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stvirginiauniversity-my.sharepoint.com/personal/cn00010_mail_wvu_edu/Documents/Documents/CSOR database/"/>
    </mc:Choice>
  </mc:AlternateContent>
  <xr:revisionPtr revIDLastSave="1" documentId="8_{8CA390B1-3952-4CCC-B6B8-68946D662E56}" xr6:coauthVersionLast="47" xr6:coauthVersionMax="47" xr10:uidLastSave="{AC489B2D-E47F-4CFF-A2BC-FB58EF7D443C}"/>
  <bookViews>
    <workbookView xWindow="57480" yWindow="-120" windowWidth="29040" windowHeight="15720" xr2:uid="{32B1363E-AB14-4A21-9F7D-DFD3113FBE9F}"/>
  </bookViews>
  <sheets>
    <sheet name="Full Datas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923" i="1" l="1"/>
  <c r="T4914" i="1"/>
  <c r="T4904" i="1"/>
  <c r="T4861" i="1"/>
  <c r="T4769" i="1"/>
  <c r="S4573" i="1"/>
  <c r="S4556" i="1"/>
  <c r="T4455" i="1"/>
  <c r="T4445" i="1"/>
  <c r="T4231" i="1"/>
  <c r="T4227" i="1"/>
  <c r="T4225" i="1"/>
  <c r="T4223" i="1"/>
  <c r="T4221" i="1"/>
  <c r="T4220" i="1"/>
  <c r="T4219" i="1"/>
  <c r="T4218" i="1"/>
  <c r="T4216" i="1"/>
  <c r="T4215" i="1"/>
  <c r="T4210" i="1"/>
  <c r="T4208" i="1"/>
  <c r="T4207" i="1"/>
  <c r="T4205" i="1"/>
  <c r="T4203" i="1"/>
  <c r="T4202" i="1"/>
  <c r="T4201" i="1"/>
  <c r="T4197" i="1"/>
  <c r="T4190" i="1"/>
  <c r="T4173" i="1"/>
  <c r="T4166" i="1"/>
  <c r="T4150" i="1"/>
  <c r="T4139" i="1"/>
  <c r="T4136" i="1"/>
  <c r="T4135" i="1"/>
  <c r="S3493" i="1"/>
  <c r="T3394" i="1"/>
  <c r="T3353" i="1"/>
  <c r="T3323" i="1"/>
  <c r="T3319" i="1"/>
  <c r="T3095" i="1"/>
  <c r="T3085" i="1"/>
  <c r="K2991" i="1"/>
  <c r="K2988" i="1"/>
  <c r="T2552" i="1"/>
  <c r="T2549" i="1"/>
  <c r="T2548" i="1"/>
  <c r="T2547" i="1"/>
  <c r="T2544" i="1"/>
  <c r="T2537" i="1"/>
  <c r="T2535" i="1"/>
  <c r="T2533" i="1"/>
  <c r="T2532" i="1"/>
  <c r="T2529" i="1"/>
  <c r="T2526" i="1"/>
  <c r="T2525" i="1"/>
  <c r="T2523" i="1"/>
  <c r="T2521" i="1"/>
  <c r="T2520" i="1"/>
  <c r="T2519" i="1"/>
  <c r="T2518" i="1"/>
  <c r="T2517" i="1"/>
  <c r="T2513" i="1"/>
  <c r="T2501" i="1"/>
  <c r="T2500" i="1"/>
  <c r="T2498" i="1"/>
  <c r="T2497" i="1"/>
  <c r="T2496" i="1"/>
  <c r="T2493" i="1"/>
  <c r="T2487" i="1"/>
  <c r="T2486" i="1"/>
  <c r="T2484" i="1"/>
  <c r="T2483" i="1"/>
  <c r="T2482" i="1"/>
  <c r="T2481" i="1"/>
  <c r="T2478" i="1"/>
  <c r="T2475" i="1"/>
  <c r="T2474" i="1"/>
  <c r="T2472" i="1"/>
  <c r="T2471" i="1"/>
  <c r="T2469" i="1"/>
  <c r="T2468" i="1"/>
  <c r="T2466" i="1"/>
  <c r="T2462" i="1"/>
  <c r="T2453" i="1"/>
  <c r="T2450" i="1"/>
  <c r="T2448" i="1"/>
  <c r="T2446" i="1"/>
  <c r="T2441" i="1"/>
  <c r="T2438" i="1"/>
  <c r="T2436" i="1"/>
  <c r="T2435" i="1"/>
  <c r="T2430" i="1"/>
  <c r="T2423" i="1"/>
  <c r="T2418" i="1"/>
  <c r="T2414" i="1"/>
  <c r="T2410" i="1"/>
  <c r="T2408" i="1"/>
  <c r="T2402" i="1"/>
  <c r="I2399" i="1"/>
  <c r="T2398" i="1"/>
  <c r="T2384" i="1"/>
  <c r="T2382" i="1"/>
  <c r="T2381" i="1"/>
  <c r="T2373" i="1"/>
  <c r="T2372" i="1"/>
  <c r="T2371" i="1"/>
  <c r="T2370" i="1"/>
  <c r="T2369" i="1"/>
  <c r="T2365" i="1"/>
  <c r="T2364" i="1"/>
  <c r="T2363" i="1"/>
  <c r="T2360" i="1"/>
  <c r="T2354" i="1"/>
  <c r="T2351" i="1"/>
  <c r="T2348" i="1"/>
  <c r="T2347" i="1"/>
  <c r="T2345" i="1"/>
  <c r="T2344" i="1"/>
  <c r="T2333" i="1"/>
  <c r="T2331" i="1"/>
  <c r="T2330" i="1"/>
  <c r="T2324" i="1"/>
  <c r="T2315" i="1"/>
  <c r="T2311" i="1"/>
  <c r="T2309" i="1"/>
  <c r="T2300" i="1"/>
  <c r="T2297" i="1"/>
  <c r="T2296" i="1"/>
  <c r="T2293" i="1"/>
  <c r="T2292" i="1"/>
  <c r="T2282" i="1"/>
  <c r="T2280" i="1"/>
  <c r="T2279" i="1"/>
  <c r="T2278" i="1"/>
  <c r="T2274" i="1"/>
  <c r="T2272" i="1"/>
  <c r="T2270" i="1"/>
  <c r="T2263" i="1"/>
  <c r="T2257" i="1"/>
  <c r="T2249" i="1"/>
  <c r="T2246" i="1"/>
  <c r="T2219" i="1"/>
  <c r="T2191" i="1"/>
  <c r="T2176" i="1"/>
  <c r="T2041" i="1"/>
  <c r="T2038" i="1"/>
  <c r="T2032" i="1"/>
  <c r="T2025" i="1"/>
  <c r="T2024" i="1"/>
  <c r="T2023" i="1"/>
  <c r="S2023" i="1"/>
  <c r="T2022" i="1"/>
  <c r="T2020" i="1"/>
  <c r="T2019" i="1"/>
  <c r="T2014" i="1"/>
  <c r="T2012" i="1"/>
  <c r="T2011" i="1"/>
  <c r="T2009" i="1"/>
  <c r="T2008" i="1"/>
  <c r="T2007" i="1"/>
  <c r="T2006" i="1"/>
  <c r="S2006" i="1"/>
  <c r="T2002" i="1"/>
  <c r="T1997" i="1"/>
  <c r="T1996" i="1"/>
  <c r="T1994" i="1"/>
  <c r="T1993" i="1"/>
  <c r="T1990" i="1"/>
  <c r="T1981" i="1"/>
  <c r="T1976" i="1"/>
  <c r="T1974" i="1"/>
  <c r="T1973" i="1"/>
  <c r="T1969" i="1"/>
  <c r="T1965" i="1"/>
  <c r="T1963" i="1"/>
  <c r="T1956" i="1"/>
  <c r="T1952" i="1"/>
  <c r="T1946" i="1"/>
  <c r="T1940" i="1"/>
  <c r="T1939" i="1"/>
  <c r="T1925" i="1"/>
  <c r="T1923" i="1"/>
  <c r="T1922" i="1"/>
  <c r="T1914" i="1"/>
  <c r="T1913" i="1"/>
  <c r="T1912" i="1"/>
  <c r="T1911" i="1"/>
  <c r="T1910" i="1"/>
  <c r="T1906" i="1"/>
  <c r="T1905" i="1"/>
  <c r="T1904" i="1"/>
  <c r="T1901" i="1"/>
  <c r="T1895" i="1"/>
  <c r="T1892" i="1"/>
  <c r="T1889" i="1"/>
  <c r="T1888" i="1"/>
  <c r="T1885" i="1"/>
  <c r="T1879" i="1"/>
  <c r="T1875" i="1"/>
  <c r="T1874" i="1"/>
  <c r="T1872" i="1"/>
  <c r="T1850" i="1"/>
  <c r="T1841" i="1"/>
  <c r="T1838" i="1"/>
  <c r="T1782" i="1"/>
  <c r="T1776" i="1"/>
  <c r="T1770" i="1"/>
  <c r="T1761" i="1"/>
  <c r="T1759" i="1"/>
  <c r="T1749" i="1"/>
  <c r="T1748" i="1"/>
  <c r="T1735" i="1"/>
  <c r="T1732" i="1"/>
  <c r="T1731" i="1"/>
  <c r="T1726" i="1"/>
  <c r="T1725" i="1"/>
  <c r="T1724" i="1"/>
  <c r="T1721" i="1"/>
  <c r="T1720" i="1"/>
  <c r="T1719" i="1"/>
  <c r="T1718" i="1"/>
  <c r="T1717" i="1"/>
  <c r="T1714" i="1"/>
  <c r="T1711" i="1"/>
  <c r="T1709" i="1"/>
  <c r="T1708" i="1"/>
  <c r="T1704" i="1"/>
  <c r="T1703" i="1"/>
  <c r="T1702" i="1"/>
  <c r="T1697" i="1"/>
  <c r="T1691" i="1"/>
  <c r="T1684" i="1"/>
  <c r="T1681" i="1"/>
  <c r="T1677" i="1"/>
  <c r="T1675" i="1"/>
  <c r="T1673" i="1"/>
  <c r="T1671" i="1"/>
  <c r="T1670" i="1"/>
  <c r="T1669" i="1"/>
  <c r="T1668" i="1"/>
  <c r="T1666" i="1"/>
  <c r="T1665" i="1"/>
  <c r="T1660" i="1"/>
  <c r="T1658" i="1"/>
  <c r="T1657" i="1"/>
  <c r="T1655" i="1"/>
  <c r="T1653" i="1"/>
  <c r="T1652" i="1"/>
  <c r="T1651" i="1"/>
  <c r="T1647" i="1"/>
  <c r="T1640" i="1"/>
  <c r="T1623" i="1"/>
  <c r="T1616" i="1"/>
  <c r="T1613" i="1"/>
  <c r="T1611" i="1"/>
  <c r="T1600" i="1"/>
  <c r="T1589" i="1"/>
  <c r="T1586" i="1"/>
  <c r="T1585" i="1"/>
  <c r="I1263" i="1"/>
  <c r="T1198" i="1"/>
  <c r="T1187" i="1"/>
  <c r="T1171" i="1"/>
  <c r="T1165" i="1"/>
  <c r="T1163" i="1"/>
  <c r="T1156" i="1"/>
  <c r="T1146" i="1"/>
  <c r="T1145" i="1"/>
  <c r="T1143" i="1"/>
  <c r="T1142" i="1"/>
  <c r="T1120" i="1"/>
  <c r="T1105" i="1"/>
  <c r="T1091" i="1"/>
  <c r="T1075" i="1"/>
  <c r="S943" i="1"/>
  <c r="T855" i="1"/>
  <c r="T844" i="1"/>
  <c r="T830" i="1"/>
  <c r="T820" i="1"/>
  <c r="T815" i="1"/>
  <c r="T814" i="1"/>
  <c r="T813" i="1"/>
  <c r="T808" i="1"/>
  <c r="T803" i="1"/>
  <c r="T800" i="1"/>
  <c r="T799" i="1"/>
  <c r="T798" i="1"/>
  <c r="T793" i="1"/>
  <c r="T789" i="1"/>
  <c r="T773" i="1"/>
  <c r="T769" i="1"/>
  <c r="S768" i="1"/>
  <c r="T715" i="1"/>
  <c r="T713" i="1"/>
  <c r="T712" i="1"/>
  <c r="T711" i="1"/>
  <c r="T706" i="1"/>
  <c r="T701" i="1"/>
  <c r="T698" i="1"/>
  <c r="T697" i="1"/>
  <c r="T696" i="1"/>
  <c r="T691" i="1"/>
  <c r="T689" i="1"/>
  <c r="T687" i="1"/>
  <c r="T678" i="1"/>
  <c r="T671" i="1"/>
  <c r="T667" i="1"/>
  <c r="T665" i="1"/>
  <c r="T545" i="1"/>
  <c r="T535" i="1"/>
  <c r="K441" i="1"/>
  <c r="K438" i="1"/>
  <c r="I438" i="1"/>
  <c r="T409" i="1"/>
  <c r="T407" i="1"/>
  <c r="T406" i="1"/>
  <c r="T400" i="1"/>
  <c r="T398" i="1"/>
  <c r="T396" i="1"/>
  <c r="T395" i="1"/>
  <c r="T393" i="1"/>
  <c r="T392" i="1"/>
  <c r="T391" i="1"/>
  <c r="T390" i="1"/>
  <c r="T385" i="1"/>
  <c r="T383" i="1"/>
  <c r="T382" i="1"/>
  <c r="T380" i="1"/>
  <c r="T378" i="1"/>
  <c r="T377" i="1"/>
  <c r="T376" i="1"/>
  <c r="T375" i="1"/>
  <c r="T371" i="1"/>
  <c r="T363" i="1"/>
  <c r="T362" i="1"/>
  <c r="T361" i="1"/>
  <c r="T359" i="1"/>
  <c r="T230" i="1"/>
  <c r="T212" i="1"/>
  <c r="T209" i="1"/>
  <c r="T205" i="1"/>
  <c r="T202" i="1"/>
  <c r="T201" i="1"/>
  <c r="T196" i="1"/>
  <c r="T191" i="1"/>
  <c r="T189" i="1"/>
  <c r="T188" i="1"/>
  <c r="T187" i="1"/>
  <c r="T183" i="1"/>
  <c r="T181" i="1"/>
  <c r="T180" i="1"/>
  <c r="T173" i="1"/>
  <c r="T167" i="1"/>
  <c r="T158" i="1"/>
  <c r="T155" i="1"/>
  <c r="T52" i="1"/>
  <c r="T49" i="1"/>
  <c r="T41" i="1"/>
  <c r="T38" i="1"/>
  <c r="T34" i="1"/>
  <c r="T26" i="1"/>
  <c r="T25" i="1"/>
  <c r="T20" i="1"/>
  <c r="T18" i="1"/>
  <c r="T14" i="1"/>
  <c r="T4" i="1"/>
  <c r="T2" i="1"/>
</calcChain>
</file>

<file path=xl/sharedStrings.xml><?xml version="1.0" encoding="utf-8"?>
<sst xmlns="http://schemas.openxmlformats.org/spreadsheetml/2006/main" count="78717" uniqueCount="269">
  <si>
    <t>State</t>
  </si>
  <si>
    <t>Statefips</t>
  </si>
  <si>
    <t>Year</t>
  </si>
  <si>
    <t>Profession</t>
  </si>
  <si>
    <t>Profession Code</t>
  </si>
  <si>
    <t>SOC</t>
  </si>
  <si>
    <t>Industry</t>
  </si>
  <si>
    <t>Type of Regulation</t>
  </si>
  <si>
    <t>Initial Fee</t>
  </si>
  <si>
    <t>Degree</t>
  </si>
  <si>
    <t>Experience</t>
  </si>
  <si>
    <t>Education Code</t>
  </si>
  <si>
    <t>Exams</t>
  </si>
  <si>
    <t>Multiple Pathways</t>
  </si>
  <si>
    <t>Citizenship</t>
  </si>
  <si>
    <t>Minimum Age</t>
  </si>
  <si>
    <t>Good Moral Character</t>
  </si>
  <si>
    <t>English Language</t>
  </si>
  <si>
    <t>Continuing Education</t>
  </si>
  <si>
    <t>Renewal Fee</t>
  </si>
  <si>
    <t>Reciprocity or Endorsement</t>
  </si>
  <si>
    <t>Alabama</t>
  </si>
  <si>
    <t>Acupuncturist</t>
  </si>
  <si>
    <t>29-1291</t>
  </si>
  <si>
    <t>Healthcare</t>
  </si>
  <si>
    <t>License</t>
  </si>
  <si>
    <t>Doctorate Degree</t>
  </si>
  <si>
    <t>No</t>
  </si>
  <si>
    <t>.</t>
  </si>
  <si>
    <t>Endorsement</t>
  </si>
  <si>
    <t>Alaska</t>
  </si>
  <si>
    <t>Master's Degree</t>
  </si>
  <si>
    <t>Yes</t>
  </si>
  <si>
    <t>Arizona</t>
  </si>
  <si>
    <t>Arkansas</t>
  </si>
  <si>
    <t>California</t>
  </si>
  <si>
    <t>Colorado</t>
  </si>
  <si>
    <t>Connecticut</t>
  </si>
  <si>
    <t>Delaware</t>
  </si>
  <si>
    <t>Reciprocity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</si>
  <si>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</si>
  <si>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</si>
  <si>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</si>
  <si>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</si>
  <si>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</si>
  <si>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</si>
  <si>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</si>
  <si>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</si>
  <si>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</si>
  <si>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</si>
  <si>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</si>
  <si>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</si>
  <si>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</si>
  <si>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</si>
  <si>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</si>
  <si>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</si>
  <si>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</si>
  <si>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</si>
  <si>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</si>
  <si>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</si>
  <si>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</si>
  <si>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</si>
  <si>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</si>
  <si>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</si>
  <si>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</si>
  <si>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</si>
  <si>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</si>
  <si>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</si>
  <si>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</si>
  <si>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</si>
  <si>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</si>
  <si>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</si>
  <si>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</si>
  <si>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</si>
  <si>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</si>
  <si>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</si>
  <si>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</si>
  <si>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</si>
  <si>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</si>
  <si>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</si>
  <si>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</si>
  <si>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</si>
  <si>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</si>
  <si>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Auctioneer</t>
  </si>
  <si>
    <t>41-9099</t>
  </si>
  <si>
    <t>Sales</t>
  </si>
  <si>
    <t>Certificate</t>
  </si>
  <si>
    <t>High School Diploma</t>
  </si>
  <si>
    <t>Registration</t>
  </si>
  <si>
    <t>Auctioneer Apprentice</t>
  </si>
  <si>
    <t>Audiologist</t>
  </si>
  <si>
    <t>29-1127</t>
  </si>
  <si>
    <t xml:space="preserve">Endorsement </t>
  </si>
  <si>
    <t>Barber</t>
  </si>
  <si>
    <t>39-5011</t>
  </si>
  <si>
    <t>Beauty Services</t>
  </si>
  <si>
    <t>10th Grade</t>
  </si>
  <si>
    <t>8th Grade</t>
  </si>
  <si>
    <t>Elemetry Education</t>
  </si>
  <si>
    <t>9th Grade</t>
  </si>
  <si>
    <t>7th Grade</t>
  </si>
  <si>
    <t>Certified Nurse Midwife</t>
  </si>
  <si>
    <t>29-1161</t>
  </si>
  <si>
    <t>Certified Public Accountant</t>
  </si>
  <si>
    <t>13-2011</t>
  </si>
  <si>
    <t>Business Operations</t>
  </si>
  <si>
    <t>Bachelor's Degree</t>
  </si>
  <si>
    <t>Bachelor's degree</t>
  </si>
  <si>
    <t>Chiropractor</t>
  </si>
  <si>
    <t>29-1011</t>
  </si>
  <si>
    <t>Endoresment</t>
  </si>
  <si>
    <t>Chiropractor Assistant</t>
  </si>
  <si>
    <t>Certification</t>
  </si>
  <si>
    <t>Clinical Nurse Specialist</t>
  </si>
  <si>
    <t>29-1141</t>
  </si>
  <si>
    <t>Cosmetologist</t>
  </si>
  <si>
    <t>39-5012</t>
  </si>
  <si>
    <t>10th grade</t>
  </si>
  <si>
    <t>Crane Operator</t>
  </si>
  <si>
    <t>53-7021</t>
  </si>
  <si>
    <t>Transportation </t>
  </si>
  <si>
    <t>None</t>
  </si>
  <si>
    <t>Dental Assistant</t>
  </si>
  <si>
    <t>31-9091</t>
  </si>
  <si>
    <t>Dental Hygienist</t>
  </si>
  <si>
    <t>29-1292</t>
  </si>
  <si>
    <t>Associate's Degree</t>
  </si>
  <si>
    <t>Dental Therapist</t>
  </si>
  <si>
    <t>29-9099</t>
  </si>
  <si>
    <t>Dentist</t>
  </si>
  <si>
    <t>29-1021</t>
  </si>
  <si>
    <t>Denturist</t>
  </si>
  <si>
    <t>29-1029</t>
  </si>
  <si>
    <t>Dialysis Technician</t>
  </si>
  <si>
    <t xml:space="preserve">None </t>
  </si>
  <si>
    <t>Esthetician</t>
  </si>
  <si>
    <t>39-5094</t>
  </si>
  <si>
    <t>Interior Designer</t>
  </si>
  <si>
    <t>27-1025</t>
  </si>
  <si>
    <t>Art and Design</t>
  </si>
  <si>
    <t>Lactation Consultant</t>
  </si>
  <si>
    <t>Licensed Practical Nurse</t>
  </si>
  <si>
    <t>Massage Therapist</t>
  </si>
  <si>
    <t>31-9011</t>
  </si>
  <si>
    <t>Voluntary Certification</t>
  </si>
  <si>
    <t>Nail Technician</t>
  </si>
  <si>
    <t>39-5092</t>
  </si>
  <si>
    <t>Reciporcity</t>
  </si>
  <si>
    <t>Natural Hair Braider</t>
  </si>
  <si>
    <t>39-5012 </t>
  </si>
  <si>
    <t>Nuclear Medicine Technicican</t>
  </si>
  <si>
    <t>29-2033</t>
  </si>
  <si>
    <t xml:space="preserve">Healthcare </t>
  </si>
  <si>
    <t>Nurse Anesthetist</t>
  </si>
  <si>
    <t>29-1151</t>
  </si>
  <si>
    <t>Nurse Practitioner</t>
  </si>
  <si>
    <t>29-1171</t>
  </si>
  <si>
    <t>Occupational Therapist</t>
  </si>
  <si>
    <t>29-1122</t>
  </si>
  <si>
    <t>Occupational Therapist Assistant</t>
  </si>
  <si>
    <t>Ocularist</t>
  </si>
  <si>
    <t>Optician</t>
  </si>
  <si>
    <t>29-2081</t>
  </si>
  <si>
    <t>Optometrist</t>
  </si>
  <si>
    <t>29-1041</t>
  </si>
  <si>
    <t>Pharmacist</t>
  </si>
  <si>
    <t>29-1051</t>
  </si>
  <si>
    <t>Pharmacy Technician</t>
  </si>
  <si>
    <t>29-2052</t>
  </si>
  <si>
    <t>Physical Therapist</t>
  </si>
  <si>
    <t>29-1123</t>
  </si>
  <si>
    <t>Physical Therapist Assistant</t>
  </si>
  <si>
    <t>31-2021</t>
  </si>
  <si>
    <t>Exemption</t>
  </si>
  <si>
    <t>Physician</t>
  </si>
  <si>
    <t>29-1249</t>
  </si>
  <si>
    <t>Physician Assistant</t>
  </si>
  <si>
    <t>29-1071 </t>
  </si>
  <si>
    <t>Podiatrist</t>
  </si>
  <si>
    <t>29-1081</t>
  </si>
  <si>
    <t>Radiologic Technologist</t>
  </si>
  <si>
    <t>29-2034</t>
  </si>
  <si>
    <t xml:space="preserve"> </t>
  </si>
  <si>
    <t>Associate's degree</t>
  </si>
  <si>
    <t xml:space="preserve">Radiologist Assistant </t>
  </si>
  <si>
    <t>Registered Nurse</t>
  </si>
  <si>
    <t xml:space="preserve">Associate's Degree </t>
  </si>
  <si>
    <t xml:space="preserve">Shampoo Assistant </t>
  </si>
  <si>
    <t>39-5093</t>
  </si>
  <si>
    <t xml:space="preserve">No </t>
  </si>
  <si>
    <t>Speech Language Pathologist</t>
  </si>
  <si>
    <t>Speech Language Pathologist Assistant</t>
  </si>
  <si>
    <t>Surgeon</t>
  </si>
  <si>
    <t>Tattoo Artist</t>
  </si>
  <si>
    <t>27-1019</t>
  </si>
  <si>
    <t>Veterinarian</t>
  </si>
  <si>
    <t>29-1131</t>
  </si>
  <si>
    <t>Animal Services</t>
  </si>
  <si>
    <t>Veterinarian Technician</t>
  </si>
  <si>
    <t>29-2056</t>
  </si>
  <si>
    <t>Equivalency</t>
  </si>
  <si>
    <t>Doctorate degree</t>
  </si>
  <si>
    <t>Doctorate degree.</t>
  </si>
  <si>
    <t>Associates Degree</t>
  </si>
  <si>
    <t>Endorsment</t>
  </si>
  <si>
    <t>Yes?</t>
  </si>
  <si>
    <t>Endoresement</t>
  </si>
  <si>
    <t>Recirpocity</t>
  </si>
  <si>
    <t>Architect</t>
  </si>
  <si>
    <t>17-1011  </t>
  </si>
  <si>
    <t>Engineering</t>
  </si>
  <si>
    <t xml:space="preserve">Reciprocity </t>
  </si>
  <si>
    <t>Reciprocity:</t>
  </si>
  <si>
    <t>Dietic Technician</t>
  </si>
  <si>
    <t>29-1031</t>
  </si>
  <si>
    <t>Embalmer</t>
  </si>
  <si>
    <t>39-4011</t>
  </si>
  <si>
    <t>Funeral Service</t>
  </si>
  <si>
    <t>Three Years of College</t>
  </si>
  <si>
    <t>Reciprocity/Endorsement</t>
  </si>
  <si>
    <t>One year of college</t>
  </si>
  <si>
    <t>Engineer Intern</t>
  </si>
  <si>
    <t>17-2199</t>
  </si>
  <si>
    <t>Bachelors Degree</t>
  </si>
  <si>
    <t xml:space="preserve">Bachelor's Degree </t>
  </si>
  <si>
    <t>Forester</t>
  </si>
  <si>
    <t>19-1032 </t>
  </si>
  <si>
    <t>Science</t>
  </si>
  <si>
    <t>Forester Technician</t>
  </si>
  <si>
    <t>Funeral Director</t>
  </si>
  <si>
    <t>39-4031</t>
  </si>
  <si>
    <t>One Year of College</t>
  </si>
  <si>
    <t>Funeral Service Assistant</t>
  </si>
  <si>
    <t>39-4021</t>
  </si>
  <si>
    <t>Funeral Service Trainee</t>
  </si>
  <si>
    <t>Funeral Supervisor</t>
  </si>
  <si>
    <t>Geoscientist in Training</t>
  </si>
  <si>
    <t>19-2042</t>
  </si>
  <si>
    <t>Home Inspector</t>
  </si>
  <si>
    <t>47-4011</t>
  </si>
  <si>
    <t>Construction</t>
  </si>
  <si>
    <t>Please see notes</t>
  </si>
  <si>
    <t>Recipriocity</t>
  </si>
  <si>
    <t xml:space="preserve">Home Inspector Trainee </t>
  </si>
  <si>
    <t>Land Surveyor in Training</t>
  </si>
  <si>
    <t>17-1022</t>
  </si>
  <si>
    <t>Landscape Architect</t>
  </si>
  <si>
    <t>17-1012</t>
  </si>
  <si>
    <t>Medical Health Physicist Assistant</t>
  </si>
  <si>
    <t>19-2012</t>
  </si>
  <si>
    <t>Mortician</t>
  </si>
  <si>
    <t>Pedorthist</t>
  </si>
  <si>
    <t>29-9099 </t>
  </si>
  <si>
    <t>Private Investigator</t>
  </si>
  <si>
    <t>33-9021</t>
  </si>
  <si>
    <t>Protective Services</t>
  </si>
  <si>
    <t>Professional Engineer</t>
  </si>
  <si>
    <t>Professional Geophysicist</t>
  </si>
  <si>
    <t>Professional Geoscientist</t>
  </si>
  <si>
    <t>Professional Land Surveyor</t>
  </si>
  <si>
    <t>Respiratory Therapist</t>
  </si>
  <si>
    <t>29-1126 </t>
  </si>
  <si>
    <t>Soil Scientist</t>
  </si>
  <si>
    <t>19-1013</t>
  </si>
  <si>
    <t>Soil Classifier</t>
  </si>
  <si>
    <t>15 semester hours</t>
  </si>
  <si>
    <t>Surgical Assistant</t>
  </si>
  <si>
    <t>29-9093</t>
  </si>
  <si>
    <t xml:space="preserve">Certificate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</si>
</sst>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3" fillId="0" borderId="0" xfId="0" applyFont="1"/>
    <xf numFmtId="0" fontId="0" fillId="3" borderId="0" xfId="0" applyFill="1"/>
    <xf numFmtId="0" fontId="3" fillId="2" borderId="0" xfId="0" applyFont="1" applyFill="1"/>
    <xf numFmtId="1" fontId="0" fillId="0" borderId="0" xfId="0" applyNumberFormat="1"/>
    <xf numFmtId="2" fontId="0" fillId="0" borderId="0" xfId="0" applyNumberFormat="1"/>
    <xf numFmtId="3" fontId="0" fillId="0" borderId="0" xfId="0" applyNumberFormat="1"/>
    <xf numFmtId="8" fontId="0" fillId="0" borderId="0" xfId="0" applyNumberFormat="1"/>
    <xf numFmtId="8" fontId="0" fillId="2" borderId="0" xfId="0" applyNumberFormat="1" applyFill="1"/>
    <xf numFmtId="2" fontId="0" fillId="2" borderId="0" xfId="0" applyNumberFormat="1" applyFill="1"/>
    <xf numFmtId="8" fontId="3" fillId="2" borderId="0" xfId="0" applyNumberFormat="1" applyFont="1" applyFill="1"/>
    <xf numFmtId="0" fontId="0" fillId="0" borderId="0" xfId="0" applyAlignment="1">
      <alignment horizontal="right"/>
    </xf>
    <xf numFmtId="1" fontId="0" fillId="2" borderId="0" xfId="0" applyNumberFormat="1" applyFill="1"/>
    <xf numFmtId="0" fontId="0" fillId="0" borderId="0" xfId="1" applyNumberFormat="1" applyFont="1"/>
    <xf numFmtId="8" fontId="3" fillId="0" borderId="0" xfId="0" applyNumberFormat="1" applyFont="1"/>
    <xf numFmtId="0" fontId="0" fillId="0" borderId="0" xfId="0" quotePrefix="1"/>
    <xf numFmtId="0" fontId="2" fillId="0" borderId="0" xfId="0" applyFont="1"/>
    <xf numFmtId="0" fontId="3" fillId="0" borderId="0" xfId="0" quotePrefix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ECD6-EC48-4702-B21D-21EE2ECF86AE}">
  <dimension ref="A1:U6476"/>
  <sheetViews>
    <sheetView tabSelected="1" zoomScale="90" zoomScaleNormal="90" workbookViewId="0">
      <selection activeCell="A6477" sqref="A6477"/>
    </sheetView>
  </sheetViews>
  <sheetFormatPr defaultRowHeight="14.5" x14ac:dyDescent="0.35"/>
  <cols>
    <col min="1" max="1" width="14.6328125" customWidth="1"/>
    <col min="4" max="4" width="24.54296875" customWidth="1"/>
    <col min="5" max="5" width="14.26953125" bestFit="1" customWidth="1"/>
    <col min="6" max="6" width="8" bestFit="1" customWidth="1"/>
    <col min="7" max="7" width="9.81640625" bestFit="1" customWidth="1"/>
    <col min="8" max="8" width="18.08984375" customWidth="1"/>
    <col min="9" max="9" width="9.36328125" bestFit="1" customWidth="1"/>
    <col min="10" max="10" width="15.26953125" bestFit="1" customWidth="1"/>
    <col min="11" max="11" width="9.90625" bestFit="1" customWidth="1"/>
    <col min="12" max="12" width="13.90625" bestFit="1" customWidth="1"/>
    <col min="13" max="13" width="8.453125" customWidth="1"/>
    <col min="14" max="14" width="16.7265625" bestFit="1" customWidth="1"/>
    <col min="15" max="15" width="10.1796875" bestFit="1" customWidth="1"/>
    <col min="16" max="16" width="12.453125" bestFit="1" customWidth="1"/>
    <col min="17" max="17" width="20" bestFit="1" customWidth="1"/>
    <col min="18" max="18" width="15.36328125" bestFit="1" customWidth="1"/>
    <col min="19" max="19" width="19.1796875" bestFit="1" customWidth="1"/>
    <col min="20" max="20" width="11.1796875" customWidth="1"/>
  </cols>
  <sheetData>
    <row r="1" spans="1:2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35">
      <c r="A2" t="s">
        <v>21</v>
      </c>
      <c r="B2">
        <v>1</v>
      </c>
      <c r="C2">
        <v>2023</v>
      </c>
      <c r="D2" t="s">
        <v>22</v>
      </c>
      <c r="E2">
        <v>101</v>
      </c>
      <c r="F2" t="s">
        <v>23</v>
      </c>
      <c r="G2" t="s">
        <v>24</v>
      </c>
      <c r="H2" t="s">
        <v>25</v>
      </c>
      <c r="I2">
        <v>335</v>
      </c>
      <c r="J2" t="s">
        <v>26</v>
      </c>
      <c r="K2" s="2">
        <v>2000</v>
      </c>
      <c r="L2">
        <v>6</v>
      </c>
      <c r="M2">
        <v>1</v>
      </c>
      <c r="N2" s="1" t="s">
        <v>27</v>
      </c>
      <c r="O2" t="s">
        <v>27</v>
      </c>
      <c r="P2" t="s">
        <v>28</v>
      </c>
      <c r="Q2" t="s">
        <v>27</v>
      </c>
      <c r="R2" t="s">
        <v>27</v>
      </c>
      <c r="S2">
        <v>50</v>
      </c>
      <c r="T2">
        <f>2*300</f>
        <v>600</v>
      </c>
      <c r="U2" s="3" t="s">
        <v>29</v>
      </c>
    </row>
    <row r="3" spans="1:21" x14ac:dyDescent="0.35">
      <c r="A3" t="s">
        <v>30</v>
      </c>
      <c r="B3">
        <v>2</v>
      </c>
      <c r="C3">
        <v>2023</v>
      </c>
      <c r="D3" t="s">
        <v>22</v>
      </c>
      <c r="E3">
        <v>101</v>
      </c>
      <c r="F3" t="s">
        <v>23</v>
      </c>
      <c r="G3" t="s">
        <v>24</v>
      </c>
      <c r="H3" t="s">
        <v>25</v>
      </c>
      <c r="I3">
        <v>525</v>
      </c>
      <c r="J3" t="s">
        <v>31</v>
      </c>
      <c r="K3">
        <v>1905</v>
      </c>
      <c r="L3">
        <v>5</v>
      </c>
      <c r="M3">
        <v>1</v>
      </c>
      <c r="N3" s="1" t="s">
        <v>27</v>
      </c>
      <c r="O3" t="s">
        <v>32</v>
      </c>
      <c r="P3">
        <v>21</v>
      </c>
      <c r="Q3" t="s">
        <v>32</v>
      </c>
      <c r="R3" t="s">
        <v>27</v>
      </c>
      <c r="S3">
        <v>15</v>
      </c>
      <c r="T3">
        <v>325</v>
      </c>
      <c r="U3" s="1" t="s">
        <v>29</v>
      </c>
    </row>
    <row r="4" spans="1:21" x14ac:dyDescent="0.35">
      <c r="A4" t="s">
        <v>33</v>
      </c>
      <c r="B4">
        <v>4</v>
      </c>
      <c r="C4">
        <v>2023</v>
      </c>
      <c r="D4" t="s">
        <v>22</v>
      </c>
      <c r="E4">
        <v>101</v>
      </c>
      <c r="F4" t="s">
        <v>23</v>
      </c>
      <c r="G4" t="s">
        <v>24</v>
      </c>
      <c r="H4" t="s">
        <v>25</v>
      </c>
      <c r="I4">
        <v>425</v>
      </c>
      <c r="J4" t="s">
        <v>31</v>
      </c>
      <c r="K4">
        <v>1850</v>
      </c>
      <c r="L4">
        <v>5</v>
      </c>
      <c r="M4">
        <v>1</v>
      </c>
      <c r="N4" s="1" t="s">
        <v>27</v>
      </c>
      <c r="O4" t="s">
        <v>32</v>
      </c>
      <c r="P4" t="s">
        <v>28</v>
      </c>
      <c r="Q4" t="s">
        <v>32</v>
      </c>
      <c r="R4" t="s">
        <v>27</v>
      </c>
      <c r="S4">
        <v>30</v>
      </c>
      <c r="T4">
        <f>2*275</f>
        <v>550</v>
      </c>
      <c r="U4" t="s">
        <v>29</v>
      </c>
    </row>
    <row r="5" spans="1:21" x14ac:dyDescent="0.35">
      <c r="A5" t="s">
        <v>34</v>
      </c>
      <c r="B5">
        <v>5</v>
      </c>
      <c r="C5">
        <v>2023</v>
      </c>
      <c r="D5" t="s">
        <v>22</v>
      </c>
      <c r="E5">
        <v>101</v>
      </c>
      <c r="F5" t="s">
        <v>23</v>
      </c>
      <c r="G5" t="s">
        <v>24</v>
      </c>
      <c r="H5" t="s">
        <v>25</v>
      </c>
      <c r="I5">
        <v>250</v>
      </c>
      <c r="J5" t="s">
        <v>31</v>
      </c>
      <c r="K5">
        <v>800</v>
      </c>
      <c r="L5">
        <v>5</v>
      </c>
      <c r="M5">
        <v>1</v>
      </c>
      <c r="N5" s="1" t="s">
        <v>27</v>
      </c>
      <c r="O5" t="s">
        <v>32</v>
      </c>
      <c r="P5">
        <v>21</v>
      </c>
      <c r="Q5" t="s">
        <v>32</v>
      </c>
      <c r="R5" t="s">
        <v>27</v>
      </c>
      <c r="S5">
        <v>24</v>
      </c>
      <c r="T5">
        <v>400</v>
      </c>
      <c r="U5" s="1" t="s">
        <v>29</v>
      </c>
    </row>
    <row r="6" spans="1:21" x14ac:dyDescent="0.35">
      <c r="A6" t="s">
        <v>35</v>
      </c>
      <c r="B6">
        <v>6</v>
      </c>
      <c r="C6">
        <v>2023</v>
      </c>
      <c r="D6" t="s">
        <v>22</v>
      </c>
      <c r="E6">
        <v>101</v>
      </c>
      <c r="F6" t="s">
        <v>23</v>
      </c>
      <c r="G6" t="s">
        <v>24</v>
      </c>
      <c r="H6" t="s">
        <v>25</v>
      </c>
      <c r="I6">
        <v>750</v>
      </c>
      <c r="J6" t="s">
        <v>31</v>
      </c>
      <c r="K6">
        <v>3000</v>
      </c>
      <c r="L6">
        <v>5</v>
      </c>
      <c r="M6">
        <v>1</v>
      </c>
      <c r="N6" s="1" t="s">
        <v>27</v>
      </c>
      <c r="O6" t="s">
        <v>27</v>
      </c>
      <c r="P6">
        <v>18</v>
      </c>
      <c r="Q6" t="s">
        <v>27</v>
      </c>
      <c r="R6" t="s">
        <v>27</v>
      </c>
      <c r="S6">
        <v>50</v>
      </c>
      <c r="T6">
        <v>500</v>
      </c>
      <c r="U6" s="1" t="s">
        <v>27</v>
      </c>
    </row>
    <row r="7" spans="1:21" x14ac:dyDescent="0.35">
      <c r="A7" t="s">
        <v>36</v>
      </c>
      <c r="B7">
        <v>8</v>
      </c>
      <c r="C7">
        <v>2023</v>
      </c>
      <c r="D7" t="s">
        <v>22</v>
      </c>
      <c r="E7">
        <v>101</v>
      </c>
      <c r="F7" t="s">
        <v>23</v>
      </c>
      <c r="G7" t="s">
        <v>24</v>
      </c>
      <c r="H7" t="s">
        <v>25</v>
      </c>
      <c r="I7">
        <v>150</v>
      </c>
      <c r="J7" t="s">
        <v>31</v>
      </c>
      <c r="K7">
        <v>1905</v>
      </c>
      <c r="L7">
        <v>5</v>
      </c>
      <c r="M7">
        <v>1</v>
      </c>
      <c r="N7" s="1" t="s">
        <v>27</v>
      </c>
      <c r="O7" t="s">
        <v>32</v>
      </c>
      <c r="P7" t="s">
        <v>28</v>
      </c>
      <c r="Q7" t="s">
        <v>27</v>
      </c>
      <c r="R7" t="s">
        <v>27</v>
      </c>
      <c r="S7">
        <v>0</v>
      </c>
      <c r="T7" t="s">
        <v>28</v>
      </c>
      <c r="U7" t="s">
        <v>29</v>
      </c>
    </row>
    <row r="8" spans="1:21" x14ac:dyDescent="0.35">
      <c r="A8" t="s">
        <v>37</v>
      </c>
      <c r="B8">
        <v>9</v>
      </c>
      <c r="C8">
        <v>2023</v>
      </c>
      <c r="D8" t="s">
        <v>22</v>
      </c>
      <c r="E8">
        <v>101</v>
      </c>
      <c r="F8" t="s">
        <v>23</v>
      </c>
      <c r="G8" t="s">
        <v>24</v>
      </c>
      <c r="H8" t="s">
        <v>25</v>
      </c>
      <c r="I8">
        <v>200</v>
      </c>
      <c r="J8" t="s">
        <v>31</v>
      </c>
      <c r="K8">
        <v>1905</v>
      </c>
      <c r="L8">
        <v>5</v>
      </c>
      <c r="M8">
        <v>1</v>
      </c>
      <c r="N8" s="1" t="s">
        <v>27</v>
      </c>
      <c r="O8" t="s">
        <v>27</v>
      </c>
      <c r="P8" t="s">
        <v>28</v>
      </c>
      <c r="Q8" t="s">
        <v>27</v>
      </c>
      <c r="R8" t="s">
        <v>27</v>
      </c>
      <c r="S8">
        <v>30</v>
      </c>
      <c r="T8">
        <v>255</v>
      </c>
      <c r="U8" t="s">
        <v>29</v>
      </c>
    </row>
    <row r="9" spans="1:21" x14ac:dyDescent="0.35">
      <c r="A9" t="s">
        <v>38</v>
      </c>
      <c r="B9">
        <v>10</v>
      </c>
      <c r="C9">
        <v>2023</v>
      </c>
      <c r="D9" t="s">
        <v>22</v>
      </c>
      <c r="E9">
        <v>101</v>
      </c>
      <c r="F9" t="s">
        <v>23</v>
      </c>
      <c r="G9" t="s">
        <v>24</v>
      </c>
      <c r="H9" t="s">
        <v>25</v>
      </c>
      <c r="I9">
        <v>217</v>
      </c>
      <c r="J9" t="s">
        <v>31</v>
      </c>
      <c r="K9" s="2">
        <v>1905</v>
      </c>
      <c r="L9">
        <v>5</v>
      </c>
      <c r="M9">
        <v>1</v>
      </c>
      <c r="N9" s="1" t="s">
        <v>27</v>
      </c>
      <c r="O9" t="s">
        <v>27</v>
      </c>
      <c r="P9" t="s">
        <v>28</v>
      </c>
      <c r="Q9" t="s">
        <v>27</v>
      </c>
      <c r="R9" t="s">
        <v>32</v>
      </c>
      <c r="S9">
        <v>30</v>
      </c>
      <c r="T9">
        <v>188</v>
      </c>
      <c r="U9" t="s">
        <v>39</v>
      </c>
    </row>
    <row r="10" spans="1:21" x14ac:dyDescent="0.35">
      <c r="A10" t="s">
        <v>40</v>
      </c>
      <c r="B10">
        <v>11</v>
      </c>
      <c r="C10">
        <v>2023</v>
      </c>
      <c r="D10" t="s">
        <v>22</v>
      </c>
      <c r="E10">
        <v>101</v>
      </c>
      <c r="F10" t="s">
        <v>23</v>
      </c>
      <c r="G10" t="s">
        <v>24</v>
      </c>
      <c r="H10" t="s">
        <v>25</v>
      </c>
      <c r="I10">
        <v>230</v>
      </c>
      <c r="J10" t="s">
        <v>31</v>
      </c>
      <c r="K10" s="2">
        <v>1905</v>
      </c>
      <c r="L10">
        <v>5</v>
      </c>
      <c r="M10">
        <v>1</v>
      </c>
      <c r="N10" s="1" t="s">
        <v>27</v>
      </c>
      <c r="O10" t="s">
        <v>27</v>
      </c>
      <c r="P10">
        <v>18</v>
      </c>
      <c r="Q10" t="s">
        <v>32</v>
      </c>
      <c r="R10" t="s">
        <v>32</v>
      </c>
      <c r="S10">
        <v>30</v>
      </c>
      <c r="T10">
        <v>290</v>
      </c>
      <c r="U10" t="s">
        <v>39</v>
      </c>
    </row>
    <row r="11" spans="1:21" x14ac:dyDescent="0.35">
      <c r="A11" t="s">
        <v>41</v>
      </c>
      <c r="B11">
        <v>12</v>
      </c>
      <c r="C11">
        <v>2023</v>
      </c>
      <c r="D11" t="s">
        <v>22</v>
      </c>
      <c r="E11">
        <v>101</v>
      </c>
      <c r="F11" t="s">
        <v>23</v>
      </c>
      <c r="G11" t="s">
        <v>24</v>
      </c>
      <c r="H11" t="s">
        <v>25</v>
      </c>
      <c r="I11">
        <v>405</v>
      </c>
      <c r="J11" t="s">
        <v>31</v>
      </c>
      <c r="K11" s="2">
        <v>2700</v>
      </c>
      <c r="L11">
        <v>5</v>
      </c>
      <c r="M11">
        <v>1</v>
      </c>
      <c r="N11" s="1" t="s">
        <v>27</v>
      </c>
      <c r="O11" t="s">
        <v>27</v>
      </c>
      <c r="P11">
        <v>21</v>
      </c>
      <c r="Q11" t="s">
        <v>32</v>
      </c>
      <c r="R11" t="s">
        <v>32</v>
      </c>
      <c r="S11">
        <v>30</v>
      </c>
      <c r="T11">
        <v>280</v>
      </c>
      <c r="U11" t="s">
        <v>29</v>
      </c>
    </row>
    <row r="12" spans="1:21" x14ac:dyDescent="0.35">
      <c r="A12" t="s">
        <v>42</v>
      </c>
      <c r="B12">
        <v>13</v>
      </c>
      <c r="C12">
        <v>2023</v>
      </c>
      <c r="D12" t="s">
        <v>22</v>
      </c>
      <c r="E12">
        <v>101</v>
      </c>
      <c r="F12" t="s">
        <v>23</v>
      </c>
      <c r="G12" t="s">
        <v>24</v>
      </c>
      <c r="H12" t="s">
        <v>25</v>
      </c>
      <c r="I12">
        <v>300</v>
      </c>
      <c r="J12" t="s">
        <v>31</v>
      </c>
      <c r="K12" s="2">
        <v>1905</v>
      </c>
      <c r="L12">
        <v>5</v>
      </c>
      <c r="M12">
        <v>1</v>
      </c>
      <c r="N12" s="1" t="s">
        <v>27</v>
      </c>
      <c r="O12" t="s">
        <v>32</v>
      </c>
      <c r="P12">
        <v>21</v>
      </c>
      <c r="Q12" t="s">
        <v>32</v>
      </c>
      <c r="R12" t="s">
        <v>27</v>
      </c>
      <c r="S12">
        <v>40</v>
      </c>
      <c r="T12">
        <v>105</v>
      </c>
      <c r="U12" t="s">
        <v>39</v>
      </c>
    </row>
    <row r="13" spans="1:21" x14ac:dyDescent="0.35">
      <c r="A13" t="s">
        <v>43</v>
      </c>
      <c r="B13">
        <v>15</v>
      </c>
      <c r="C13">
        <v>2023</v>
      </c>
      <c r="D13" t="s">
        <v>22</v>
      </c>
      <c r="E13">
        <v>101</v>
      </c>
      <c r="F13" t="s">
        <v>23</v>
      </c>
      <c r="G13" t="s">
        <v>24</v>
      </c>
      <c r="H13" t="s">
        <v>25</v>
      </c>
      <c r="I13">
        <v>377</v>
      </c>
      <c r="J13" t="s">
        <v>31</v>
      </c>
      <c r="K13" s="2">
        <v>2175</v>
      </c>
      <c r="L13">
        <v>5</v>
      </c>
      <c r="M13">
        <v>1</v>
      </c>
      <c r="N13" s="1" t="s">
        <v>27</v>
      </c>
      <c r="O13" t="s">
        <v>32</v>
      </c>
      <c r="P13">
        <v>18</v>
      </c>
      <c r="Q13" t="s">
        <v>27</v>
      </c>
      <c r="R13" t="s">
        <v>27</v>
      </c>
      <c r="S13">
        <v>0</v>
      </c>
      <c r="T13">
        <v>294</v>
      </c>
      <c r="U13" t="s">
        <v>29</v>
      </c>
    </row>
    <row r="14" spans="1:21" x14ac:dyDescent="0.35">
      <c r="A14" t="s">
        <v>44</v>
      </c>
      <c r="B14">
        <v>16</v>
      </c>
      <c r="C14">
        <v>2023</v>
      </c>
      <c r="D14" t="s">
        <v>22</v>
      </c>
      <c r="E14">
        <v>101</v>
      </c>
      <c r="F14" t="s">
        <v>23</v>
      </c>
      <c r="G14" t="s">
        <v>24</v>
      </c>
      <c r="H14" t="s">
        <v>25</v>
      </c>
      <c r="I14">
        <v>200</v>
      </c>
      <c r="J14" t="s">
        <v>31</v>
      </c>
      <c r="K14" s="2">
        <v>1725</v>
      </c>
      <c r="L14">
        <v>5</v>
      </c>
      <c r="M14">
        <v>3</v>
      </c>
      <c r="N14" s="1" t="s">
        <v>27</v>
      </c>
      <c r="O14" t="s">
        <v>32</v>
      </c>
      <c r="P14" t="s">
        <v>28</v>
      </c>
      <c r="Q14" t="s">
        <v>32</v>
      </c>
      <c r="R14" t="s">
        <v>27</v>
      </c>
      <c r="S14">
        <v>30</v>
      </c>
      <c r="T14">
        <f>2*75</f>
        <v>150</v>
      </c>
      <c r="U14" t="s">
        <v>29</v>
      </c>
    </row>
    <row r="15" spans="1:21" x14ac:dyDescent="0.35">
      <c r="A15" t="s">
        <v>45</v>
      </c>
      <c r="B15">
        <v>17</v>
      </c>
      <c r="C15">
        <v>2023</v>
      </c>
      <c r="D15" t="s">
        <v>22</v>
      </c>
      <c r="E15">
        <v>101</v>
      </c>
      <c r="F15" t="s">
        <v>23</v>
      </c>
      <c r="G15" t="s">
        <v>24</v>
      </c>
      <c r="H15" t="s">
        <v>25</v>
      </c>
      <c r="I15">
        <v>500</v>
      </c>
      <c r="J15" t="s">
        <v>31</v>
      </c>
      <c r="K15" s="2">
        <v>1905</v>
      </c>
      <c r="L15">
        <v>5</v>
      </c>
      <c r="M15">
        <v>1</v>
      </c>
      <c r="N15" s="1" t="s">
        <v>27</v>
      </c>
      <c r="O15" t="s">
        <v>32</v>
      </c>
      <c r="P15" t="s">
        <v>28</v>
      </c>
      <c r="Q15" t="s">
        <v>32</v>
      </c>
      <c r="R15" t="s">
        <v>27</v>
      </c>
      <c r="S15">
        <v>30</v>
      </c>
      <c r="T15">
        <v>250</v>
      </c>
      <c r="U15" t="s">
        <v>29</v>
      </c>
    </row>
    <row r="16" spans="1:21" x14ac:dyDescent="0.35">
      <c r="A16" t="s">
        <v>46</v>
      </c>
      <c r="B16">
        <v>18</v>
      </c>
      <c r="C16">
        <v>2023</v>
      </c>
      <c r="D16" t="s">
        <v>22</v>
      </c>
      <c r="E16">
        <v>101</v>
      </c>
      <c r="F16" t="s">
        <v>23</v>
      </c>
      <c r="G16" t="s">
        <v>24</v>
      </c>
      <c r="H16" t="s">
        <v>25</v>
      </c>
      <c r="I16">
        <v>150</v>
      </c>
      <c r="J16" t="s">
        <v>31</v>
      </c>
      <c r="K16" s="2">
        <v>1905</v>
      </c>
      <c r="L16">
        <v>5</v>
      </c>
      <c r="M16">
        <v>1</v>
      </c>
      <c r="N16" s="1" t="s">
        <v>27</v>
      </c>
      <c r="O16" t="s">
        <v>27</v>
      </c>
      <c r="P16" t="s">
        <v>28</v>
      </c>
      <c r="Q16" t="s">
        <v>27</v>
      </c>
      <c r="R16" t="s">
        <v>27</v>
      </c>
      <c r="S16">
        <v>60</v>
      </c>
      <c r="T16">
        <v>100</v>
      </c>
      <c r="U16" t="s">
        <v>39</v>
      </c>
    </row>
    <row r="17" spans="1:21" x14ac:dyDescent="0.35">
      <c r="A17" t="s">
        <v>47</v>
      </c>
      <c r="B17">
        <v>19</v>
      </c>
      <c r="C17">
        <v>2023</v>
      </c>
      <c r="D17" t="s">
        <v>22</v>
      </c>
      <c r="E17">
        <v>101</v>
      </c>
      <c r="F17" t="s">
        <v>23</v>
      </c>
      <c r="G17" t="s">
        <v>24</v>
      </c>
      <c r="H17" t="s">
        <v>25</v>
      </c>
      <c r="I17">
        <v>345</v>
      </c>
      <c r="J17" t="s">
        <v>31</v>
      </c>
      <c r="K17" s="2">
        <v>1905</v>
      </c>
      <c r="L17">
        <v>5</v>
      </c>
      <c r="M17">
        <v>1</v>
      </c>
      <c r="N17" s="1" t="s">
        <v>27</v>
      </c>
      <c r="O17" t="s">
        <v>27</v>
      </c>
      <c r="P17" t="s">
        <v>28</v>
      </c>
      <c r="Q17" t="s">
        <v>32</v>
      </c>
      <c r="R17" t="s">
        <v>32</v>
      </c>
      <c r="S17">
        <v>60</v>
      </c>
      <c r="T17">
        <v>300</v>
      </c>
      <c r="U17" t="s">
        <v>39</v>
      </c>
    </row>
    <row r="18" spans="1:21" x14ac:dyDescent="0.35">
      <c r="A18" t="s">
        <v>48</v>
      </c>
      <c r="B18">
        <v>20</v>
      </c>
      <c r="C18">
        <v>2023</v>
      </c>
      <c r="D18" t="s">
        <v>22</v>
      </c>
      <c r="E18">
        <v>101</v>
      </c>
      <c r="F18" t="s">
        <v>23</v>
      </c>
      <c r="G18" t="s">
        <v>24</v>
      </c>
      <c r="H18" t="s">
        <v>25</v>
      </c>
      <c r="I18">
        <v>168</v>
      </c>
      <c r="J18" t="s">
        <v>31</v>
      </c>
      <c r="K18" s="2">
        <v>1905</v>
      </c>
      <c r="L18">
        <v>5</v>
      </c>
      <c r="M18">
        <v>1</v>
      </c>
      <c r="N18" s="1" t="s">
        <v>27</v>
      </c>
      <c r="O18" t="s">
        <v>27</v>
      </c>
      <c r="P18">
        <v>21</v>
      </c>
      <c r="Q18" t="s">
        <v>27</v>
      </c>
      <c r="R18" t="s">
        <v>32</v>
      </c>
      <c r="S18">
        <v>15</v>
      </c>
      <c r="T18">
        <f>2*150</f>
        <v>300</v>
      </c>
      <c r="U18" t="s">
        <v>29</v>
      </c>
    </row>
    <row r="19" spans="1:21" x14ac:dyDescent="0.35">
      <c r="A19" t="s">
        <v>49</v>
      </c>
      <c r="B19">
        <v>21</v>
      </c>
      <c r="C19">
        <v>2023</v>
      </c>
      <c r="D19" t="s">
        <v>22</v>
      </c>
      <c r="E19">
        <v>101</v>
      </c>
      <c r="F19" t="s">
        <v>23</v>
      </c>
      <c r="G19" t="s">
        <v>24</v>
      </c>
      <c r="H19" t="s">
        <v>25</v>
      </c>
      <c r="I19">
        <v>150</v>
      </c>
      <c r="J19" t="s">
        <v>31</v>
      </c>
      <c r="K19" s="2">
        <v>1800</v>
      </c>
      <c r="L19">
        <v>5</v>
      </c>
      <c r="M19">
        <v>1</v>
      </c>
      <c r="N19" s="1" t="s">
        <v>27</v>
      </c>
      <c r="O19" t="s">
        <v>27</v>
      </c>
      <c r="P19" t="s">
        <v>28</v>
      </c>
      <c r="Q19" t="s">
        <v>32</v>
      </c>
      <c r="R19" t="s">
        <v>27</v>
      </c>
      <c r="S19">
        <v>30</v>
      </c>
      <c r="T19">
        <v>150</v>
      </c>
      <c r="U19" t="s">
        <v>29</v>
      </c>
    </row>
    <row r="20" spans="1:21" x14ac:dyDescent="0.35">
      <c r="A20" t="s">
        <v>50</v>
      </c>
      <c r="B20">
        <v>22</v>
      </c>
      <c r="C20">
        <v>2023</v>
      </c>
      <c r="D20" t="s">
        <v>22</v>
      </c>
      <c r="E20">
        <v>101</v>
      </c>
      <c r="F20" t="s">
        <v>23</v>
      </c>
      <c r="G20" t="s">
        <v>24</v>
      </c>
      <c r="H20" t="s">
        <v>25</v>
      </c>
      <c r="I20">
        <v>200</v>
      </c>
      <c r="J20" t="s">
        <v>31</v>
      </c>
      <c r="K20" s="2">
        <v>1905</v>
      </c>
      <c r="L20">
        <v>5</v>
      </c>
      <c r="M20">
        <v>1</v>
      </c>
      <c r="N20" s="1" t="s">
        <v>27</v>
      </c>
      <c r="O20" t="s">
        <v>32</v>
      </c>
      <c r="P20">
        <v>21</v>
      </c>
      <c r="Q20" t="s">
        <v>32</v>
      </c>
      <c r="R20" t="s">
        <v>27</v>
      </c>
      <c r="S20">
        <v>30</v>
      </c>
      <c r="T20">
        <f>2*100</f>
        <v>200</v>
      </c>
      <c r="U20" t="s">
        <v>27</v>
      </c>
    </row>
    <row r="21" spans="1:21" x14ac:dyDescent="0.35">
      <c r="A21" t="s">
        <v>51</v>
      </c>
      <c r="B21">
        <v>23</v>
      </c>
      <c r="C21">
        <v>2023</v>
      </c>
      <c r="D21" t="s">
        <v>22</v>
      </c>
      <c r="E21">
        <v>101</v>
      </c>
      <c r="F21" t="s">
        <v>23</v>
      </c>
      <c r="G21" t="s">
        <v>24</v>
      </c>
      <c r="H21" t="s">
        <v>25</v>
      </c>
      <c r="I21">
        <v>201</v>
      </c>
      <c r="J21" t="s">
        <v>31</v>
      </c>
      <c r="K21" s="2">
        <v>1300</v>
      </c>
      <c r="L21">
        <v>5</v>
      </c>
      <c r="M21">
        <v>1</v>
      </c>
      <c r="N21" s="1" t="s">
        <v>27</v>
      </c>
      <c r="O21" t="s">
        <v>27</v>
      </c>
      <c r="P21">
        <v>21</v>
      </c>
      <c r="Q21" t="s">
        <v>27</v>
      </c>
      <c r="R21" t="s">
        <v>27</v>
      </c>
      <c r="S21">
        <v>30</v>
      </c>
      <c r="T21">
        <v>180</v>
      </c>
      <c r="U21" t="s">
        <v>29</v>
      </c>
    </row>
    <row r="22" spans="1:21" x14ac:dyDescent="0.35">
      <c r="A22" t="s">
        <v>52</v>
      </c>
      <c r="B22">
        <v>24</v>
      </c>
      <c r="C22">
        <v>2023</v>
      </c>
      <c r="D22" t="s">
        <v>22</v>
      </c>
      <c r="E22">
        <v>101</v>
      </c>
      <c r="F22" t="s">
        <v>23</v>
      </c>
      <c r="G22" t="s">
        <v>24</v>
      </c>
      <c r="H22" t="s">
        <v>25</v>
      </c>
      <c r="I22">
        <v>525</v>
      </c>
      <c r="J22" t="s">
        <v>31</v>
      </c>
      <c r="K22" s="2">
        <v>1800</v>
      </c>
      <c r="L22">
        <v>5</v>
      </c>
      <c r="M22">
        <v>1</v>
      </c>
      <c r="N22" s="1" t="s">
        <v>27</v>
      </c>
      <c r="O22" t="s">
        <v>27</v>
      </c>
      <c r="P22">
        <v>18</v>
      </c>
      <c r="Q22" t="s">
        <v>32</v>
      </c>
      <c r="R22" t="s">
        <v>32</v>
      </c>
      <c r="S22">
        <v>30</v>
      </c>
      <c r="T22">
        <v>551</v>
      </c>
      <c r="U22" t="s">
        <v>39</v>
      </c>
    </row>
    <row r="23" spans="1:21" x14ac:dyDescent="0.35">
      <c r="A23" t="s">
        <v>53</v>
      </c>
      <c r="B23">
        <v>25</v>
      </c>
      <c r="C23">
        <v>2023</v>
      </c>
      <c r="D23" t="s">
        <v>22</v>
      </c>
      <c r="E23">
        <v>101</v>
      </c>
      <c r="F23" t="s">
        <v>23</v>
      </c>
      <c r="G23" t="s">
        <v>24</v>
      </c>
      <c r="H23" t="s">
        <v>25</v>
      </c>
      <c r="I23">
        <v>300</v>
      </c>
      <c r="J23" t="s">
        <v>31</v>
      </c>
      <c r="K23" s="2">
        <v>1905</v>
      </c>
      <c r="L23">
        <v>5</v>
      </c>
      <c r="M23">
        <v>1</v>
      </c>
      <c r="N23" s="1" t="s">
        <v>27</v>
      </c>
      <c r="O23" t="s">
        <v>27</v>
      </c>
      <c r="P23">
        <v>18</v>
      </c>
      <c r="Q23" t="s">
        <v>32</v>
      </c>
      <c r="R23" t="s">
        <v>32</v>
      </c>
      <c r="S23">
        <v>30</v>
      </c>
      <c r="T23">
        <v>200</v>
      </c>
      <c r="U23" t="s">
        <v>29</v>
      </c>
    </row>
    <row r="24" spans="1:21" x14ac:dyDescent="0.35">
      <c r="A24" t="s">
        <v>54</v>
      </c>
      <c r="B24">
        <v>26</v>
      </c>
      <c r="C24">
        <v>2023</v>
      </c>
      <c r="D24" t="s">
        <v>22</v>
      </c>
      <c r="E24">
        <v>101</v>
      </c>
      <c r="F24" t="s">
        <v>23</v>
      </c>
      <c r="G24" t="s">
        <v>24</v>
      </c>
      <c r="H24" t="s">
        <v>25</v>
      </c>
      <c r="I24">
        <v>475</v>
      </c>
      <c r="J24" t="s">
        <v>31</v>
      </c>
      <c r="K24" s="2">
        <v>1905</v>
      </c>
      <c r="L24">
        <v>5</v>
      </c>
      <c r="M24">
        <v>1</v>
      </c>
      <c r="N24" s="1" t="s">
        <v>27</v>
      </c>
      <c r="O24" t="s">
        <v>32</v>
      </c>
      <c r="P24" t="s">
        <v>28</v>
      </c>
      <c r="Q24" t="s">
        <v>32</v>
      </c>
      <c r="R24" t="s">
        <v>32</v>
      </c>
      <c r="S24">
        <v>30</v>
      </c>
      <c r="T24">
        <v>495</v>
      </c>
      <c r="U24" t="s">
        <v>29</v>
      </c>
    </row>
    <row r="25" spans="1:21" x14ac:dyDescent="0.35">
      <c r="A25" t="s">
        <v>55</v>
      </c>
      <c r="B25">
        <v>27</v>
      </c>
      <c r="C25">
        <v>2023</v>
      </c>
      <c r="D25" t="s">
        <v>22</v>
      </c>
      <c r="E25">
        <v>101</v>
      </c>
      <c r="F25" t="s">
        <v>23</v>
      </c>
      <c r="G25" t="s">
        <v>24</v>
      </c>
      <c r="H25" t="s">
        <v>25</v>
      </c>
      <c r="I25">
        <v>333.25</v>
      </c>
      <c r="J25" t="s">
        <v>31</v>
      </c>
      <c r="K25" s="2">
        <v>1905</v>
      </c>
      <c r="L25">
        <v>5</v>
      </c>
      <c r="M25">
        <v>1</v>
      </c>
      <c r="N25" s="1" t="s">
        <v>27</v>
      </c>
      <c r="O25" t="s">
        <v>32</v>
      </c>
      <c r="P25" t="s">
        <v>28</v>
      </c>
      <c r="Q25" t="s">
        <v>27</v>
      </c>
      <c r="R25" t="s">
        <v>27</v>
      </c>
      <c r="S25">
        <v>30</v>
      </c>
      <c r="T25">
        <f>2*300</f>
        <v>600</v>
      </c>
      <c r="U25" t="s">
        <v>39</v>
      </c>
    </row>
    <row r="26" spans="1:21" x14ac:dyDescent="0.35">
      <c r="A26" t="s">
        <v>56</v>
      </c>
      <c r="B26">
        <v>28</v>
      </c>
      <c r="C26">
        <v>2023</v>
      </c>
      <c r="D26" t="s">
        <v>22</v>
      </c>
      <c r="E26">
        <v>101</v>
      </c>
      <c r="F26" t="s">
        <v>23</v>
      </c>
      <c r="G26" t="s">
        <v>24</v>
      </c>
      <c r="H26" t="s">
        <v>25</v>
      </c>
      <c r="I26">
        <v>400</v>
      </c>
      <c r="J26" t="s">
        <v>31</v>
      </c>
      <c r="K26" s="2">
        <v>1905</v>
      </c>
      <c r="L26">
        <v>5</v>
      </c>
      <c r="M26">
        <v>2</v>
      </c>
      <c r="N26" s="1" t="s">
        <v>27</v>
      </c>
      <c r="O26" t="s">
        <v>32</v>
      </c>
      <c r="P26">
        <v>21</v>
      </c>
      <c r="Q26" t="s">
        <v>32</v>
      </c>
      <c r="R26" t="s">
        <v>32</v>
      </c>
      <c r="S26">
        <v>30</v>
      </c>
      <c r="T26">
        <f>2*150</f>
        <v>300</v>
      </c>
      <c r="U26" t="s">
        <v>39</v>
      </c>
    </row>
    <row r="27" spans="1:21" x14ac:dyDescent="0.35">
      <c r="A27" t="s">
        <v>57</v>
      </c>
      <c r="B27">
        <v>29</v>
      </c>
      <c r="C27">
        <v>2023</v>
      </c>
      <c r="D27" t="s">
        <v>22</v>
      </c>
      <c r="E27">
        <v>101</v>
      </c>
      <c r="F27" t="s">
        <v>23</v>
      </c>
      <c r="G27" t="s">
        <v>24</v>
      </c>
      <c r="H27" t="s">
        <v>25</v>
      </c>
      <c r="I27">
        <v>200</v>
      </c>
      <c r="J27" t="s">
        <v>31</v>
      </c>
      <c r="K27" s="2">
        <v>1905</v>
      </c>
      <c r="L27">
        <v>5</v>
      </c>
      <c r="M27">
        <v>1</v>
      </c>
      <c r="N27" s="1" t="s">
        <v>27</v>
      </c>
      <c r="O27" t="s">
        <v>27</v>
      </c>
      <c r="P27">
        <v>21</v>
      </c>
      <c r="Q27" t="s">
        <v>27</v>
      </c>
      <c r="R27" t="s">
        <v>27</v>
      </c>
      <c r="S27">
        <v>30</v>
      </c>
      <c r="T27">
        <v>100</v>
      </c>
      <c r="U27" t="s">
        <v>29</v>
      </c>
    </row>
    <row r="28" spans="1:21" x14ac:dyDescent="0.35">
      <c r="A28" t="s">
        <v>58</v>
      </c>
      <c r="B28">
        <v>30</v>
      </c>
      <c r="C28">
        <v>2023</v>
      </c>
      <c r="D28" t="s">
        <v>22</v>
      </c>
      <c r="E28">
        <v>101</v>
      </c>
      <c r="F28" t="s">
        <v>23</v>
      </c>
      <c r="G28" t="s">
        <v>24</v>
      </c>
      <c r="H28" t="s">
        <v>25</v>
      </c>
      <c r="I28">
        <v>75</v>
      </c>
      <c r="J28" t="s">
        <v>31</v>
      </c>
      <c r="K28" s="2">
        <v>1000</v>
      </c>
      <c r="L28">
        <v>5</v>
      </c>
      <c r="M28">
        <v>2</v>
      </c>
      <c r="N28" s="1" t="s">
        <v>27</v>
      </c>
      <c r="O28" t="s">
        <v>27</v>
      </c>
      <c r="P28">
        <v>18</v>
      </c>
      <c r="Q28" t="s">
        <v>32</v>
      </c>
      <c r="R28" t="s">
        <v>27</v>
      </c>
      <c r="S28">
        <v>30</v>
      </c>
      <c r="T28">
        <v>75</v>
      </c>
      <c r="U28" t="s">
        <v>29</v>
      </c>
    </row>
    <row r="29" spans="1:21" x14ac:dyDescent="0.35">
      <c r="A29" t="s">
        <v>59</v>
      </c>
      <c r="B29">
        <v>31</v>
      </c>
      <c r="C29">
        <v>2023</v>
      </c>
      <c r="D29" t="s">
        <v>22</v>
      </c>
      <c r="E29">
        <v>101</v>
      </c>
      <c r="F29" t="s">
        <v>23</v>
      </c>
      <c r="G29" t="s">
        <v>24</v>
      </c>
      <c r="H29" t="s">
        <v>25</v>
      </c>
      <c r="I29">
        <v>300</v>
      </c>
      <c r="J29" t="s">
        <v>31</v>
      </c>
      <c r="K29" s="2">
        <v>1725</v>
      </c>
      <c r="L29">
        <v>5</v>
      </c>
      <c r="M29">
        <v>1</v>
      </c>
      <c r="N29" s="1" t="s">
        <v>27</v>
      </c>
      <c r="O29" t="s">
        <v>32</v>
      </c>
      <c r="P29">
        <v>19</v>
      </c>
      <c r="Q29" t="s">
        <v>32</v>
      </c>
      <c r="R29" t="s">
        <v>27</v>
      </c>
      <c r="S29">
        <v>50</v>
      </c>
      <c r="T29">
        <v>121</v>
      </c>
      <c r="U29" t="s">
        <v>27</v>
      </c>
    </row>
    <row r="30" spans="1:21" x14ac:dyDescent="0.35">
      <c r="A30" t="s">
        <v>60</v>
      </c>
      <c r="B30">
        <v>32</v>
      </c>
      <c r="C30">
        <v>2023</v>
      </c>
      <c r="D30" t="s">
        <v>22</v>
      </c>
      <c r="E30">
        <v>101</v>
      </c>
      <c r="F30" t="s">
        <v>23</v>
      </c>
      <c r="G30" t="s">
        <v>24</v>
      </c>
      <c r="H30" t="s">
        <v>25</v>
      </c>
      <c r="I30">
        <v>1425</v>
      </c>
      <c r="J30" t="s">
        <v>26</v>
      </c>
      <c r="K30" s="2">
        <v>4000</v>
      </c>
      <c r="L30">
        <v>6</v>
      </c>
      <c r="M30">
        <v>1</v>
      </c>
      <c r="N30" s="1" t="s">
        <v>27</v>
      </c>
      <c r="O30" t="s">
        <v>32</v>
      </c>
      <c r="P30" t="s">
        <v>28</v>
      </c>
      <c r="Q30" t="s">
        <v>27</v>
      </c>
      <c r="R30" t="s">
        <v>27</v>
      </c>
      <c r="S30">
        <v>40</v>
      </c>
      <c r="T30">
        <v>750</v>
      </c>
      <c r="U30" t="s">
        <v>29</v>
      </c>
    </row>
    <row r="31" spans="1:21" x14ac:dyDescent="0.35">
      <c r="A31" t="s">
        <v>61</v>
      </c>
      <c r="B31">
        <v>33</v>
      </c>
      <c r="C31">
        <v>2023</v>
      </c>
      <c r="D31" t="s">
        <v>22</v>
      </c>
      <c r="E31">
        <v>101</v>
      </c>
      <c r="F31" t="s">
        <v>23</v>
      </c>
      <c r="G31" t="s">
        <v>24</v>
      </c>
      <c r="H31" t="s">
        <v>25</v>
      </c>
      <c r="I31">
        <v>110</v>
      </c>
      <c r="J31" t="s">
        <v>31</v>
      </c>
      <c r="K31" s="2">
        <v>1905</v>
      </c>
      <c r="L31">
        <v>5</v>
      </c>
      <c r="M31">
        <v>1</v>
      </c>
      <c r="N31" s="1" t="s">
        <v>27</v>
      </c>
      <c r="O31" t="s">
        <v>27</v>
      </c>
      <c r="P31">
        <v>21</v>
      </c>
      <c r="Q31" t="s">
        <v>32</v>
      </c>
      <c r="R31" t="s">
        <v>27</v>
      </c>
      <c r="S31">
        <v>30</v>
      </c>
      <c r="T31">
        <v>110</v>
      </c>
      <c r="U31" t="s">
        <v>29</v>
      </c>
    </row>
    <row r="32" spans="1:21" x14ac:dyDescent="0.35">
      <c r="A32" t="s">
        <v>62</v>
      </c>
      <c r="B32">
        <v>34</v>
      </c>
      <c r="C32">
        <v>2023</v>
      </c>
      <c r="D32" t="s">
        <v>22</v>
      </c>
      <c r="E32">
        <v>101</v>
      </c>
      <c r="F32" t="s">
        <v>23</v>
      </c>
      <c r="G32" t="s">
        <v>24</v>
      </c>
      <c r="H32" t="s">
        <v>25</v>
      </c>
      <c r="I32">
        <v>370</v>
      </c>
      <c r="J32" t="s">
        <v>31</v>
      </c>
      <c r="K32" s="2">
        <v>2500</v>
      </c>
      <c r="L32">
        <v>5</v>
      </c>
      <c r="M32">
        <v>2</v>
      </c>
      <c r="N32" s="1" t="s">
        <v>27</v>
      </c>
      <c r="O32" t="s">
        <v>32</v>
      </c>
      <c r="P32">
        <v>21</v>
      </c>
      <c r="Q32" t="s">
        <v>32</v>
      </c>
      <c r="R32" t="s">
        <v>32</v>
      </c>
      <c r="S32">
        <v>30</v>
      </c>
      <c r="T32">
        <v>270</v>
      </c>
      <c r="U32" t="s">
        <v>29</v>
      </c>
    </row>
    <row r="33" spans="1:21" x14ac:dyDescent="0.35">
      <c r="A33" t="s">
        <v>63</v>
      </c>
      <c r="B33">
        <v>35</v>
      </c>
      <c r="C33">
        <v>2023</v>
      </c>
      <c r="D33" t="s">
        <v>22</v>
      </c>
      <c r="E33">
        <v>101</v>
      </c>
      <c r="F33" t="s">
        <v>23</v>
      </c>
      <c r="G33" t="s">
        <v>24</v>
      </c>
      <c r="H33" t="s">
        <v>25</v>
      </c>
      <c r="I33">
        <v>400</v>
      </c>
      <c r="J33" t="s">
        <v>26</v>
      </c>
      <c r="K33" s="2">
        <v>4000</v>
      </c>
      <c r="L33">
        <v>6</v>
      </c>
      <c r="M33">
        <v>1</v>
      </c>
      <c r="N33" s="1" t="s">
        <v>27</v>
      </c>
      <c r="O33" t="s">
        <v>32</v>
      </c>
      <c r="P33" t="s">
        <v>28</v>
      </c>
      <c r="Q33" t="s">
        <v>32</v>
      </c>
      <c r="R33" t="s">
        <v>27</v>
      </c>
      <c r="S33">
        <v>50</v>
      </c>
      <c r="T33">
        <v>400</v>
      </c>
      <c r="U33" t="s">
        <v>29</v>
      </c>
    </row>
    <row r="34" spans="1:21" x14ac:dyDescent="0.35">
      <c r="A34" t="s">
        <v>64</v>
      </c>
      <c r="B34">
        <v>36</v>
      </c>
      <c r="C34">
        <v>2023</v>
      </c>
      <c r="D34" t="s">
        <v>22</v>
      </c>
      <c r="E34">
        <v>101</v>
      </c>
      <c r="F34" t="s">
        <v>23</v>
      </c>
      <c r="G34" t="s">
        <v>24</v>
      </c>
      <c r="H34" t="s">
        <v>25</v>
      </c>
      <c r="I34">
        <v>788</v>
      </c>
      <c r="J34" t="s">
        <v>31</v>
      </c>
      <c r="K34" s="2">
        <v>4050</v>
      </c>
      <c r="L34">
        <v>5</v>
      </c>
      <c r="M34">
        <v>1</v>
      </c>
      <c r="N34" s="1" t="s">
        <v>27</v>
      </c>
      <c r="O34" t="s">
        <v>32</v>
      </c>
      <c r="P34">
        <v>21</v>
      </c>
      <c r="Q34" t="s">
        <v>32</v>
      </c>
      <c r="R34" t="s">
        <v>32</v>
      </c>
      <c r="S34">
        <v>0</v>
      </c>
      <c r="T34">
        <f>(2/3)*288</f>
        <v>192</v>
      </c>
      <c r="U34" t="s">
        <v>29</v>
      </c>
    </row>
    <row r="35" spans="1:21" x14ac:dyDescent="0.35">
      <c r="A35" t="s">
        <v>65</v>
      </c>
      <c r="B35">
        <v>37</v>
      </c>
      <c r="C35">
        <v>2023</v>
      </c>
      <c r="D35" t="s">
        <v>22</v>
      </c>
      <c r="E35">
        <v>101</v>
      </c>
      <c r="F35" t="s">
        <v>23</v>
      </c>
      <c r="G35" t="s">
        <v>24</v>
      </c>
      <c r="H35" t="s">
        <v>25</v>
      </c>
      <c r="I35">
        <v>600</v>
      </c>
      <c r="J35" t="s">
        <v>31</v>
      </c>
      <c r="K35" s="2">
        <v>1905</v>
      </c>
      <c r="L35">
        <v>5</v>
      </c>
      <c r="M35">
        <v>1</v>
      </c>
      <c r="N35" s="1" t="s">
        <v>27</v>
      </c>
      <c r="O35" t="s">
        <v>27</v>
      </c>
      <c r="P35" t="s">
        <v>28</v>
      </c>
      <c r="Q35" t="s">
        <v>32</v>
      </c>
      <c r="R35" t="s">
        <v>27</v>
      </c>
      <c r="S35">
        <v>40</v>
      </c>
      <c r="T35">
        <v>300</v>
      </c>
      <c r="U35" t="s">
        <v>39</v>
      </c>
    </row>
    <row r="36" spans="1:21" x14ac:dyDescent="0.35">
      <c r="A36" t="s">
        <v>66</v>
      </c>
      <c r="B36">
        <v>38</v>
      </c>
      <c r="C36">
        <v>2023</v>
      </c>
      <c r="D36" t="s">
        <v>22</v>
      </c>
      <c r="E36">
        <v>101</v>
      </c>
      <c r="F36" t="s">
        <v>23</v>
      </c>
      <c r="G36" t="s">
        <v>24</v>
      </c>
      <c r="H36" t="s">
        <v>25</v>
      </c>
      <c r="I36">
        <v>350</v>
      </c>
      <c r="J36" t="s">
        <v>31</v>
      </c>
      <c r="K36" s="2">
        <v>2625</v>
      </c>
      <c r="L36">
        <v>5</v>
      </c>
      <c r="M36">
        <v>1</v>
      </c>
      <c r="N36" s="1" t="s">
        <v>27</v>
      </c>
      <c r="O36" t="s">
        <v>32</v>
      </c>
      <c r="P36" t="s">
        <v>28</v>
      </c>
      <c r="Q36" t="s">
        <v>27</v>
      </c>
      <c r="R36" t="s">
        <v>27</v>
      </c>
      <c r="S36">
        <v>30</v>
      </c>
      <c r="T36">
        <v>200</v>
      </c>
      <c r="U36" t="s">
        <v>29</v>
      </c>
    </row>
    <row r="37" spans="1:21" x14ac:dyDescent="0.35">
      <c r="A37" t="s">
        <v>67</v>
      </c>
      <c r="B37">
        <v>39</v>
      </c>
      <c r="C37">
        <v>2023</v>
      </c>
      <c r="D37" t="s">
        <v>22</v>
      </c>
      <c r="E37">
        <v>101</v>
      </c>
      <c r="F37" t="s">
        <v>23</v>
      </c>
      <c r="G37" t="s">
        <v>24</v>
      </c>
      <c r="H37" t="s">
        <v>25</v>
      </c>
      <c r="I37">
        <v>103.5</v>
      </c>
      <c r="J37" t="s">
        <v>31</v>
      </c>
      <c r="K37" s="2">
        <v>1905</v>
      </c>
      <c r="L37">
        <v>5</v>
      </c>
      <c r="M37">
        <v>1</v>
      </c>
      <c r="N37" s="1" t="s">
        <v>27</v>
      </c>
      <c r="O37" t="s">
        <v>27</v>
      </c>
      <c r="P37">
        <v>18</v>
      </c>
      <c r="Q37" t="s">
        <v>32</v>
      </c>
      <c r="R37" t="s">
        <v>32</v>
      </c>
      <c r="S37">
        <v>30</v>
      </c>
      <c r="T37">
        <v>100</v>
      </c>
      <c r="U37" t="s">
        <v>29</v>
      </c>
    </row>
    <row r="38" spans="1:21" x14ac:dyDescent="0.35">
      <c r="A38" t="s">
        <v>68</v>
      </c>
      <c r="B38">
        <v>40</v>
      </c>
      <c r="C38">
        <v>2023</v>
      </c>
      <c r="D38" t="s">
        <v>22</v>
      </c>
      <c r="E38">
        <v>101</v>
      </c>
      <c r="F38" t="s">
        <v>23</v>
      </c>
      <c r="G38" t="s">
        <v>24</v>
      </c>
      <c r="H38" t="s">
        <v>25</v>
      </c>
      <c r="I38">
        <v>500</v>
      </c>
      <c r="J38" t="s">
        <v>26</v>
      </c>
      <c r="K38" s="2">
        <v>2000</v>
      </c>
      <c r="L38">
        <v>6</v>
      </c>
      <c r="M38">
        <v>2</v>
      </c>
      <c r="N38" s="1" t="s">
        <v>27</v>
      </c>
      <c r="O38" t="s">
        <v>32</v>
      </c>
      <c r="P38" t="s">
        <v>28</v>
      </c>
      <c r="Q38" t="s">
        <v>27</v>
      </c>
      <c r="R38" t="s">
        <v>27</v>
      </c>
      <c r="S38" s="1">
        <v>40</v>
      </c>
      <c r="T38">
        <f>2*200</f>
        <v>400</v>
      </c>
      <c r="U38" t="s">
        <v>29</v>
      </c>
    </row>
    <row r="39" spans="1:21" x14ac:dyDescent="0.35">
      <c r="A39" t="s">
        <v>69</v>
      </c>
      <c r="B39">
        <v>41</v>
      </c>
      <c r="C39">
        <v>2023</v>
      </c>
      <c r="D39" t="s">
        <v>22</v>
      </c>
      <c r="E39">
        <v>101</v>
      </c>
      <c r="F39" t="s">
        <v>23</v>
      </c>
      <c r="G39" t="s">
        <v>24</v>
      </c>
      <c r="H39" t="s">
        <v>25</v>
      </c>
      <c r="I39">
        <v>615</v>
      </c>
      <c r="J39" t="s">
        <v>31</v>
      </c>
      <c r="K39" s="2">
        <v>1905</v>
      </c>
      <c r="L39">
        <v>5</v>
      </c>
      <c r="M39">
        <v>2</v>
      </c>
      <c r="N39" s="1" t="s">
        <v>27</v>
      </c>
      <c r="O39" t="s">
        <v>32</v>
      </c>
      <c r="P39" t="s">
        <v>28</v>
      </c>
      <c r="Q39" t="s">
        <v>32</v>
      </c>
      <c r="R39" t="s">
        <v>32</v>
      </c>
      <c r="S39">
        <v>30</v>
      </c>
      <c r="T39">
        <v>326</v>
      </c>
      <c r="U39" t="s">
        <v>29</v>
      </c>
    </row>
    <row r="40" spans="1:21" x14ac:dyDescent="0.35">
      <c r="A40" t="s">
        <v>70</v>
      </c>
      <c r="B40">
        <v>42</v>
      </c>
      <c r="C40">
        <v>2023</v>
      </c>
      <c r="D40" t="s">
        <v>22</v>
      </c>
      <c r="E40">
        <v>101</v>
      </c>
      <c r="F40" t="s">
        <v>23</v>
      </c>
      <c r="G40" t="s">
        <v>24</v>
      </c>
      <c r="H40" t="s">
        <v>25</v>
      </c>
      <c r="I40">
        <v>30</v>
      </c>
      <c r="J40" t="s">
        <v>31</v>
      </c>
      <c r="K40" s="2">
        <v>1908</v>
      </c>
      <c r="L40">
        <v>5</v>
      </c>
      <c r="M40">
        <v>1</v>
      </c>
      <c r="N40" s="1" t="s">
        <v>27</v>
      </c>
      <c r="O40" t="s">
        <v>32</v>
      </c>
      <c r="P40" t="s">
        <v>28</v>
      </c>
      <c r="Q40" s="1" t="s">
        <v>32</v>
      </c>
      <c r="R40" t="s">
        <v>32</v>
      </c>
      <c r="S40">
        <v>2</v>
      </c>
      <c r="T40">
        <v>40</v>
      </c>
      <c r="U40" t="s">
        <v>29</v>
      </c>
    </row>
    <row r="41" spans="1:21" x14ac:dyDescent="0.35">
      <c r="A41" t="s">
        <v>71</v>
      </c>
      <c r="B41">
        <v>44</v>
      </c>
      <c r="C41">
        <v>2023</v>
      </c>
      <c r="D41" t="s">
        <v>22</v>
      </c>
      <c r="E41">
        <v>101</v>
      </c>
      <c r="F41" t="s">
        <v>23</v>
      </c>
      <c r="G41" t="s">
        <v>24</v>
      </c>
      <c r="H41" t="s">
        <v>25</v>
      </c>
      <c r="I41">
        <v>310</v>
      </c>
      <c r="J41" t="s">
        <v>26</v>
      </c>
      <c r="K41" s="2">
        <v>2500</v>
      </c>
      <c r="L41">
        <v>6</v>
      </c>
      <c r="M41">
        <v>1</v>
      </c>
      <c r="N41" s="1" t="s">
        <v>27</v>
      </c>
      <c r="O41" t="s">
        <v>32</v>
      </c>
      <c r="P41">
        <v>21</v>
      </c>
      <c r="Q41" t="s">
        <v>32</v>
      </c>
      <c r="R41" t="s">
        <v>32</v>
      </c>
      <c r="S41">
        <v>40</v>
      </c>
      <c r="T41">
        <f>2*310</f>
        <v>620</v>
      </c>
      <c r="U41" t="s">
        <v>39</v>
      </c>
    </row>
    <row r="42" spans="1:21" x14ac:dyDescent="0.35">
      <c r="A42" t="s">
        <v>72</v>
      </c>
      <c r="B42">
        <v>45</v>
      </c>
      <c r="C42">
        <v>2023</v>
      </c>
      <c r="D42" t="s">
        <v>22</v>
      </c>
      <c r="E42">
        <v>101</v>
      </c>
      <c r="F42" t="s">
        <v>23</v>
      </c>
      <c r="G42" t="s">
        <v>24</v>
      </c>
      <c r="H42" t="s">
        <v>25</v>
      </c>
      <c r="I42">
        <v>111</v>
      </c>
      <c r="J42" t="s">
        <v>31</v>
      </c>
      <c r="K42" s="2">
        <v>1905</v>
      </c>
      <c r="L42">
        <v>5</v>
      </c>
      <c r="M42">
        <v>1</v>
      </c>
      <c r="N42" s="1" t="s">
        <v>27</v>
      </c>
      <c r="O42" t="s">
        <v>27</v>
      </c>
      <c r="P42" t="s">
        <v>28</v>
      </c>
      <c r="Q42" t="s">
        <v>32</v>
      </c>
      <c r="R42" t="s">
        <v>27</v>
      </c>
      <c r="S42">
        <v>30</v>
      </c>
      <c r="T42">
        <v>145</v>
      </c>
      <c r="U42" t="s">
        <v>29</v>
      </c>
    </row>
    <row r="43" spans="1:21" x14ac:dyDescent="0.35">
      <c r="A43" t="s">
        <v>73</v>
      </c>
      <c r="B43">
        <v>46</v>
      </c>
      <c r="C43">
        <v>2023</v>
      </c>
      <c r="D43" t="s">
        <v>22</v>
      </c>
      <c r="E43">
        <v>101</v>
      </c>
      <c r="F43" t="s">
        <v>23</v>
      </c>
      <c r="G43" t="s">
        <v>24</v>
      </c>
      <c r="H43" t="s">
        <v>25</v>
      </c>
      <c r="I43">
        <v>400</v>
      </c>
      <c r="J43" t="s">
        <v>26</v>
      </c>
      <c r="K43" s="2">
        <v>4000</v>
      </c>
      <c r="L43">
        <v>6</v>
      </c>
      <c r="M43">
        <v>1</v>
      </c>
      <c r="N43" s="1" t="s">
        <v>27</v>
      </c>
      <c r="O43" t="s">
        <v>32</v>
      </c>
      <c r="P43">
        <v>18</v>
      </c>
      <c r="Q43" t="s">
        <v>32</v>
      </c>
      <c r="R43" t="s">
        <v>27</v>
      </c>
      <c r="S43">
        <v>0</v>
      </c>
      <c r="T43">
        <v>400</v>
      </c>
      <c r="U43" t="s">
        <v>39</v>
      </c>
    </row>
    <row r="44" spans="1:21" x14ac:dyDescent="0.35">
      <c r="A44" t="s">
        <v>74</v>
      </c>
      <c r="B44">
        <v>47</v>
      </c>
      <c r="C44">
        <v>2023</v>
      </c>
      <c r="D44" t="s">
        <v>22</v>
      </c>
      <c r="E44">
        <v>101</v>
      </c>
      <c r="F44" t="s">
        <v>23</v>
      </c>
      <c r="G44" t="s">
        <v>24</v>
      </c>
      <c r="H44" t="s">
        <v>25</v>
      </c>
      <c r="I44">
        <v>760</v>
      </c>
      <c r="J44" t="s">
        <v>31</v>
      </c>
      <c r="K44" s="2">
        <v>1905</v>
      </c>
      <c r="L44">
        <v>5</v>
      </c>
      <c r="M44">
        <v>1</v>
      </c>
      <c r="N44" s="1" t="s">
        <v>27</v>
      </c>
      <c r="O44" t="s">
        <v>32</v>
      </c>
      <c r="P44" t="s">
        <v>28</v>
      </c>
      <c r="Q44" t="s">
        <v>32</v>
      </c>
      <c r="R44" t="s">
        <v>27</v>
      </c>
      <c r="S44">
        <v>30</v>
      </c>
      <c r="T44">
        <v>310</v>
      </c>
      <c r="U44" t="s">
        <v>39</v>
      </c>
    </row>
    <row r="45" spans="1:21" x14ac:dyDescent="0.35">
      <c r="A45" t="s">
        <v>75</v>
      </c>
      <c r="B45">
        <v>48</v>
      </c>
      <c r="C45">
        <v>2023</v>
      </c>
      <c r="D45" t="s">
        <v>22</v>
      </c>
      <c r="E45">
        <v>101</v>
      </c>
      <c r="F45" t="s">
        <v>23</v>
      </c>
      <c r="G45" t="s">
        <v>24</v>
      </c>
      <c r="H45" t="s">
        <v>25</v>
      </c>
      <c r="I45">
        <v>991</v>
      </c>
      <c r="J45" t="s">
        <v>31</v>
      </c>
      <c r="K45" s="2">
        <v>1800</v>
      </c>
      <c r="L45">
        <v>5</v>
      </c>
      <c r="M45">
        <v>3</v>
      </c>
      <c r="N45" s="1" t="s">
        <v>27</v>
      </c>
      <c r="O45" t="s">
        <v>27</v>
      </c>
      <c r="P45">
        <v>21</v>
      </c>
      <c r="Q45" t="s">
        <v>32</v>
      </c>
      <c r="R45" t="s">
        <v>32</v>
      </c>
      <c r="S45">
        <v>34</v>
      </c>
      <c r="T45">
        <v>667</v>
      </c>
      <c r="U45" t="s">
        <v>29</v>
      </c>
    </row>
    <row r="46" spans="1:21" x14ac:dyDescent="0.35">
      <c r="A46" t="s">
        <v>76</v>
      </c>
      <c r="B46">
        <v>49</v>
      </c>
      <c r="C46">
        <v>2023</v>
      </c>
      <c r="D46" t="s">
        <v>22</v>
      </c>
      <c r="E46">
        <v>101</v>
      </c>
      <c r="F46" t="s">
        <v>23</v>
      </c>
      <c r="G46" t="s">
        <v>24</v>
      </c>
      <c r="H46" t="s">
        <v>25</v>
      </c>
      <c r="I46">
        <v>110</v>
      </c>
      <c r="J46" t="s">
        <v>31</v>
      </c>
      <c r="K46" s="2">
        <v>1905</v>
      </c>
      <c r="L46">
        <v>5</v>
      </c>
      <c r="M46">
        <v>1</v>
      </c>
      <c r="N46" s="1" t="s">
        <v>27</v>
      </c>
      <c r="O46" t="s">
        <v>32</v>
      </c>
      <c r="P46" t="s">
        <v>28</v>
      </c>
      <c r="Q46" t="s">
        <v>27</v>
      </c>
      <c r="R46" t="s">
        <v>27</v>
      </c>
      <c r="S46">
        <v>30</v>
      </c>
      <c r="T46">
        <v>63</v>
      </c>
      <c r="U46" t="s">
        <v>29</v>
      </c>
    </row>
    <row r="47" spans="1:21" x14ac:dyDescent="0.35">
      <c r="A47" t="s">
        <v>77</v>
      </c>
      <c r="B47">
        <v>50</v>
      </c>
      <c r="C47">
        <v>2023</v>
      </c>
      <c r="D47" t="s">
        <v>22</v>
      </c>
      <c r="E47">
        <v>101</v>
      </c>
      <c r="F47" t="s">
        <v>23</v>
      </c>
      <c r="G47" t="s">
        <v>24</v>
      </c>
      <c r="H47" t="s">
        <v>25</v>
      </c>
      <c r="I47">
        <v>100</v>
      </c>
      <c r="J47" t="s">
        <v>31</v>
      </c>
      <c r="K47" s="2">
        <v>1725</v>
      </c>
      <c r="L47">
        <v>5</v>
      </c>
      <c r="M47">
        <v>1</v>
      </c>
      <c r="N47" s="1" t="s">
        <v>27</v>
      </c>
      <c r="O47" t="s">
        <v>27</v>
      </c>
      <c r="P47">
        <v>18</v>
      </c>
      <c r="Q47" t="s">
        <v>27</v>
      </c>
      <c r="R47" t="s">
        <v>27</v>
      </c>
      <c r="S47">
        <v>30</v>
      </c>
      <c r="T47">
        <v>240</v>
      </c>
      <c r="U47" t="s">
        <v>29</v>
      </c>
    </row>
    <row r="48" spans="1:21" x14ac:dyDescent="0.35">
      <c r="A48" t="s">
        <v>78</v>
      </c>
      <c r="B48">
        <v>51</v>
      </c>
      <c r="C48">
        <v>2023</v>
      </c>
      <c r="D48" t="s">
        <v>22</v>
      </c>
      <c r="E48">
        <v>101</v>
      </c>
      <c r="F48" t="s">
        <v>23</v>
      </c>
      <c r="G48" t="s">
        <v>24</v>
      </c>
      <c r="H48" t="s">
        <v>25</v>
      </c>
      <c r="I48">
        <v>130</v>
      </c>
      <c r="J48" t="s">
        <v>31</v>
      </c>
      <c r="K48" s="2">
        <v>1905</v>
      </c>
      <c r="L48">
        <v>5</v>
      </c>
      <c r="M48">
        <v>2</v>
      </c>
      <c r="N48" s="1" t="s">
        <v>27</v>
      </c>
      <c r="O48" t="s">
        <v>32</v>
      </c>
      <c r="P48" t="s">
        <v>28</v>
      </c>
      <c r="Q48" t="s">
        <v>27</v>
      </c>
      <c r="R48" t="s">
        <v>32</v>
      </c>
      <c r="S48">
        <v>30</v>
      </c>
      <c r="T48">
        <v>135</v>
      </c>
      <c r="U48" t="s">
        <v>27</v>
      </c>
    </row>
    <row r="49" spans="1:21" x14ac:dyDescent="0.35">
      <c r="A49" t="s">
        <v>79</v>
      </c>
      <c r="B49">
        <v>53</v>
      </c>
      <c r="C49">
        <v>2023</v>
      </c>
      <c r="D49" t="s">
        <v>22</v>
      </c>
      <c r="E49">
        <v>101</v>
      </c>
      <c r="F49" t="s">
        <v>23</v>
      </c>
      <c r="G49" t="s">
        <v>24</v>
      </c>
      <c r="H49" t="s">
        <v>25</v>
      </c>
      <c r="I49">
        <v>109</v>
      </c>
      <c r="J49" t="s">
        <v>31</v>
      </c>
      <c r="K49">
        <v>1707</v>
      </c>
      <c r="L49">
        <v>5</v>
      </c>
      <c r="M49">
        <v>1</v>
      </c>
      <c r="N49" s="1" t="s">
        <v>27</v>
      </c>
      <c r="O49" t="s">
        <v>27</v>
      </c>
      <c r="P49" t="s">
        <v>28</v>
      </c>
      <c r="Q49" t="s">
        <v>27</v>
      </c>
      <c r="R49" t="s">
        <v>32</v>
      </c>
      <c r="S49" s="1">
        <v>20</v>
      </c>
      <c r="T49">
        <f>2*205</f>
        <v>410</v>
      </c>
      <c r="U49" t="s">
        <v>29</v>
      </c>
    </row>
    <row r="50" spans="1:21" x14ac:dyDescent="0.35">
      <c r="A50" t="s">
        <v>80</v>
      </c>
      <c r="B50">
        <v>54</v>
      </c>
      <c r="C50">
        <v>2023</v>
      </c>
      <c r="D50" t="s">
        <v>22</v>
      </c>
      <c r="E50">
        <v>101</v>
      </c>
      <c r="F50" t="s">
        <v>23</v>
      </c>
      <c r="G50" t="s">
        <v>24</v>
      </c>
      <c r="H50" t="s">
        <v>25</v>
      </c>
      <c r="I50">
        <v>500</v>
      </c>
      <c r="J50" t="s">
        <v>31</v>
      </c>
      <c r="K50">
        <v>1800</v>
      </c>
      <c r="L50">
        <v>5</v>
      </c>
      <c r="M50">
        <v>2</v>
      </c>
      <c r="N50" s="1" t="s">
        <v>27</v>
      </c>
      <c r="O50" t="s">
        <v>27</v>
      </c>
      <c r="P50">
        <v>18</v>
      </c>
      <c r="Q50" t="s">
        <v>32</v>
      </c>
      <c r="R50" t="s">
        <v>27</v>
      </c>
      <c r="S50">
        <v>48</v>
      </c>
      <c r="T50">
        <v>425</v>
      </c>
      <c r="U50" t="s">
        <v>29</v>
      </c>
    </row>
    <row r="51" spans="1:21" x14ac:dyDescent="0.35">
      <c r="A51" t="s">
        <v>81</v>
      </c>
      <c r="B51">
        <v>55</v>
      </c>
      <c r="C51">
        <v>2023</v>
      </c>
      <c r="D51" t="s">
        <v>22</v>
      </c>
      <c r="E51">
        <v>101</v>
      </c>
      <c r="F51" t="s">
        <v>23</v>
      </c>
      <c r="G51" t="s">
        <v>24</v>
      </c>
      <c r="H51" t="s">
        <v>25</v>
      </c>
      <c r="I51">
        <v>60</v>
      </c>
      <c r="J51" t="s">
        <v>31</v>
      </c>
      <c r="K51">
        <v>1905</v>
      </c>
      <c r="L51">
        <v>5</v>
      </c>
      <c r="M51">
        <v>1</v>
      </c>
      <c r="N51" s="1" t="s">
        <v>27</v>
      </c>
      <c r="O51" t="s">
        <v>27</v>
      </c>
      <c r="P51" t="s">
        <v>28</v>
      </c>
      <c r="Q51" t="s">
        <v>27</v>
      </c>
      <c r="R51" t="s">
        <v>27</v>
      </c>
      <c r="S51">
        <v>0</v>
      </c>
      <c r="T51">
        <v>55</v>
      </c>
      <c r="U51" t="s">
        <v>39</v>
      </c>
    </row>
    <row r="52" spans="1:21" x14ac:dyDescent="0.35">
      <c r="A52" t="s">
        <v>82</v>
      </c>
      <c r="B52">
        <v>56</v>
      </c>
      <c r="C52">
        <v>2023</v>
      </c>
      <c r="D52" t="s">
        <v>22</v>
      </c>
      <c r="E52">
        <v>101</v>
      </c>
      <c r="F52" t="s">
        <v>23</v>
      </c>
      <c r="G52" t="s">
        <v>24</v>
      </c>
      <c r="H52" t="s">
        <v>25</v>
      </c>
      <c r="I52">
        <v>1100</v>
      </c>
      <c r="J52" t="s">
        <v>31</v>
      </c>
      <c r="K52">
        <v>1850</v>
      </c>
      <c r="L52">
        <v>5</v>
      </c>
      <c r="M52">
        <v>1</v>
      </c>
      <c r="N52" s="1" t="s">
        <v>27</v>
      </c>
      <c r="O52" t="s">
        <v>32</v>
      </c>
      <c r="P52" t="s">
        <v>28</v>
      </c>
      <c r="Q52" t="s">
        <v>32</v>
      </c>
      <c r="R52" t="s">
        <v>27</v>
      </c>
      <c r="S52">
        <v>30</v>
      </c>
      <c r="T52">
        <f>2*450</f>
        <v>900</v>
      </c>
      <c r="U52" t="s">
        <v>29</v>
      </c>
    </row>
    <row r="53" spans="1:21" x14ac:dyDescent="0.35">
      <c r="A53" t="s">
        <v>21</v>
      </c>
      <c r="B53">
        <v>1</v>
      </c>
      <c r="C53">
        <v>2023</v>
      </c>
      <c r="D53" t="s">
        <v>83</v>
      </c>
      <c r="E53">
        <v>102</v>
      </c>
      <c r="F53" t="s">
        <v>84</v>
      </c>
      <c r="G53" t="s">
        <v>85</v>
      </c>
      <c r="H53" t="s">
        <v>25</v>
      </c>
      <c r="I53">
        <v>300</v>
      </c>
      <c r="J53" s="2" t="s">
        <v>86</v>
      </c>
      <c r="K53" s="2">
        <v>0</v>
      </c>
      <c r="L53">
        <v>2</v>
      </c>
      <c r="M53">
        <v>1</v>
      </c>
      <c r="N53" s="4" t="s">
        <v>32</v>
      </c>
      <c r="O53" t="s">
        <v>27</v>
      </c>
      <c r="P53">
        <v>19</v>
      </c>
      <c r="Q53" t="s">
        <v>32</v>
      </c>
      <c r="R53" t="s">
        <v>32</v>
      </c>
      <c r="S53">
        <v>6</v>
      </c>
      <c r="T53">
        <v>400</v>
      </c>
      <c r="U53" t="s">
        <v>29</v>
      </c>
    </row>
    <row r="54" spans="1:21" x14ac:dyDescent="0.35">
      <c r="A54" t="s">
        <v>30</v>
      </c>
      <c r="B54">
        <v>2</v>
      </c>
      <c r="C54">
        <v>2023</v>
      </c>
      <c r="D54" t="s">
        <v>83</v>
      </c>
      <c r="E54">
        <v>102</v>
      </c>
      <c r="F54" t="s">
        <v>84</v>
      </c>
      <c r="G54" t="s">
        <v>85</v>
      </c>
      <c r="H54" t="s">
        <v>27</v>
      </c>
      <c r="I54" t="s">
        <v>28</v>
      </c>
      <c r="J54" s="2" t="s">
        <v>28</v>
      </c>
      <c r="K54" s="2" t="s">
        <v>28</v>
      </c>
      <c r="L54" t="s">
        <v>28</v>
      </c>
      <c r="M54" t="s">
        <v>28</v>
      </c>
      <c r="N54" s="4" t="s">
        <v>28</v>
      </c>
      <c r="O54" t="s">
        <v>28</v>
      </c>
      <c r="P54" t="s">
        <v>28</v>
      </c>
      <c r="Q54" t="s">
        <v>28</v>
      </c>
      <c r="R54" t="s">
        <v>28</v>
      </c>
      <c r="S54" t="s">
        <v>28</v>
      </c>
      <c r="T54" t="s">
        <v>28</v>
      </c>
      <c r="U54" t="s">
        <v>28</v>
      </c>
    </row>
    <row r="55" spans="1:21" x14ac:dyDescent="0.35">
      <c r="A55" t="s">
        <v>33</v>
      </c>
      <c r="B55">
        <v>4</v>
      </c>
      <c r="C55">
        <v>2023</v>
      </c>
      <c r="D55" t="s">
        <v>83</v>
      </c>
      <c r="E55">
        <v>102</v>
      </c>
      <c r="F55" t="s">
        <v>84</v>
      </c>
      <c r="G55" t="s">
        <v>85</v>
      </c>
      <c r="H55" t="s">
        <v>27</v>
      </c>
      <c r="I55" t="s">
        <v>28</v>
      </c>
      <c r="J55" s="2" t="s">
        <v>28</v>
      </c>
      <c r="K55" s="2" t="s">
        <v>28</v>
      </c>
      <c r="L55" t="s">
        <v>28</v>
      </c>
      <c r="M55" t="s">
        <v>28</v>
      </c>
      <c r="N55" s="4" t="s">
        <v>28</v>
      </c>
      <c r="O55" t="s">
        <v>28</v>
      </c>
      <c r="P55" t="s">
        <v>28</v>
      </c>
      <c r="Q55" t="s">
        <v>28</v>
      </c>
      <c r="R55" t="s">
        <v>28</v>
      </c>
      <c r="S55" t="s">
        <v>28</v>
      </c>
      <c r="T55" t="s">
        <v>28</v>
      </c>
      <c r="U55" t="s">
        <v>28</v>
      </c>
    </row>
    <row r="56" spans="1:21" x14ac:dyDescent="0.35">
      <c r="A56" t="s">
        <v>34</v>
      </c>
      <c r="B56">
        <v>5</v>
      </c>
      <c r="C56">
        <v>2023</v>
      </c>
      <c r="D56" t="s">
        <v>83</v>
      </c>
      <c r="E56">
        <v>102</v>
      </c>
      <c r="F56" t="s">
        <v>84</v>
      </c>
      <c r="G56" t="s">
        <v>85</v>
      </c>
      <c r="H56" s="1" t="s">
        <v>25</v>
      </c>
      <c r="I56">
        <v>300</v>
      </c>
      <c r="J56" s="2" t="s">
        <v>27</v>
      </c>
      <c r="K56" s="2">
        <v>0</v>
      </c>
      <c r="L56">
        <v>0</v>
      </c>
      <c r="M56">
        <v>2</v>
      </c>
      <c r="N56" s="4" t="s">
        <v>27</v>
      </c>
      <c r="O56" t="s">
        <v>27</v>
      </c>
      <c r="P56">
        <v>18</v>
      </c>
      <c r="Q56" t="s">
        <v>32</v>
      </c>
      <c r="R56" t="s">
        <v>27</v>
      </c>
      <c r="S56">
        <v>6</v>
      </c>
      <c r="T56">
        <v>200</v>
      </c>
      <c r="U56" t="s">
        <v>39</v>
      </c>
    </row>
    <row r="57" spans="1:21" x14ac:dyDescent="0.35">
      <c r="A57" t="s">
        <v>35</v>
      </c>
      <c r="B57">
        <v>6</v>
      </c>
      <c r="C57">
        <v>2023</v>
      </c>
      <c r="D57" t="s">
        <v>83</v>
      </c>
      <c r="E57">
        <v>102</v>
      </c>
      <c r="F57" t="s">
        <v>84</v>
      </c>
      <c r="G57" t="s">
        <v>85</v>
      </c>
      <c r="H57" t="s">
        <v>27</v>
      </c>
      <c r="I57" t="s">
        <v>28</v>
      </c>
      <c r="J57" s="2" t="s">
        <v>28</v>
      </c>
      <c r="K57" s="2" t="s">
        <v>28</v>
      </c>
      <c r="L57" t="s">
        <v>28</v>
      </c>
      <c r="M57" t="s">
        <v>28</v>
      </c>
      <c r="N57" s="4" t="s">
        <v>28</v>
      </c>
      <c r="O57" t="s">
        <v>28</v>
      </c>
      <c r="P57" t="s">
        <v>28</v>
      </c>
      <c r="Q57" t="s">
        <v>28</v>
      </c>
      <c r="R57" t="s">
        <v>28</v>
      </c>
      <c r="S57" t="s">
        <v>28</v>
      </c>
      <c r="T57" t="s">
        <v>28</v>
      </c>
      <c r="U57" t="s">
        <v>28</v>
      </c>
    </row>
    <row r="58" spans="1:21" x14ac:dyDescent="0.35">
      <c r="A58" t="s">
        <v>36</v>
      </c>
      <c r="B58">
        <v>8</v>
      </c>
      <c r="C58">
        <v>2023</v>
      </c>
      <c r="D58" t="s">
        <v>83</v>
      </c>
      <c r="E58">
        <v>102</v>
      </c>
      <c r="F58" t="s">
        <v>84</v>
      </c>
      <c r="G58" t="s">
        <v>85</v>
      </c>
      <c r="H58" t="s">
        <v>27</v>
      </c>
      <c r="I58" t="s">
        <v>28</v>
      </c>
      <c r="J58" s="2" t="s">
        <v>28</v>
      </c>
      <c r="K58" s="2" t="s">
        <v>28</v>
      </c>
      <c r="L58" t="s">
        <v>28</v>
      </c>
      <c r="M58" t="s">
        <v>28</v>
      </c>
      <c r="N58" s="4" t="s">
        <v>28</v>
      </c>
      <c r="O58" t="s">
        <v>28</v>
      </c>
      <c r="P58" t="s">
        <v>28</v>
      </c>
      <c r="Q58" t="s">
        <v>28</v>
      </c>
      <c r="R58" t="s">
        <v>28</v>
      </c>
      <c r="S58" t="s">
        <v>28</v>
      </c>
      <c r="T58" t="s">
        <v>28</v>
      </c>
      <c r="U58" t="s">
        <v>28</v>
      </c>
    </row>
    <row r="59" spans="1:21" x14ac:dyDescent="0.35">
      <c r="A59" t="s">
        <v>37</v>
      </c>
      <c r="B59">
        <v>9</v>
      </c>
      <c r="C59">
        <v>2023</v>
      </c>
      <c r="D59" t="s">
        <v>83</v>
      </c>
      <c r="E59">
        <v>102</v>
      </c>
      <c r="F59" t="s">
        <v>84</v>
      </c>
      <c r="G59" t="s">
        <v>85</v>
      </c>
      <c r="H59" t="s">
        <v>27</v>
      </c>
      <c r="I59" t="s">
        <v>28</v>
      </c>
      <c r="J59" s="2" t="s">
        <v>28</v>
      </c>
      <c r="K59" s="2" t="s">
        <v>28</v>
      </c>
      <c r="L59" t="s">
        <v>28</v>
      </c>
      <c r="M59" t="s">
        <v>28</v>
      </c>
      <c r="N59" s="4" t="s">
        <v>28</v>
      </c>
      <c r="O59" t="s">
        <v>28</v>
      </c>
      <c r="P59" t="s">
        <v>28</v>
      </c>
      <c r="Q59" t="s">
        <v>28</v>
      </c>
      <c r="R59" t="s">
        <v>28</v>
      </c>
      <c r="S59" t="s">
        <v>28</v>
      </c>
      <c r="T59" t="s">
        <v>28</v>
      </c>
      <c r="U59" t="s">
        <v>28</v>
      </c>
    </row>
    <row r="60" spans="1:21" x14ac:dyDescent="0.35">
      <c r="A60" t="s">
        <v>38</v>
      </c>
      <c r="B60">
        <v>10</v>
      </c>
      <c r="C60">
        <v>2023</v>
      </c>
      <c r="D60" t="s">
        <v>83</v>
      </c>
      <c r="E60">
        <v>102</v>
      </c>
      <c r="F60" t="s">
        <v>84</v>
      </c>
      <c r="G60" t="s">
        <v>85</v>
      </c>
      <c r="H60" t="s">
        <v>27</v>
      </c>
      <c r="I60" t="s">
        <v>28</v>
      </c>
      <c r="J60" s="2" t="s">
        <v>28</v>
      </c>
      <c r="K60" s="2" t="s">
        <v>28</v>
      </c>
      <c r="L60" t="s">
        <v>28</v>
      </c>
      <c r="M60" t="s">
        <v>28</v>
      </c>
      <c r="N60" s="4" t="s">
        <v>28</v>
      </c>
      <c r="O60" t="s">
        <v>28</v>
      </c>
      <c r="P60" t="s">
        <v>28</v>
      </c>
      <c r="Q60" t="s">
        <v>28</v>
      </c>
      <c r="R60" t="s">
        <v>28</v>
      </c>
      <c r="S60" t="s">
        <v>28</v>
      </c>
      <c r="T60" t="s">
        <v>28</v>
      </c>
      <c r="U60" t="s">
        <v>28</v>
      </c>
    </row>
    <row r="61" spans="1:21" x14ac:dyDescent="0.35">
      <c r="A61" t="s">
        <v>40</v>
      </c>
      <c r="B61">
        <v>11</v>
      </c>
      <c r="C61">
        <v>2023</v>
      </c>
      <c r="D61" t="s">
        <v>83</v>
      </c>
      <c r="E61">
        <v>102</v>
      </c>
      <c r="F61" t="s">
        <v>84</v>
      </c>
      <c r="G61" t="s">
        <v>85</v>
      </c>
      <c r="H61" t="s">
        <v>27</v>
      </c>
      <c r="I61" t="s">
        <v>28</v>
      </c>
      <c r="J61" s="2" t="s">
        <v>28</v>
      </c>
      <c r="K61" s="2" t="s">
        <v>28</v>
      </c>
      <c r="L61" t="s">
        <v>28</v>
      </c>
      <c r="M61" t="s">
        <v>28</v>
      </c>
      <c r="N61" s="4" t="s">
        <v>28</v>
      </c>
      <c r="O61" t="s">
        <v>28</v>
      </c>
      <c r="P61" t="s">
        <v>28</v>
      </c>
      <c r="Q61" t="s">
        <v>28</v>
      </c>
      <c r="R61" t="s">
        <v>28</v>
      </c>
      <c r="S61" t="s">
        <v>28</v>
      </c>
      <c r="T61" t="s">
        <v>28</v>
      </c>
      <c r="U61" t="s">
        <v>28</v>
      </c>
    </row>
    <row r="62" spans="1:21" x14ac:dyDescent="0.35">
      <c r="A62" t="s">
        <v>41</v>
      </c>
      <c r="B62">
        <v>12</v>
      </c>
      <c r="C62">
        <v>2023</v>
      </c>
      <c r="D62" t="s">
        <v>83</v>
      </c>
      <c r="E62">
        <v>102</v>
      </c>
      <c r="F62" t="s">
        <v>84</v>
      </c>
      <c r="G62" t="s">
        <v>85</v>
      </c>
      <c r="H62" t="s">
        <v>25</v>
      </c>
      <c r="I62">
        <v>438.5</v>
      </c>
      <c r="J62" s="2" t="s">
        <v>86</v>
      </c>
      <c r="K62" s="2">
        <v>0</v>
      </c>
      <c r="L62">
        <v>2</v>
      </c>
      <c r="M62">
        <v>1</v>
      </c>
      <c r="N62" s="4" t="s">
        <v>32</v>
      </c>
      <c r="O62" t="s">
        <v>27</v>
      </c>
      <c r="P62">
        <v>18</v>
      </c>
      <c r="Q62" t="s">
        <v>27</v>
      </c>
      <c r="R62" t="s">
        <v>27</v>
      </c>
      <c r="S62">
        <v>0</v>
      </c>
      <c r="T62">
        <v>155</v>
      </c>
      <c r="U62" t="s">
        <v>29</v>
      </c>
    </row>
    <row r="63" spans="1:21" x14ac:dyDescent="0.35">
      <c r="A63" t="s">
        <v>42</v>
      </c>
      <c r="B63">
        <v>13</v>
      </c>
      <c r="C63">
        <v>2023</v>
      </c>
      <c r="D63" t="s">
        <v>83</v>
      </c>
      <c r="E63">
        <v>102</v>
      </c>
      <c r="F63" t="s">
        <v>84</v>
      </c>
      <c r="G63" t="s">
        <v>85</v>
      </c>
      <c r="H63" t="s">
        <v>25</v>
      </c>
      <c r="I63">
        <v>430</v>
      </c>
      <c r="J63" s="2" t="s">
        <v>86</v>
      </c>
      <c r="K63" s="2">
        <v>0</v>
      </c>
      <c r="L63">
        <v>2</v>
      </c>
      <c r="M63">
        <v>1</v>
      </c>
      <c r="N63" s="4" t="s">
        <v>27</v>
      </c>
      <c r="O63" t="s">
        <v>27</v>
      </c>
      <c r="P63">
        <v>18</v>
      </c>
      <c r="Q63" t="s">
        <v>27</v>
      </c>
      <c r="R63" t="s">
        <v>27</v>
      </c>
      <c r="S63">
        <v>8</v>
      </c>
      <c r="T63">
        <v>150</v>
      </c>
      <c r="U63" t="s">
        <v>39</v>
      </c>
    </row>
    <row r="64" spans="1:21" x14ac:dyDescent="0.35">
      <c r="A64" t="s">
        <v>43</v>
      </c>
      <c r="B64">
        <v>15</v>
      </c>
      <c r="C64">
        <v>2023</v>
      </c>
      <c r="D64" t="s">
        <v>83</v>
      </c>
      <c r="E64">
        <v>102</v>
      </c>
      <c r="F64" t="s">
        <v>84</v>
      </c>
      <c r="G64" t="s">
        <v>85</v>
      </c>
      <c r="H64" t="s">
        <v>27</v>
      </c>
      <c r="I64" t="s">
        <v>28</v>
      </c>
      <c r="J64" s="2" t="s">
        <v>28</v>
      </c>
      <c r="K64" s="2" t="s">
        <v>28</v>
      </c>
      <c r="L64" t="s">
        <v>28</v>
      </c>
      <c r="M64" t="s">
        <v>28</v>
      </c>
      <c r="N64" s="4" t="s">
        <v>28</v>
      </c>
      <c r="O64" t="s">
        <v>28</v>
      </c>
      <c r="P64" t="s">
        <v>28</v>
      </c>
      <c r="Q64" t="s">
        <v>28</v>
      </c>
      <c r="R64" t="s">
        <v>28</v>
      </c>
      <c r="S64" t="s">
        <v>28</v>
      </c>
      <c r="T64" t="s">
        <v>28</v>
      </c>
      <c r="U64" t="s">
        <v>28</v>
      </c>
    </row>
    <row r="65" spans="1:21" x14ac:dyDescent="0.35">
      <c r="A65" t="s">
        <v>44</v>
      </c>
      <c r="B65">
        <v>16</v>
      </c>
      <c r="C65">
        <v>2023</v>
      </c>
      <c r="D65" t="s">
        <v>83</v>
      </c>
      <c r="E65">
        <v>102</v>
      </c>
      <c r="F65" t="s">
        <v>84</v>
      </c>
      <c r="G65" t="s">
        <v>85</v>
      </c>
      <c r="H65" t="s">
        <v>27</v>
      </c>
      <c r="I65" t="s">
        <v>28</v>
      </c>
      <c r="J65" s="2" t="s">
        <v>28</v>
      </c>
      <c r="K65" s="2" t="s">
        <v>28</v>
      </c>
      <c r="L65" t="s">
        <v>28</v>
      </c>
      <c r="M65" t="s">
        <v>28</v>
      </c>
      <c r="N65" s="4" t="s">
        <v>28</v>
      </c>
      <c r="O65" t="s">
        <v>28</v>
      </c>
      <c r="P65" t="s">
        <v>28</v>
      </c>
      <c r="Q65" t="s">
        <v>28</v>
      </c>
      <c r="R65" t="s">
        <v>28</v>
      </c>
      <c r="S65" t="s">
        <v>28</v>
      </c>
      <c r="T65" t="s">
        <v>28</v>
      </c>
      <c r="U65" t="s">
        <v>28</v>
      </c>
    </row>
    <row r="66" spans="1:21" x14ac:dyDescent="0.35">
      <c r="A66" t="s">
        <v>45</v>
      </c>
      <c r="B66">
        <v>17</v>
      </c>
      <c r="C66">
        <v>2023</v>
      </c>
      <c r="D66" t="s">
        <v>83</v>
      </c>
      <c r="E66">
        <v>102</v>
      </c>
      <c r="F66" t="s">
        <v>84</v>
      </c>
      <c r="G66" t="s">
        <v>85</v>
      </c>
      <c r="H66" t="s">
        <v>25</v>
      </c>
      <c r="I66">
        <v>237</v>
      </c>
      <c r="J66" s="2" t="s">
        <v>87</v>
      </c>
      <c r="K66" s="2">
        <v>0</v>
      </c>
      <c r="L66">
        <v>0</v>
      </c>
      <c r="M66">
        <v>1</v>
      </c>
      <c r="N66" s="4" t="s">
        <v>27</v>
      </c>
      <c r="O66" t="s">
        <v>27</v>
      </c>
      <c r="P66">
        <v>18</v>
      </c>
      <c r="Q66" t="s">
        <v>27</v>
      </c>
      <c r="R66" t="s">
        <v>27</v>
      </c>
      <c r="S66">
        <v>12</v>
      </c>
      <c r="T66">
        <v>450</v>
      </c>
      <c r="U66" t="s">
        <v>39</v>
      </c>
    </row>
    <row r="67" spans="1:21" x14ac:dyDescent="0.35">
      <c r="A67" t="s">
        <v>46</v>
      </c>
      <c r="B67">
        <v>18</v>
      </c>
      <c r="C67">
        <v>2023</v>
      </c>
      <c r="D67" t="s">
        <v>83</v>
      </c>
      <c r="E67">
        <v>102</v>
      </c>
      <c r="F67" t="s">
        <v>84</v>
      </c>
      <c r="G67" t="s">
        <v>85</v>
      </c>
      <c r="H67" t="s">
        <v>25</v>
      </c>
      <c r="I67">
        <v>105</v>
      </c>
      <c r="J67" s="2" t="s">
        <v>86</v>
      </c>
      <c r="K67" s="2">
        <v>0</v>
      </c>
      <c r="L67">
        <v>2</v>
      </c>
      <c r="M67">
        <v>1</v>
      </c>
      <c r="N67" s="4" t="s">
        <v>27</v>
      </c>
      <c r="O67" t="s">
        <v>27</v>
      </c>
      <c r="P67">
        <v>18</v>
      </c>
      <c r="Q67" t="s">
        <v>27</v>
      </c>
      <c r="S67">
        <v>8</v>
      </c>
      <c r="T67">
        <v>35</v>
      </c>
      <c r="U67" t="s">
        <v>39</v>
      </c>
    </row>
    <row r="68" spans="1:21" x14ac:dyDescent="0.35">
      <c r="A68" t="s">
        <v>47</v>
      </c>
      <c r="B68">
        <v>19</v>
      </c>
      <c r="C68">
        <v>2023</v>
      </c>
      <c r="D68" t="s">
        <v>83</v>
      </c>
      <c r="E68">
        <v>102</v>
      </c>
      <c r="F68" t="s">
        <v>84</v>
      </c>
      <c r="G68" t="s">
        <v>85</v>
      </c>
      <c r="H68" t="s">
        <v>27</v>
      </c>
      <c r="I68" t="s">
        <v>28</v>
      </c>
      <c r="J68" s="2" t="s">
        <v>28</v>
      </c>
      <c r="K68" s="2" t="s">
        <v>28</v>
      </c>
      <c r="L68" t="s">
        <v>28</v>
      </c>
      <c r="M68" t="s">
        <v>28</v>
      </c>
      <c r="N68" s="4" t="s">
        <v>28</v>
      </c>
      <c r="O68" t="s">
        <v>28</v>
      </c>
      <c r="P68" t="s">
        <v>28</v>
      </c>
      <c r="Q68" t="s">
        <v>28</v>
      </c>
      <c r="R68" t="s">
        <v>27</v>
      </c>
      <c r="S68" t="s">
        <v>28</v>
      </c>
      <c r="T68" t="s">
        <v>28</v>
      </c>
      <c r="U68" t="s">
        <v>28</v>
      </c>
    </row>
    <row r="69" spans="1:21" x14ac:dyDescent="0.35">
      <c r="A69" t="s">
        <v>48</v>
      </c>
      <c r="B69">
        <v>20</v>
      </c>
      <c r="C69">
        <v>2023</v>
      </c>
      <c r="D69" t="s">
        <v>83</v>
      </c>
      <c r="E69">
        <v>102</v>
      </c>
      <c r="F69" t="s">
        <v>84</v>
      </c>
      <c r="G69" t="s">
        <v>85</v>
      </c>
      <c r="H69" t="s">
        <v>27</v>
      </c>
      <c r="I69" t="s">
        <v>28</v>
      </c>
      <c r="J69" s="2" t="s">
        <v>28</v>
      </c>
      <c r="K69" s="2" t="s">
        <v>28</v>
      </c>
      <c r="L69" t="s">
        <v>28</v>
      </c>
      <c r="M69" t="s">
        <v>28</v>
      </c>
      <c r="N69" s="4" t="s">
        <v>28</v>
      </c>
      <c r="O69" t="s">
        <v>28</v>
      </c>
      <c r="P69" t="s">
        <v>28</v>
      </c>
      <c r="Q69" t="s">
        <v>28</v>
      </c>
      <c r="R69" t="s">
        <v>28</v>
      </c>
      <c r="S69" t="s">
        <v>28</v>
      </c>
      <c r="T69" t="s">
        <v>28</v>
      </c>
      <c r="U69" t="s">
        <v>28</v>
      </c>
    </row>
    <row r="70" spans="1:21" x14ac:dyDescent="0.35">
      <c r="A70" t="s">
        <v>49</v>
      </c>
      <c r="B70">
        <v>21</v>
      </c>
      <c r="C70">
        <v>2023</v>
      </c>
      <c r="D70" t="s">
        <v>83</v>
      </c>
      <c r="E70">
        <v>102</v>
      </c>
      <c r="F70" t="s">
        <v>84</v>
      </c>
      <c r="G70" t="s">
        <v>85</v>
      </c>
      <c r="H70" t="s">
        <v>25</v>
      </c>
      <c r="I70">
        <v>280</v>
      </c>
      <c r="J70" s="2" t="s">
        <v>86</v>
      </c>
      <c r="K70" s="2">
        <v>0</v>
      </c>
      <c r="L70">
        <v>2</v>
      </c>
      <c r="M70">
        <v>1</v>
      </c>
      <c r="N70" s="4" t="s">
        <v>32</v>
      </c>
      <c r="O70" t="s">
        <v>27</v>
      </c>
      <c r="P70">
        <v>18</v>
      </c>
      <c r="Q70" t="s">
        <v>32</v>
      </c>
      <c r="R70" t="s">
        <v>27</v>
      </c>
      <c r="S70">
        <v>12</v>
      </c>
      <c r="T70">
        <v>250</v>
      </c>
      <c r="U70" t="s">
        <v>39</v>
      </c>
    </row>
    <row r="71" spans="1:21" x14ac:dyDescent="0.35">
      <c r="A71" t="s">
        <v>50</v>
      </c>
      <c r="B71">
        <v>22</v>
      </c>
      <c r="C71">
        <v>2023</v>
      </c>
      <c r="D71" t="s">
        <v>83</v>
      </c>
      <c r="E71">
        <v>102</v>
      </c>
      <c r="F71" t="s">
        <v>84</v>
      </c>
      <c r="G71" t="s">
        <v>85</v>
      </c>
      <c r="H71" t="s">
        <v>25</v>
      </c>
      <c r="I71">
        <v>325</v>
      </c>
      <c r="J71" s="2" t="s">
        <v>86</v>
      </c>
      <c r="K71" s="2">
        <v>0</v>
      </c>
      <c r="L71">
        <v>2</v>
      </c>
      <c r="M71">
        <v>1</v>
      </c>
      <c r="N71" s="4" t="s">
        <v>32</v>
      </c>
      <c r="O71" t="s">
        <v>27</v>
      </c>
      <c r="P71">
        <v>18</v>
      </c>
      <c r="Q71" t="s">
        <v>32</v>
      </c>
      <c r="R71" t="s">
        <v>27</v>
      </c>
      <c r="S71">
        <v>0</v>
      </c>
      <c r="T71">
        <v>300</v>
      </c>
      <c r="U71" t="s">
        <v>39</v>
      </c>
    </row>
    <row r="72" spans="1:21" x14ac:dyDescent="0.35">
      <c r="A72" t="s">
        <v>51</v>
      </c>
      <c r="B72">
        <v>23</v>
      </c>
      <c r="C72">
        <v>2023</v>
      </c>
      <c r="D72" t="s">
        <v>83</v>
      </c>
      <c r="E72">
        <v>102</v>
      </c>
      <c r="F72" t="s">
        <v>84</v>
      </c>
      <c r="G72" t="s">
        <v>85</v>
      </c>
      <c r="H72" t="s">
        <v>25</v>
      </c>
      <c r="I72">
        <v>400</v>
      </c>
      <c r="J72" s="2" t="s">
        <v>27</v>
      </c>
      <c r="K72" s="2">
        <v>0</v>
      </c>
      <c r="L72">
        <v>0</v>
      </c>
      <c r="M72">
        <v>1</v>
      </c>
      <c r="N72" s="4" t="s">
        <v>27</v>
      </c>
      <c r="O72" t="s">
        <v>27</v>
      </c>
      <c r="P72" t="s">
        <v>28</v>
      </c>
      <c r="Q72" t="s">
        <v>27</v>
      </c>
      <c r="R72" t="s">
        <v>27</v>
      </c>
      <c r="S72">
        <v>0</v>
      </c>
      <c r="T72">
        <v>400</v>
      </c>
      <c r="U72" t="s">
        <v>29</v>
      </c>
    </row>
    <row r="73" spans="1:21" x14ac:dyDescent="0.35">
      <c r="A73" t="s">
        <v>52</v>
      </c>
      <c r="B73">
        <v>24</v>
      </c>
      <c r="C73">
        <v>2023</v>
      </c>
      <c r="D73" t="s">
        <v>83</v>
      </c>
      <c r="E73">
        <v>102</v>
      </c>
      <c r="F73" t="s">
        <v>84</v>
      </c>
      <c r="G73" t="s">
        <v>85</v>
      </c>
      <c r="H73" t="s">
        <v>27</v>
      </c>
      <c r="I73" t="s">
        <v>28</v>
      </c>
      <c r="J73" s="2" t="s">
        <v>28</v>
      </c>
      <c r="K73" s="2"/>
      <c r="L73" t="s">
        <v>28</v>
      </c>
      <c r="M73" t="s">
        <v>28</v>
      </c>
      <c r="N73" s="4" t="s">
        <v>28</v>
      </c>
      <c r="O73" t="s">
        <v>28</v>
      </c>
      <c r="P73" t="s">
        <v>28</v>
      </c>
      <c r="Q73" t="s">
        <v>28</v>
      </c>
      <c r="R73" t="s">
        <v>28</v>
      </c>
      <c r="S73" t="s">
        <v>28</v>
      </c>
      <c r="T73" t="s">
        <v>28</v>
      </c>
      <c r="U73" t="s">
        <v>28</v>
      </c>
    </row>
    <row r="74" spans="1:21" x14ac:dyDescent="0.35">
      <c r="A74" t="s">
        <v>53</v>
      </c>
      <c r="B74">
        <v>25</v>
      </c>
      <c r="C74">
        <v>2023</v>
      </c>
      <c r="D74" t="s">
        <v>83</v>
      </c>
      <c r="E74">
        <v>102</v>
      </c>
      <c r="F74" t="s">
        <v>84</v>
      </c>
      <c r="G74" t="s">
        <v>85</v>
      </c>
      <c r="H74" t="s">
        <v>25</v>
      </c>
      <c r="I74">
        <v>100</v>
      </c>
      <c r="J74" s="2" t="s">
        <v>86</v>
      </c>
      <c r="K74" s="2">
        <v>0</v>
      </c>
      <c r="L74">
        <v>2</v>
      </c>
      <c r="M74">
        <v>0</v>
      </c>
      <c r="N74" s="4" t="s">
        <v>27</v>
      </c>
      <c r="O74" t="s">
        <v>27</v>
      </c>
      <c r="P74">
        <v>18</v>
      </c>
      <c r="Q74" t="s">
        <v>27</v>
      </c>
      <c r="R74" t="s">
        <v>27</v>
      </c>
      <c r="S74">
        <v>0</v>
      </c>
      <c r="T74">
        <v>200</v>
      </c>
      <c r="U74" t="s">
        <v>39</v>
      </c>
    </row>
    <row r="75" spans="1:21" x14ac:dyDescent="0.35">
      <c r="A75" t="s">
        <v>54</v>
      </c>
      <c r="B75">
        <v>26</v>
      </c>
      <c r="C75">
        <v>2023</v>
      </c>
      <c r="D75" t="s">
        <v>83</v>
      </c>
      <c r="E75">
        <v>102</v>
      </c>
      <c r="F75" t="s">
        <v>84</v>
      </c>
      <c r="G75" t="s">
        <v>85</v>
      </c>
      <c r="H75" t="s">
        <v>27</v>
      </c>
      <c r="I75" t="s">
        <v>28</v>
      </c>
      <c r="J75" s="2" t="s">
        <v>28</v>
      </c>
      <c r="K75" s="2" t="s">
        <v>28</v>
      </c>
      <c r="L75" t="s">
        <v>28</v>
      </c>
      <c r="M75" t="s">
        <v>28</v>
      </c>
      <c r="N75" s="4" t="s">
        <v>28</v>
      </c>
      <c r="O75" t="s">
        <v>28</v>
      </c>
      <c r="P75" t="s">
        <v>28</v>
      </c>
      <c r="Q75" t="s">
        <v>28</v>
      </c>
      <c r="R75" t="s">
        <v>28</v>
      </c>
      <c r="S75" t="s">
        <v>28</v>
      </c>
      <c r="T75" t="s">
        <v>28</v>
      </c>
      <c r="U75" t="s">
        <v>28</v>
      </c>
    </row>
    <row r="76" spans="1:21" x14ac:dyDescent="0.35">
      <c r="A76" t="s">
        <v>55</v>
      </c>
      <c r="B76">
        <v>27</v>
      </c>
      <c r="C76">
        <v>2023</v>
      </c>
      <c r="D76" t="s">
        <v>83</v>
      </c>
      <c r="E76">
        <v>102</v>
      </c>
      <c r="F76" t="s">
        <v>84</v>
      </c>
      <c r="G76" t="s">
        <v>85</v>
      </c>
      <c r="H76" t="s">
        <v>27</v>
      </c>
      <c r="I76" t="s">
        <v>28</v>
      </c>
      <c r="J76" s="2" t="s">
        <v>28</v>
      </c>
      <c r="K76" s="2" t="s">
        <v>28</v>
      </c>
      <c r="L76" t="s">
        <v>28</v>
      </c>
      <c r="M76" t="s">
        <v>28</v>
      </c>
      <c r="N76" s="4" t="s">
        <v>28</v>
      </c>
      <c r="O76" t="s">
        <v>28</v>
      </c>
      <c r="P76" t="s">
        <v>28</v>
      </c>
      <c r="Q76" t="s">
        <v>28</v>
      </c>
      <c r="R76" t="s">
        <v>28</v>
      </c>
      <c r="S76" t="s">
        <v>28</v>
      </c>
      <c r="T76" t="s">
        <v>28</v>
      </c>
      <c r="U76" t="s">
        <v>28</v>
      </c>
    </row>
    <row r="77" spans="1:21" x14ac:dyDescent="0.35">
      <c r="A77" t="s">
        <v>56</v>
      </c>
      <c r="B77">
        <v>28</v>
      </c>
      <c r="C77">
        <v>2023</v>
      </c>
      <c r="D77" t="s">
        <v>83</v>
      </c>
      <c r="E77">
        <v>102</v>
      </c>
      <c r="F77" t="s">
        <v>84</v>
      </c>
      <c r="G77" t="s">
        <v>85</v>
      </c>
      <c r="H77" t="s">
        <v>25</v>
      </c>
      <c r="I77">
        <v>300</v>
      </c>
      <c r="J77" s="2" t="s">
        <v>86</v>
      </c>
      <c r="K77" s="2">
        <v>0</v>
      </c>
      <c r="L77">
        <v>2</v>
      </c>
      <c r="M77">
        <v>1</v>
      </c>
      <c r="N77" s="4" t="s">
        <v>27</v>
      </c>
      <c r="O77" t="s">
        <v>27</v>
      </c>
      <c r="P77">
        <v>18</v>
      </c>
      <c r="Q77" t="s">
        <v>32</v>
      </c>
      <c r="R77" t="s">
        <v>27</v>
      </c>
      <c r="S77">
        <v>0</v>
      </c>
      <c r="T77">
        <v>200</v>
      </c>
      <c r="U77" t="s">
        <v>39</v>
      </c>
    </row>
    <row r="78" spans="1:21" x14ac:dyDescent="0.35">
      <c r="A78" t="s">
        <v>57</v>
      </c>
      <c r="B78">
        <v>29</v>
      </c>
      <c r="C78">
        <v>2023</v>
      </c>
      <c r="D78" t="s">
        <v>83</v>
      </c>
      <c r="E78">
        <v>102</v>
      </c>
      <c r="F78" t="s">
        <v>84</v>
      </c>
      <c r="G78" t="s">
        <v>85</v>
      </c>
      <c r="H78" t="s">
        <v>27</v>
      </c>
      <c r="I78" t="s">
        <v>28</v>
      </c>
      <c r="J78" s="2" t="s">
        <v>28</v>
      </c>
      <c r="K78" s="2" t="s">
        <v>28</v>
      </c>
      <c r="L78" t="s">
        <v>28</v>
      </c>
      <c r="M78" t="s">
        <v>28</v>
      </c>
      <c r="N78" s="4" t="s">
        <v>28</v>
      </c>
      <c r="O78" t="s">
        <v>28</v>
      </c>
      <c r="P78" t="s">
        <v>28</v>
      </c>
      <c r="Q78" t="s">
        <v>28</v>
      </c>
      <c r="R78" t="s">
        <v>28</v>
      </c>
      <c r="S78" t="s">
        <v>28</v>
      </c>
      <c r="T78" t="s">
        <v>28</v>
      </c>
      <c r="U78" t="s">
        <v>28</v>
      </c>
    </row>
    <row r="79" spans="1:21" x14ac:dyDescent="0.35">
      <c r="A79" t="s">
        <v>58</v>
      </c>
      <c r="B79">
        <v>30</v>
      </c>
      <c r="C79">
        <v>2023</v>
      </c>
      <c r="D79" t="s">
        <v>83</v>
      </c>
      <c r="E79">
        <v>102</v>
      </c>
      <c r="F79" t="s">
        <v>84</v>
      </c>
      <c r="G79" t="s">
        <v>85</v>
      </c>
      <c r="H79" t="s">
        <v>27</v>
      </c>
      <c r="I79" t="s">
        <v>28</v>
      </c>
      <c r="J79" s="2" t="s">
        <v>28</v>
      </c>
      <c r="K79" s="2" t="s">
        <v>28</v>
      </c>
      <c r="L79" t="s">
        <v>28</v>
      </c>
      <c r="M79" t="s">
        <v>28</v>
      </c>
      <c r="N79" s="4" t="s">
        <v>28</v>
      </c>
      <c r="O79" t="s">
        <v>28</v>
      </c>
      <c r="P79" t="s">
        <v>28</v>
      </c>
      <c r="Q79" t="s">
        <v>28</v>
      </c>
      <c r="R79" t="s">
        <v>28</v>
      </c>
      <c r="S79" t="s">
        <v>28</v>
      </c>
      <c r="T79" t="s">
        <v>28</v>
      </c>
      <c r="U79" t="s">
        <v>28</v>
      </c>
    </row>
    <row r="80" spans="1:21" x14ac:dyDescent="0.35">
      <c r="A80" t="s">
        <v>59</v>
      </c>
      <c r="B80">
        <v>31</v>
      </c>
      <c r="C80">
        <v>2023</v>
      </c>
      <c r="D80" t="s">
        <v>83</v>
      </c>
      <c r="E80">
        <v>102</v>
      </c>
      <c r="F80" t="s">
        <v>84</v>
      </c>
      <c r="G80" t="s">
        <v>85</v>
      </c>
      <c r="H80" t="s">
        <v>27</v>
      </c>
      <c r="I80" t="s">
        <v>28</v>
      </c>
      <c r="J80" s="2" t="s">
        <v>28</v>
      </c>
      <c r="K80" s="2" t="s">
        <v>28</v>
      </c>
      <c r="L80" t="s">
        <v>28</v>
      </c>
      <c r="M80" t="s">
        <v>28</v>
      </c>
      <c r="N80" s="4" t="s">
        <v>28</v>
      </c>
      <c r="O80" t="s">
        <v>28</v>
      </c>
      <c r="P80" t="s">
        <v>28</v>
      </c>
      <c r="Q80" t="s">
        <v>28</v>
      </c>
      <c r="R80" t="s">
        <v>28</v>
      </c>
      <c r="S80" t="s">
        <v>28</v>
      </c>
      <c r="T80" t="s">
        <v>28</v>
      </c>
      <c r="U80" t="s">
        <v>28</v>
      </c>
    </row>
    <row r="81" spans="1:21" x14ac:dyDescent="0.35">
      <c r="A81" t="s">
        <v>60</v>
      </c>
      <c r="B81">
        <v>32</v>
      </c>
      <c r="C81">
        <v>2023</v>
      </c>
      <c r="D81" t="s">
        <v>83</v>
      </c>
      <c r="E81">
        <v>102</v>
      </c>
      <c r="F81" t="s">
        <v>84</v>
      </c>
      <c r="G81" t="s">
        <v>85</v>
      </c>
      <c r="H81" t="s">
        <v>27</v>
      </c>
      <c r="I81" t="s">
        <v>28</v>
      </c>
      <c r="J81" s="2" t="s">
        <v>28</v>
      </c>
      <c r="K81" s="2" t="s">
        <v>28</v>
      </c>
      <c r="L81" t="s">
        <v>28</v>
      </c>
      <c r="M81" t="s">
        <v>28</v>
      </c>
      <c r="N81" s="4" t="s">
        <v>28</v>
      </c>
      <c r="O81" t="s">
        <v>28</v>
      </c>
      <c r="P81" t="s">
        <v>28</v>
      </c>
      <c r="Q81" t="s">
        <v>28</v>
      </c>
      <c r="R81" t="s">
        <v>28</v>
      </c>
      <c r="S81" t="s">
        <v>28</v>
      </c>
      <c r="T81" t="s">
        <v>28</v>
      </c>
      <c r="U81" t="s">
        <v>28</v>
      </c>
    </row>
    <row r="82" spans="1:21" x14ac:dyDescent="0.35">
      <c r="A82" t="s">
        <v>61</v>
      </c>
      <c r="B82">
        <v>33</v>
      </c>
      <c r="C82">
        <v>2023</v>
      </c>
      <c r="D82" t="s">
        <v>83</v>
      </c>
      <c r="E82">
        <v>102</v>
      </c>
      <c r="F82" t="s">
        <v>84</v>
      </c>
      <c r="G82" t="s">
        <v>85</v>
      </c>
      <c r="H82" t="s">
        <v>25</v>
      </c>
      <c r="I82">
        <v>275</v>
      </c>
      <c r="J82" s="2" t="s">
        <v>86</v>
      </c>
      <c r="K82" s="2">
        <v>0</v>
      </c>
      <c r="L82">
        <v>2</v>
      </c>
      <c r="M82">
        <v>1</v>
      </c>
      <c r="N82" s="4" t="s">
        <v>32</v>
      </c>
      <c r="O82" t="s">
        <v>27</v>
      </c>
      <c r="P82">
        <v>18</v>
      </c>
      <c r="Q82" t="s">
        <v>32</v>
      </c>
      <c r="R82" t="s">
        <v>27</v>
      </c>
      <c r="S82">
        <v>0</v>
      </c>
      <c r="T82">
        <v>200</v>
      </c>
      <c r="U82" t="s">
        <v>39</v>
      </c>
    </row>
    <row r="83" spans="1:21" x14ac:dyDescent="0.35">
      <c r="A83" t="s">
        <v>62</v>
      </c>
      <c r="B83">
        <v>34</v>
      </c>
      <c r="C83">
        <v>2023</v>
      </c>
      <c r="D83" t="s">
        <v>83</v>
      </c>
      <c r="E83">
        <v>102</v>
      </c>
      <c r="F83" t="s">
        <v>84</v>
      </c>
      <c r="G83" t="s">
        <v>85</v>
      </c>
      <c r="H83" t="s">
        <v>27</v>
      </c>
      <c r="I83" t="s">
        <v>28</v>
      </c>
      <c r="J83" s="2" t="s">
        <v>28</v>
      </c>
      <c r="K83" s="2" t="s">
        <v>28</v>
      </c>
      <c r="L83" t="s">
        <v>28</v>
      </c>
      <c r="M83" t="s">
        <v>28</v>
      </c>
      <c r="N83" s="4" t="s">
        <v>28</v>
      </c>
      <c r="O83" t="s">
        <v>28</v>
      </c>
      <c r="P83" t="s">
        <v>28</v>
      </c>
      <c r="Q83" t="s">
        <v>28</v>
      </c>
      <c r="R83" t="s">
        <v>28</v>
      </c>
      <c r="S83" t="s">
        <v>28</v>
      </c>
      <c r="T83" t="s">
        <v>28</v>
      </c>
      <c r="U83" t="s">
        <v>28</v>
      </c>
    </row>
    <row r="84" spans="1:21" x14ac:dyDescent="0.35">
      <c r="A84" t="s">
        <v>63</v>
      </c>
      <c r="B84">
        <v>35</v>
      </c>
      <c r="C84">
        <v>2023</v>
      </c>
      <c r="D84" t="s">
        <v>83</v>
      </c>
      <c r="E84">
        <v>102</v>
      </c>
      <c r="F84" t="s">
        <v>84</v>
      </c>
      <c r="G84" t="s">
        <v>85</v>
      </c>
      <c r="H84" t="s">
        <v>27</v>
      </c>
      <c r="I84" t="s">
        <v>28</v>
      </c>
      <c r="J84" s="2" t="s">
        <v>28</v>
      </c>
      <c r="K84" s="2" t="s">
        <v>28</v>
      </c>
      <c r="L84" t="s">
        <v>28</v>
      </c>
      <c r="M84" t="s">
        <v>28</v>
      </c>
      <c r="N84" s="4" t="s">
        <v>28</v>
      </c>
      <c r="O84" t="s">
        <v>28</v>
      </c>
      <c r="P84" t="s">
        <v>28</v>
      </c>
      <c r="Q84" t="s">
        <v>28</v>
      </c>
      <c r="R84" t="s">
        <v>28</v>
      </c>
      <c r="S84" t="s">
        <v>28</v>
      </c>
      <c r="T84" t="s">
        <v>28</v>
      </c>
      <c r="U84" t="s">
        <v>28</v>
      </c>
    </row>
    <row r="85" spans="1:21" x14ac:dyDescent="0.35">
      <c r="A85" t="s">
        <v>64</v>
      </c>
      <c r="B85">
        <v>36</v>
      </c>
      <c r="C85">
        <v>2023</v>
      </c>
      <c r="D85" t="s">
        <v>83</v>
      </c>
      <c r="E85">
        <v>102</v>
      </c>
      <c r="F85" t="s">
        <v>84</v>
      </c>
      <c r="G85" t="s">
        <v>85</v>
      </c>
      <c r="H85" t="s">
        <v>27</v>
      </c>
      <c r="I85" t="s">
        <v>28</v>
      </c>
      <c r="J85" s="2" t="s">
        <v>28</v>
      </c>
      <c r="K85" s="2" t="s">
        <v>28</v>
      </c>
      <c r="L85" t="s">
        <v>28</v>
      </c>
      <c r="M85" t="s">
        <v>28</v>
      </c>
      <c r="N85" s="4" t="s">
        <v>28</v>
      </c>
      <c r="O85" t="s">
        <v>28</v>
      </c>
      <c r="P85" t="s">
        <v>28</v>
      </c>
      <c r="Q85" t="s">
        <v>28</v>
      </c>
      <c r="R85" t="s">
        <v>28</v>
      </c>
      <c r="S85" t="s">
        <v>28</v>
      </c>
      <c r="T85" t="s">
        <v>28</v>
      </c>
      <c r="U85" t="s">
        <v>28</v>
      </c>
    </row>
    <row r="86" spans="1:21" x14ac:dyDescent="0.35">
      <c r="A86" t="s">
        <v>65</v>
      </c>
      <c r="B86">
        <v>37</v>
      </c>
      <c r="C86">
        <v>2023</v>
      </c>
      <c r="D86" t="s">
        <v>83</v>
      </c>
      <c r="E86">
        <v>102</v>
      </c>
      <c r="F86" t="s">
        <v>84</v>
      </c>
      <c r="G86" t="s">
        <v>85</v>
      </c>
      <c r="H86" t="s">
        <v>25</v>
      </c>
      <c r="I86">
        <v>300</v>
      </c>
      <c r="J86" s="2" t="s">
        <v>86</v>
      </c>
      <c r="K86" s="2">
        <v>0</v>
      </c>
      <c r="L86">
        <v>2</v>
      </c>
      <c r="M86">
        <v>1</v>
      </c>
      <c r="N86" s="4" t="s">
        <v>32</v>
      </c>
      <c r="O86" t="s">
        <v>27</v>
      </c>
      <c r="P86">
        <v>18</v>
      </c>
      <c r="Q86" t="s">
        <v>32</v>
      </c>
      <c r="R86" t="s">
        <v>27</v>
      </c>
      <c r="S86">
        <v>8</v>
      </c>
      <c r="T86">
        <v>300</v>
      </c>
      <c r="U86" t="s">
        <v>39</v>
      </c>
    </row>
    <row r="87" spans="1:21" x14ac:dyDescent="0.35">
      <c r="A87" t="s">
        <v>66</v>
      </c>
      <c r="B87">
        <v>38</v>
      </c>
      <c r="C87">
        <v>2023</v>
      </c>
      <c r="D87" t="s">
        <v>83</v>
      </c>
      <c r="E87">
        <v>102</v>
      </c>
      <c r="F87" t="s">
        <v>84</v>
      </c>
      <c r="G87" t="s">
        <v>85</v>
      </c>
      <c r="H87" t="s">
        <v>25</v>
      </c>
      <c r="I87">
        <v>35</v>
      </c>
      <c r="J87" s="2" t="s">
        <v>28</v>
      </c>
      <c r="K87" s="2" t="s">
        <v>28</v>
      </c>
      <c r="L87">
        <v>2</v>
      </c>
      <c r="M87">
        <v>0</v>
      </c>
      <c r="N87" s="4" t="s">
        <v>27</v>
      </c>
      <c r="O87" t="s">
        <v>27</v>
      </c>
      <c r="P87">
        <v>18</v>
      </c>
      <c r="Q87" t="s">
        <v>32</v>
      </c>
      <c r="R87" t="s">
        <v>27</v>
      </c>
      <c r="S87">
        <v>0</v>
      </c>
      <c r="T87">
        <v>100</v>
      </c>
      <c r="U87" t="s">
        <v>29</v>
      </c>
    </row>
    <row r="88" spans="1:21" x14ac:dyDescent="0.35">
      <c r="A88" t="s">
        <v>67</v>
      </c>
      <c r="B88">
        <v>39</v>
      </c>
      <c r="C88">
        <v>2023</v>
      </c>
      <c r="D88" t="s">
        <v>83</v>
      </c>
      <c r="E88">
        <v>102</v>
      </c>
      <c r="F88" t="s">
        <v>84</v>
      </c>
      <c r="G88" t="s">
        <v>85</v>
      </c>
      <c r="H88" t="s">
        <v>25</v>
      </c>
      <c r="I88">
        <v>225</v>
      </c>
      <c r="J88" s="2" t="s">
        <v>86</v>
      </c>
      <c r="K88" s="2">
        <v>0</v>
      </c>
      <c r="L88">
        <v>2</v>
      </c>
      <c r="M88">
        <v>1</v>
      </c>
      <c r="N88" s="4" t="s">
        <v>27</v>
      </c>
      <c r="O88" t="s">
        <v>27</v>
      </c>
      <c r="P88">
        <v>18</v>
      </c>
      <c r="Q88" t="s">
        <v>27</v>
      </c>
      <c r="R88" t="s">
        <v>27</v>
      </c>
      <c r="S88">
        <v>8</v>
      </c>
      <c r="T88">
        <v>200</v>
      </c>
      <c r="U88" t="s">
        <v>29</v>
      </c>
    </row>
    <row r="89" spans="1:21" x14ac:dyDescent="0.35">
      <c r="A89" t="s">
        <v>68</v>
      </c>
      <c r="B89">
        <v>40</v>
      </c>
      <c r="C89">
        <v>2023</v>
      </c>
      <c r="D89" t="s">
        <v>83</v>
      </c>
      <c r="E89">
        <v>102</v>
      </c>
      <c r="F89" t="s">
        <v>84</v>
      </c>
      <c r="G89" t="s">
        <v>85</v>
      </c>
      <c r="H89" t="s">
        <v>27</v>
      </c>
      <c r="I89" t="s">
        <v>28</v>
      </c>
      <c r="J89" s="2" t="s">
        <v>28</v>
      </c>
      <c r="K89" s="2" t="s">
        <v>28</v>
      </c>
      <c r="L89" t="s">
        <v>28</v>
      </c>
      <c r="M89" t="s">
        <v>28</v>
      </c>
      <c r="N89" s="4" t="s">
        <v>28</v>
      </c>
      <c r="O89" t="s">
        <v>28</v>
      </c>
      <c r="P89" t="s">
        <v>28</v>
      </c>
      <c r="Q89" t="s">
        <v>28</v>
      </c>
      <c r="R89" t="s">
        <v>28</v>
      </c>
      <c r="S89" t="s">
        <v>28</v>
      </c>
      <c r="T89" t="s">
        <v>28</v>
      </c>
      <c r="U89" t="s">
        <v>28</v>
      </c>
    </row>
    <row r="90" spans="1:21" x14ac:dyDescent="0.35">
      <c r="A90" t="s">
        <v>69</v>
      </c>
      <c r="B90">
        <v>41</v>
      </c>
      <c r="C90">
        <v>2023</v>
      </c>
      <c r="D90" t="s">
        <v>83</v>
      </c>
      <c r="E90">
        <v>102</v>
      </c>
      <c r="F90" t="s">
        <v>84</v>
      </c>
      <c r="G90" t="s">
        <v>85</v>
      </c>
      <c r="H90" t="s">
        <v>27</v>
      </c>
      <c r="I90" t="s">
        <v>28</v>
      </c>
      <c r="J90" s="2" t="s">
        <v>28</v>
      </c>
      <c r="K90" s="2" t="s">
        <v>28</v>
      </c>
      <c r="L90" t="s">
        <v>28</v>
      </c>
      <c r="M90" t="s">
        <v>28</v>
      </c>
      <c r="N90" s="4" t="s">
        <v>28</v>
      </c>
      <c r="O90" t="s">
        <v>28</v>
      </c>
      <c r="P90" t="s">
        <v>28</v>
      </c>
      <c r="Q90" t="s">
        <v>28</v>
      </c>
      <c r="R90" t="s">
        <v>28</v>
      </c>
      <c r="S90" t="s">
        <v>28</v>
      </c>
      <c r="T90" t="s">
        <v>28</v>
      </c>
      <c r="U90" t="s">
        <v>28</v>
      </c>
    </row>
    <row r="91" spans="1:21" x14ac:dyDescent="0.35">
      <c r="A91" t="s">
        <v>70</v>
      </c>
      <c r="B91">
        <v>42</v>
      </c>
      <c r="C91">
        <v>2023</v>
      </c>
      <c r="D91" t="s">
        <v>83</v>
      </c>
      <c r="E91">
        <v>102</v>
      </c>
      <c r="F91" t="s">
        <v>84</v>
      </c>
      <c r="G91" t="s">
        <v>85</v>
      </c>
      <c r="H91" t="s">
        <v>25</v>
      </c>
      <c r="I91">
        <v>430</v>
      </c>
      <c r="J91" s="2" t="s">
        <v>86</v>
      </c>
      <c r="K91" s="2">
        <v>0</v>
      </c>
      <c r="L91">
        <v>2</v>
      </c>
      <c r="M91">
        <v>1</v>
      </c>
      <c r="N91" s="4" t="s">
        <v>32</v>
      </c>
      <c r="O91" t="s">
        <v>27</v>
      </c>
      <c r="P91" t="s">
        <v>28</v>
      </c>
      <c r="Q91" t="s">
        <v>27</v>
      </c>
      <c r="R91" t="s">
        <v>27</v>
      </c>
      <c r="S91">
        <v>0</v>
      </c>
      <c r="T91">
        <v>400</v>
      </c>
      <c r="U91" t="s">
        <v>29</v>
      </c>
    </row>
    <row r="92" spans="1:21" x14ac:dyDescent="0.35">
      <c r="A92" t="s">
        <v>71</v>
      </c>
      <c r="B92">
        <v>44</v>
      </c>
      <c r="C92">
        <v>2023</v>
      </c>
      <c r="D92" t="s">
        <v>83</v>
      </c>
      <c r="E92">
        <v>102</v>
      </c>
      <c r="F92" t="s">
        <v>84</v>
      </c>
      <c r="G92" t="s">
        <v>85</v>
      </c>
      <c r="H92" t="s">
        <v>27</v>
      </c>
      <c r="I92" t="s">
        <v>28</v>
      </c>
      <c r="J92" s="2" t="s">
        <v>28</v>
      </c>
      <c r="K92" s="2"/>
      <c r="L92" t="s">
        <v>28</v>
      </c>
      <c r="M92" t="s">
        <v>28</v>
      </c>
      <c r="N92" s="4" t="s">
        <v>28</v>
      </c>
      <c r="O92" t="s">
        <v>28</v>
      </c>
      <c r="P92" t="s">
        <v>28</v>
      </c>
      <c r="Q92" t="s">
        <v>28</v>
      </c>
      <c r="R92" t="s">
        <v>28</v>
      </c>
      <c r="S92" t="s">
        <v>28</v>
      </c>
      <c r="T92" t="s">
        <v>28</v>
      </c>
      <c r="U92" t="s">
        <v>28</v>
      </c>
    </row>
    <row r="93" spans="1:21" x14ac:dyDescent="0.35">
      <c r="A93" t="s">
        <v>72</v>
      </c>
      <c r="B93">
        <v>45</v>
      </c>
      <c r="C93">
        <v>2023</v>
      </c>
      <c r="D93" t="s">
        <v>83</v>
      </c>
      <c r="E93">
        <v>102</v>
      </c>
      <c r="F93" t="s">
        <v>84</v>
      </c>
      <c r="G93" t="s">
        <v>85</v>
      </c>
      <c r="H93" t="s">
        <v>25</v>
      </c>
      <c r="I93">
        <v>425</v>
      </c>
      <c r="J93" s="2" t="s">
        <v>86</v>
      </c>
      <c r="K93" s="2">
        <v>0</v>
      </c>
      <c r="L93">
        <v>2</v>
      </c>
      <c r="M93">
        <v>1</v>
      </c>
      <c r="N93" s="4" t="s">
        <v>32</v>
      </c>
      <c r="O93" t="s">
        <v>27</v>
      </c>
      <c r="P93">
        <v>18</v>
      </c>
      <c r="Q93" t="s">
        <v>27</v>
      </c>
      <c r="R93" t="s">
        <v>27</v>
      </c>
      <c r="S93">
        <v>8</v>
      </c>
      <c r="T93">
        <v>300</v>
      </c>
      <c r="U93" t="s">
        <v>39</v>
      </c>
    </row>
    <row r="94" spans="1:21" x14ac:dyDescent="0.35">
      <c r="A94" t="s">
        <v>73</v>
      </c>
      <c r="B94">
        <v>46</v>
      </c>
      <c r="C94">
        <v>2023</v>
      </c>
      <c r="D94" t="s">
        <v>83</v>
      </c>
      <c r="E94">
        <v>102</v>
      </c>
      <c r="F94" t="s">
        <v>84</v>
      </c>
      <c r="G94" t="s">
        <v>85</v>
      </c>
      <c r="H94" t="s">
        <v>27</v>
      </c>
      <c r="I94" t="s">
        <v>28</v>
      </c>
      <c r="J94" s="2" t="s">
        <v>28</v>
      </c>
      <c r="K94" s="2" t="s">
        <v>28</v>
      </c>
      <c r="L94" t="s">
        <v>28</v>
      </c>
      <c r="M94" t="s">
        <v>28</v>
      </c>
      <c r="N94" s="4" t="s">
        <v>28</v>
      </c>
      <c r="O94" t="s">
        <v>28</v>
      </c>
      <c r="P94" t="s">
        <v>28</v>
      </c>
      <c r="Q94" t="s">
        <v>28</v>
      </c>
      <c r="R94" t="s">
        <v>28</v>
      </c>
      <c r="S94" t="s">
        <v>28</v>
      </c>
      <c r="T94" t="s">
        <v>28</v>
      </c>
      <c r="U94" t="s">
        <v>28</v>
      </c>
    </row>
    <row r="95" spans="1:21" x14ac:dyDescent="0.35">
      <c r="A95" t="s">
        <v>74</v>
      </c>
      <c r="B95">
        <v>47</v>
      </c>
      <c r="C95">
        <v>2023</v>
      </c>
      <c r="D95" t="s">
        <v>83</v>
      </c>
      <c r="E95">
        <v>102</v>
      </c>
      <c r="F95" t="s">
        <v>84</v>
      </c>
      <c r="G95" t="s">
        <v>85</v>
      </c>
      <c r="H95" t="s">
        <v>25</v>
      </c>
      <c r="I95">
        <v>425</v>
      </c>
      <c r="J95" s="2" t="s">
        <v>86</v>
      </c>
      <c r="K95" s="2">
        <v>0</v>
      </c>
      <c r="L95">
        <v>2</v>
      </c>
      <c r="M95">
        <v>1</v>
      </c>
      <c r="N95" s="4" t="s">
        <v>32</v>
      </c>
      <c r="O95" t="s">
        <v>27</v>
      </c>
      <c r="P95">
        <v>18</v>
      </c>
      <c r="Q95" t="s">
        <v>27</v>
      </c>
      <c r="R95" t="s">
        <v>27</v>
      </c>
      <c r="S95">
        <v>6</v>
      </c>
      <c r="T95">
        <v>225</v>
      </c>
      <c r="U95" t="s">
        <v>39</v>
      </c>
    </row>
    <row r="96" spans="1:21" x14ac:dyDescent="0.35">
      <c r="A96" t="s">
        <v>75</v>
      </c>
      <c r="B96">
        <v>48</v>
      </c>
      <c r="C96">
        <v>2023</v>
      </c>
      <c r="D96" t="s">
        <v>83</v>
      </c>
      <c r="E96">
        <v>102</v>
      </c>
      <c r="F96" t="s">
        <v>84</v>
      </c>
      <c r="G96" t="s">
        <v>85</v>
      </c>
      <c r="H96" t="s">
        <v>25</v>
      </c>
      <c r="I96">
        <v>152</v>
      </c>
      <c r="J96" s="2" t="s">
        <v>86</v>
      </c>
      <c r="K96" s="2">
        <v>0</v>
      </c>
      <c r="L96">
        <v>2</v>
      </c>
      <c r="M96">
        <v>1</v>
      </c>
      <c r="N96" s="4" t="s">
        <v>32</v>
      </c>
      <c r="O96" t="s">
        <v>27</v>
      </c>
      <c r="P96">
        <v>18</v>
      </c>
      <c r="Q96" t="s">
        <v>27</v>
      </c>
      <c r="R96" t="s">
        <v>27</v>
      </c>
      <c r="S96">
        <v>12</v>
      </c>
      <c r="T96">
        <v>100</v>
      </c>
      <c r="U96" t="s">
        <v>39</v>
      </c>
    </row>
    <row r="97" spans="1:21" x14ac:dyDescent="0.35">
      <c r="A97" t="s">
        <v>76</v>
      </c>
      <c r="B97">
        <v>49</v>
      </c>
      <c r="C97">
        <v>2023</v>
      </c>
      <c r="D97" t="s">
        <v>83</v>
      </c>
      <c r="E97">
        <v>102</v>
      </c>
      <c r="F97" t="s">
        <v>84</v>
      </c>
      <c r="G97" t="s">
        <v>85</v>
      </c>
      <c r="H97" t="s">
        <v>27</v>
      </c>
      <c r="I97" t="s">
        <v>28</v>
      </c>
      <c r="J97" s="2" t="s">
        <v>28</v>
      </c>
      <c r="K97" s="2" t="s">
        <v>28</v>
      </c>
      <c r="L97" t="s">
        <v>28</v>
      </c>
      <c r="M97" t="s">
        <v>28</v>
      </c>
      <c r="N97" s="4" t="s">
        <v>28</v>
      </c>
      <c r="O97" t="s">
        <v>28</v>
      </c>
      <c r="P97" t="s">
        <v>28</v>
      </c>
      <c r="Q97" t="s">
        <v>28</v>
      </c>
      <c r="R97" t="s">
        <v>28</v>
      </c>
      <c r="S97" t="s">
        <v>28</v>
      </c>
      <c r="T97" t="s">
        <v>28</v>
      </c>
      <c r="U97" t="s">
        <v>28</v>
      </c>
    </row>
    <row r="98" spans="1:21" x14ac:dyDescent="0.35">
      <c r="A98" t="s">
        <v>77</v>
      </c>
      <c r="B98">
        <v>50</v>
      </c>
      <c r="C98">
        <v>2023</v>
      </c>
      <c r="D98" t="s">
        <v>83</v>
      </c>
      <c r="E98">
        <v>102</v>
      </c>
      <c r="F98" t="s">
        <v>84</v>
      </c>
      <c r="G98" t="s">
        <v>85</v>
      </c>
      <c r="H98" t="s">
        <v>25</v>
      </c>
      <c r="I98">
        <v>100</v>
      </c>
      <c r="J98" s="2" t="s">
        <v>86</v>
      </c>
      <c r="K98" s="2">
        <v>0</v>
      </c>
      <c r="L98">
        <v>2</v>
      </c>
      <c r="M98">
        <v>0</v>
      </c>
      <c r="N98" s="4" t="s">
        <v>32</v>
      </c>
      <c r="O98" t="s">
        <v>27</v>
      </c>
      <c r="P98" t="s">
        <v>28</v>
      </c>
      <c r="Q98" t="s">
        <v>27</v>
      </c>
      <c r="R98" t="s">
        <v>27</v>
      </c>
      <c r="S98">
        <v>0</v>
      </c>
      <c r="T98">
        <v>240</v>
      </c>
      <c r="U98" t="s">
        <v>29</v>
      </c>
    </row>
    <row r="99" spans="1:21" x14ac:dyDescent="0.35">
      <c r="A99" t="s">
        <v>78</v>
      </c>
      <c r="B99">
        <v>51</v>
      </c>
      <c r="C99">
        <v>2023</v>
      </c>
      <c r="D99" t="s">
        <v>83</v>
      </c>
      <c r="E99">
        <v>102</v>
      </c>
      <c r="F99" t="s">
        <v>84</v>
      </c>
      <c r="G99" t="s">
        <v>85</v>
      </c>
      <c r="H99" t="s">
        <v>25</v>
      </c>
      <c r="I99">
        <v>65</v>
      </c>
      <c r="J99" s="2" t="s">
        <v>86</v>
      </c>
      <c r="K99" s="2">
        <v>0</v>
      </c>
      <c r="L99">
        <v>2</v>
      </c>
      <c r="M99">
        <v>1</v>
      </c>
      <c r="N99" s="4" t="s">
        <v>27</v>
      </c>
      <c r="O99" t="s">
        <v>27</v>
      </c>
      <c r="P99">
        <v>18</v>
      </c>
      <c r="Q99" t="s">
        <v>27</v>
      </c>
      <c r="R99" t="s">
        <v>27</v>
      </c>
      <c r="S99">
        <v>6</v>
      </c>
      <c r="T99">
        <v>55</v>
      </c>
      <c r="U99" t="s">
        <v>39</v>
      </c>
    </row>
    <row r="100" spans="1:21" x14ac:dyDescent="0.35">
      <c r="A100" t="s">
        <v>79</v>
      </c>
      <c r="B100">
        <v>53</v>
      </c>
      <c r="C100">
        <v>2023</v>
      </c>
      <c r="D100" t="s">
        <v>83</v>
      </c>
      <c r="E100">
        <v>102</v>
      </c>
      <c r="F100" t="s">
        <v>84</v>
      </c>
      <c r="G100" t="s">
        <v>85</v>
      </c>
      <c r="H100" t="s">
        <v>88</v>
      </c>
      <c r="I100">
        <v>171</v>
      </c>
      <c r="J100" s="2" t="s">
        <v>27</v>
      </c>
      <c r="K100" s="2">
        <v>0</v>
      </c>
      <c r="L100">
        <v>0</v>
      </c>
      <c r="M100">
        <v>0</v>
      </c>
      <c r="N100" s="4" t="s">
        <v>27</v>
      </c>
      <c r="O100" t="s">
        <v>27</v>
      </c>
      <c r="P100">
        <v>18</v>
      </c>
      <c r="Q100" t="s">
        <v>27</v>
      </c>
      <c r="R100" t="s">
        <v>27</v>
      </c>
      <c r="S100">
        <v>0</v>
      </c>
      <c r="T100">
        <v>342</v>
      </c>
      <c r="U100" t="s">
        <v>29</v>
      </c>
    </row>
    <row r="101" spans="1:21" x14ac:dyDescent="0.35">
      <c r="A101" t="s">
        <v>80</v>
      </c>
      <c r="B101">
        <v>54</v>
      </c>
      <c r="C101">
        <v>2023</v>
      </c>
      <c r="D101" t="s">
        <v>83</v>
      </c>
      <c r="E101">
        <v>102</v>
      </c>
      <c r="F101" t="s">
        <v>84</v>
      </c>
      <c r="G101" t="s">
        <v>85</v>
      </c>
      <c r="H101" t="s">
        <v>25</v>
      </c>
      <c r="I101">
        <v>150</v>
      </c>
      <c r="J101" s="2" t="s">
        <v>86</v>
      </c>
      <c r="K101" s="2">
        <v>0</v>
      </c>
      <c r="L101">
        <v>2</v>
      </c>
      <c r="M101">
        <v>2</v>
      </c>
      <c r="N101" s="4" t="s">
        <v>32</v>
      </c>
      <c r="O101" t="s">
        <v>32</v>
      </c>
      <c r="P101">
        <v>18</v>
      </c>
      <c r="Q101" t="s">
        <v>32</v>
      </c>
      <c r="R101" t="s">
        <v>27</v>
      </c>
      <c r="S101">
        <v>12</v>
      </c>
      <c r="T101">
        <v>200</v>
      </c>
      <c r="U101" t="s">
        <v>39</v>
      </c>
    </row>
    <row r="102" spans="1:21" x14ac:dyDescent="0.35">
      <c r="A102" t="s">
        <v>81</v>
      </c>
      <c r="B102">
        <v>55</v>
      </c>
      <c r="C102">
        <v>2023</v>
      </c>
      <c r="D102" t="s">
        <v>83</v>
      </c>
      <c r="E102">
        <v>102</v>
      </c>
      <c r="F102" t="s">
        <v>84</v>
      </c>
      <c r="G102" t="s">
        <v>85</v>
      </c>
      <c r="H102" s="1" t="s">
        <v>25</v>
      </c>
      <c r="I102">
        <v>173</v>
      </c>
      <c r="J102" s="2" t="s">
        <v>27</v>
      </c>
      <c r="K102" s="2">
        <v>0</v>
      </c>
      <c r="L102">
        <v>0</v>
      </c>
      <c r="M102">
        <v>1</v>
      </c>
      <c r="N102" s="4" t="s">
        <v>27</v>
      </c>
      <c r="O102" t="s">
        <v>27</v>
      </c>
      <c r="P102" t="s">
        <v>28</v>
      </c>
      <c r="Q102" t="s">
        <v>27</v>
      </c>
      <c r="R102" t="s">
        <v>27</v>
      </c>
      <c r="S102">
        <v>12</v>
      </c>
      <c r="T102">
        <v>47</v>
      </c>
      <c r="U102" t="s">
        <v>39</v>
      </c>
    </row>
    <row r="103" spans="1:21" x14ac:dyDescent="0.35">
      <c r="A103" t="s">
        <v>82</v>
      </c>
      <c r="B103">
        <v>56</v>
      </c>
      <c r="C103">
        <v>2023</v>
      </c>
      <c r="D103" t="s">
        <v>83</v>
      </c>
      <c r="E103">
        <v>102</v>
      </c>
      <c r="F103" t="s">
        <v>84</v>
      </c>
      <c r="G103" t="s">
        <v>85</v>
      </c>
      <c r="H103" t="s">
        <v>27</v>
      </c>
      <c r="I103" t="s">
        <v>28</v>
      </c>
      <c r="J103" s="2" t="s">
        <v>28</v>
      </c>
      <c r="K103" s="2" t="s">
        <v>28</v>
      </c>
      <c r="L103" t="s">
        <v>28</v>
      </c>
      <c r="M103" t="s">
        <v>28</v>
      </c>
      <c r="N103" s="4" t="s">
        <v>28</v>
      </c>
      <c r="O103" t="s">
        <v>28</v>
      </c>
      <c r="P103" t="s">
        <v>28</v>
      </c>
      <c r="Q103" t="s">
        <v>28</v>
      </c>
      <c r="R103" t="s">
        <v>28</v>
      </c>
      <c r="S103" t="s">
        <v>28</v>
      </c>
      <c r="T103" t="s">
        <v>28</v>
      </c>
      <c r="U103" t="s">
        <v>28</v>
      </c>
    </row>
    <row r="104" spans="1:21" x14ac:dyDescent="0.35">
      <c r="A104" t="s">
        <v>21</v>
      </c>
      <c r="B104">
        <v>1</v>
      </c>
      <c r="C104">
        <v>2023</v>
      </c>
      <c r="D104" t="s">
        <v>89</v>
      </c>
      <c r="E104">
        <v>103</v>
      </c>
      <c r="F104" t="s">
        <v>84</v>
      </c>
      <c r="G104" t="s">
        <v>85</v>
      </c>
      <c r="H104" t="s">
        <v>25</v>
      </c>
      <c r="I104">
        <v>200</v>
      </c>
      <c r="J104" t="s">
        <v>27</v>
      </c>
      <c r="K104">
        <v>4000</v>
      </c>
      <c r="L104">
        <v>2</v>
      </c>
      <c r="M104">
        <v>1</v>
      </c>
      <c r="N104" s="1" t="s">
        <v>27</v>
      </c>
      <c r="O104" t="s">
        <v>27</v>
      </c>
      <c r="P104">
        <v>18</v>
      </c>
      <c r="Q104" t="s">
        <v>32</v>
      </c>
      <c r="R104" t="s">
        <v>32</v>
      </c>
      <c r="S104">
        <v>0</v>
      </c>
      <c r="T104">
        <v>200</v>
      </c>
      <c r="U104" t="s">
        <v>29</v>
      </c>
    </row>
    <row r="105" spans="1:21" x14ac:dyDescent="0.35">
      <c r="A105" t="s">
        <v>30</v>
      </c>
      <c r="B105">
        <v>2</v>
      </c>
      <c r="C105">
        <v>2023</v>
      </c>
      <c r="D105" t="s">
        <v>89</v>
      </c>
      <c r="E105">
        <v>103</v>
      </c>
      <c r="F105" t="s">
        <v>84</v>
      </c>
      <c r="G105" t="s">
        <v>85</v>
      </c>
      <c r="H105" t="s">
        <v>27</v>
      </c>
      <c r="I105" t="s">
        <v>28</v>
      </c>
      <c r="J105" t="s">
        <v>28</v>
      </c>
      <c r="K105" t="s">
        <v>28</v>
      </c>
      <c r="L105" t="s">
        <v>28</v>
      </c>
      <c r="M105" t="s">
        <v>28</v>
      </c>
      <c r="N105" s="1"/>
      <c r="O105" t="s">
        <v>28</v>
      </c>
      <c r="P105" t="s">
        <v>28</v>
      </c>
      <c r="Q105" t="s">
        <v>28</v>
      </c>
      <c r="R105" t="s">
        <v>28</v>
      </c>
      <c r="S105" t="s">
        <v>28</v>
      </c>
      <c r="T105" t="s">
        <v>28</v>
      </c>
      <c r="U105" t="s">
        <v>28</v>
      </c>
    </row>
    <row r="106" spans="1:21" x14ac:dyDescent="0.35">
      <c r="A106" t="s">
        <v>33</v>
      </c>
      <c r="B106">
        <v>4</v>
      </c>
      <c r="C106">
        <v>2023</v>
      </c>
      <c r="D106" t="s">
        <v>89</v>
      </c>
      <c r="E106">
        <v>103</v>
      </c>
      <c r="F106" t="s">
        <v>84</v>
      </c>
      <c r="G106" t="s">
        <v>85</v>
      </c>
      <c r="H106" t="s">
        <v>27</v>
      </c>
      <c r="I106" t="s">
        <v>28</v>
      </c>
      <c r="J106" t="s">
        <v>28</v>
      </c>
      <c r="K106" t="s">
        <v>28</v>
      </c>
      <c r="L106" t="s">
        <v>28</v>
      </c>
      <c r="M106" t="s">
        <v>28</v>
      </c>
      <c r="N106" s="1"/>
      <c r="O106" t="s">
        <v>28</v>
      </c>
      <c r="P106" t="s">
        <v>28</v>
      </c>
      <c r="Q106" t="s">
        <v>28</v>
      </c>
      <c r="R106" t="s">
        <v>28</v>
      </c>
      <c r="S106" t="s">
        <v>28</v>
      </c>
      <c r="T106" t="s">
        <v>28</v>
      </c>
      <c r="U106" t="s">
        <v>28</v>
      </c>
    </row>
    <row r="107" spans="1:21" x14ac:dyDescent="0.35">
      <c r="A107" t="s">
        <v>34</v>
      </c>
      <c r="B107">
        <v>5</v>
      </c>
      <c r="C107">
        <v>2023</v>
      </c>
      <c r="D107" t="s">
        <v>89</v>
      </c>
      <c r="E107">
        <v>103</v>
      </c>
      <c r="F107" t="s">
        <v>84</v>
      </c>
      <c r="G107" t="s">
        <v>85</v>
      </c>
      <c r="H107" t="s">
        <v>27</v>
      </c>
      <c r="I107" t="s">
        <v>28</v>
      </c>
      <c r="J107" t="s">
        <v>28</v>
      </c>
      <c r="K107" t="s">
        <v>28</v>
      </c>
      <c r="L107" t="s">
        <v>28</v>
      </c>
      <c r="M107" t="s">
        <v>28</v>
      </c>
      <c r="N107" s="1"/>
      <c r="O107" t="s">
        <v>28</v>
      </c>
      <c r="P107" t="s">
        <v>28</v>
      </c>
      <c r="Q107" t="s">
        <v>28</v>
      </c>
      <c r="R107" t="s">
        <v>28</v>
      </c>
      <c r="S107" t="s">
        <v>28</v>
      </c>
      <c r="T107" t="s">
        <v>28</v>
      </c>
      <c r="U107" t="s">
        <v>28</v>
      </c>
    </row>
    <row r="108" spans="1:21" x14ac:dyDescent="0.35">
      <c r="A108" t="s">
        <v>35</v>
      </c>
      <c r="B108">
        <v>6</v>
      </c>
      <c r="C108">
        <v>2023</v>
      </c>
      <c r="D108" t="s">
        <v>89</v>
      </c>
      <c r="E108">
        <v>103</v>
      </c>
      <c r="F108" t="s">
        <v>84</v>
      </c>
      <c r="G108" t="s">
        <v>85</v>
      </c>
      <c r="H108" t="s">
        <v>27</v>
      </c>
      <c r="I108" t="s">
        <v>28</v>
      </c>
      <c r="J108" t="s">
        <v>28</v>
      </c>
      <c r="K108" t="s">
        <v>28</v>
      </c>
      <c r="L108" t="s">
        <v>28</v>
      </c>
      <c r="M108" t="s">
        <v>28</v>
      </c>
      <c r="N108" s="1"/>
      <c r="O108" t="s">
        <v>28</v>
      </c>
      <c r="P108" t="s">
        <v>28</v>
      </c>
      <c r="Q108" t="s">
        <v>28</v>
      </c>
      <c r="R108" t="s">
        <v>28</v>
      </c>
      <c r="S108" t="s">
        <v>28</v>
      </c>
      <c r="T108" t="s">
        <v>28</v>
      </c>
      <c r="U108" t="s">
        <v>28</v>
      </c>
    </row>
    <row r="109" spans="1:21" x14ac:dyDescent="0.35">
      <c r="A109" t="s">
        <v>36</v>
      </c>
      <c r="B109">
        <v>8</v>
      </c>
      <c r="C109">
        <v>2023</v>
      </c>
      <c r="D109" t="s">
        <v>89</v>
      </c>
      <c r="E109">
        <v>103</v>
      </c>
      <c r="F109" t="s">
        <v>84</v>
      </c>
      <c r="G109" t="s">
        <v>85</v>
      </c>
      <c r="H109" t="s">
        <v>27</v>
      </c>
      <c r="I109" t="s">
        <v>28</v>
      </c>
      <c r="J109" t="s">
        <v>28</v>
      </c>
      <c r="K109" t="s">
        <v>28</v>
      </c>
      <c r="L109" t="s">
        <v>28</v>
      </c>
      <c r="M109" t="s">
        <v>28</v>
      </c>
      <c r="N109" s="1"/>
      <c r="O109" t="s">
        <v>28</v>
      </c>
      <c r="P109" t="s">
        <v>28</v>
      </c>
      <c r="Q109" t="s">
        <v>28</v>
      </c>
      <c r="R109" t="s">
        <v>28</v>
      </c>
      <c r="S109" t="s">
        <v>28</v>
      </c>
      <c r="T109" t="s">
        <v>28</v>
      </c>
      <c r="U109" t="s">
        <v>28</v>
      </c>
    </row>
    <row r="110" spans="1:21" x14ac:dyDescent="0.35">
      <c r="A110" t="s">
        <v>37</v>
      </c>
      <c r="B110">
        <v>9</v>
      </c>
      <c r="C110">
        <v>2023</v>
      </c>
      <c r="D110" t="s">
        <v>89</v>
      </c>
      <c r="E110">
        <v>103</v>
      </c>
      <c r="F110" t="s">
        <v>84</v>
      </c>
      <c r="G110" t="s">
        <v>85</v>
      </c>
      <c r="H110" t="s">
        <v>27</v>
      </c>
      <c r="I110" t="s">
        <v>28</v>
      </c>
      <c r="J110" t="s">
        <v>28</v>
      </c>
      <c r="K110" t="s">
        <v>28</v>
      </c>
      <c r="L110" t="s">
        <v>28</v>
      </c>
      <c r="M110" t="s">
        <v>28</v>
      </c>
      <c r="N110" s="1"/>
      <c r="O110" t="s">
        <v>28</v>
      </c>
      <c r="P110" t="s">
        <v>28</v>
      </c>
      <c r="Q110" t="s">
        <v>28</v>
      </c>
      <c r="R110" t="s">
        <v>28</v>
      </c>
      <c r="S110" t="s">
        <v>28</v>
      </c>
      <c r="T110" t="s">
        <v>28</v>
      </c>
      <c r="U110" t="s">
        <v>28</v>
      </c>
    </row>
    <row r="111" spans="1:21" x14ac:dyDescent="0.35">
      <c r="A111" t="s">
        <v>38</v>
      </c>
      <c r="B111">
        <v>10</v>
      </c>
      <c r="C111">
        <v>2023</v>
      </c>
      <c r="D111" t="s">
        <v>89</v>
      </c>
      <c r="E111">
        <v>103</v>
      </c>
      <c r="F111" t="s">
        <v>84</v>
      </c>
      <c r="G111" t="s">
        <v>85</v>
      </c>
      <c r="H111" t="s">
        <v>27</v>
      </c>
      <c r="I111" t="s">
        <v>28</v>
      </c>
      <c r="J111" t="s">
        <v>28</v>
      </c>
      <c r="K111" t="s">
        <v>28</v>
      </c>
      <c r="L111" t="s">
        <v>28</v>
      </c>
      <c r="M111" t="s">
        <v>28</v>
      </c>
      <c r="N111" s="1"/>
      <c r="O111" t="s">
        <v>28</v>
      </c>
      <c r="P111" t="s">
        <v>28</v>
      </c>
      <c r="Q111" t="s">
        <v>28</v>
      </c>
      <c r="R111" t="s">
        <v>28</v>
      </c>
      <c r="S111" t="s">
        <v>28</v>
      </c>
      <c r="T111" t="s">
        <v>28</v>
      </c>
      <c r="U111" t="s">
        <v>28</v>
      </c>
    </row>
    <row r="112" spans="1:21" x14ac:dyDescent="0.35">
      <c r="A112" t="s">
        <v>40</v>
      </c>
      <c r="B112">
        <v>11</v>
      </c>
      <c r="C112">
        <v>2023</v>
      </c>
      <c r="D112" t="s">
        <v>89</v>
      </c>
      <c r="E112">
        <v>103</v>
      </c>
      <c r="F112" t="s">
        <v>84</v>
      </c>
      <c r="G112" t="s">
        <v>85</v>
      </c>
      <c r="H112" t="s">
        <v>27</v>
      </c>
      <c r="I112" t="s">
        <v>28</v>
      </c>
      <c r="J112" t="s">
        <v>28</v>
      </c>
      <c r="K112" t="s">
        <v>28</v>
      </c>
      <c r="L112" t="s">
        <v>28</v>
      </c>
      <c r="M112" t="s">
        <v>28</v>
      </c>
      <c r="N112" s="1"/>
      <c r="O112" t="s">
        <v>28</v>
      </c>
      <c r="P112" t="s">
        <v>28</v>
      </c>
      <c r="Q112" t="s">
        <v>28</v>
      </c>
      <c r="R112" t="s">
        <v>28</v>
      </c>
      <c r="S112" t="s">
        <v>28</v>
      </c>
      <c r="T112" t="s">
        <v>28</v>
      </c>
      <c r="U112" t="s">
        <v>28</v>
      </c>
    </row>
    <row r="113" spans="1:21" x14ac:dyDescent="0.35">
      <c r="A113" t="s">
        <v>41</v>
      </c>
      <c r="B113">
        <v>12</v>
      </c>
      <c r="C113">
        <v>2023</v>
      </c>
      <c r="D113" t="s">
        <v>89</v>
      </c>
      <c r="E113">
        <v>103</v>
      </c>
      <c r="F113" t="s">
        <v>84</v>
      </c>
      <c r="G113" t="s">
        <v>85</v>
      </c>
      <c r="H113" t="s">
        <v>25</v>
      </c>
      <c r="I113">
        <v>205</v>
      </c>
      <c r="J113" t="s">
        <v>27</v>
      </c>
      <c r="K113">
        <v>2000</v>
      </c>
      <c r="L113">
        <v>0</v>
      </c>
      <c r="M113">
        <v>0</v>
      </c>
      <c r="N113" s="1" t="s">
        <v>27</v>
      </c>
      <c r="O113" t="s">
        <v>27</v>
      </c>
      <c r="P113">
        <v>18</v>
      </c>
      <c r="Q113" t="s">
        <v>27</v>
      </c>
      <c r="R113" t="s">
        <v>27</v>
      </c>
      <c r="S113">
        <v>0</v>
      </c>
      <c r="T113">
        <v>155</v>
      </c>
      <c r="U113" t="s">
        <v>29</v>
      </c>
    </row>
    <row r="114" spans="1:21" x14ac:dyDescent="0.35">
      <c r="A114" t="s">
        <v>42</v>
      </c>
      <c r="B114">
        <v>13</v>
      </c>
      <c r="C114">
        <v>2023</v>
      </c>
      <c r="D114" t="s">
        <v>89</v>
      </c>
      <c r="E114">
        <v>103</v>
      </c>
      <c r="F114" t="s">
        <v>84</v>
      </c>
      <c r="G114" t="s">
        <v>85</v>
      </c>
      <c r="H114" t="s">
        <v>27</v>
      </c>
      <c r="I114" t="s">
        <v>28</v>
      </c>
      <c r="J114" t="s">
        <v>28</v>
      </c>
      <c r="K114" t="s">
        <v>28</v>
      </c>
      <c r="L114" t="s">
        <v>28</v>
      </c>
      <c r="M114" t="s">
        <v>28</v>
      </c>
      <c r="N114" s="1"/>
      <c r="O114" t="s">
        <v>28</v>
      </c>
      <c r="P114" t="s">
        <v>28</v>
      </c>
      <c r="Q114" t="s">
        <v>28</v>
      </c>
      <c r="R114" t="s">
        <v>28</v>
      </c>
      <c r="S114" t="s">
        <v>28</v>
      </c>
      <c r="T114" t="s">
        <v>28</v>
      </c>
      <c r="U114" t="s">
        <v>28</v>
      </c>
    </row>
    <row r="115" spans="1:21" x14ac:dyDescent="0.35">
      <c r="A115" t="s">
        <v>43</v>
      </c>
      <c r="B115">
        <v>15</v>
      </c>
      <c r="C115">
        <v>2023</v>
      </c>
      <c r="D115" t="s">
        <v>89</v>
      </c>
      <c r="E115">
        <v>103</v>
      </c>
      <c r="F115" t="s">
        <v>84</v>
      </c>
      <c r="G115" t="s">
        <v>85</v>
      </c>
      <c r="H115" t="s">
        <v>27</v>
      </c>
      <c r="I115" t="s">
        <v>28</v>
      </c>
      <c r="J115" t="s">
        <v>28</v>
      </c>
      <c r="K115" t="s">
        <v>28</v>
      </c>
      <c r="L115" t="s">
        <v>28</v>
      </c>
      <c r="M115" t="s">
        <v>28</v>
      </c>
      <c r="N115" s="1"/>
      <c r="O115" t="s">
        <v>28</v>
      </c>
      <c r="P115" t="s">
        <v>28</v>
      </c>
      <c r="Q115" t="s">
        <v>28</v>
      </c>
      <c r="R115" t="s">
        <v>28</v>
      </c>
      <c r="S115" t="s">
        <v>28</v>
      </c>
      <c r="T115" t="s">
        <v>28</v>
      </c>
      <c r="U115" t="s">
        <v>28</v>
      </c>
    </row>
    <row r="116" spans="1:21" x14ac:dyDescent="0.35">
      <c r="A116" t="s">
        <v>44</v>
      </c>
      <c r="B116">
        <v>16</v>
      </c>
      <c r="C116">
        <v>2023</v>
      </c>
      <c r="D116" t="s">
        <v>89</v>
      </c>
      <c r="E116">
        <v>103</v>
      </c>
      <c r="F116" t="s">
        <v>84</v>
      </c>
      <c r="G116" t="s">
        <v>85</v>
      </c>
      <c r="H116" t="s">
        <v>27</v>
      </c>
      <c r="I116" t="s">
        <v>28</v>
      </c>
      <c r="J116" t="s">
        <v>28</v>
      </c>
      <c r="K116" t="s">
        <v>28</v>
      </c>
      <c r="L116" t="s">
        <v>28</v>
      </c>
      <c r="M116" t="s">
        <v>28</v>
      </c>
      <c r="N116" s="1"/>
      <c r="O116" t="s">
        <v>28</v>
      </c>
      <c r="P116" t="s">
        <v>28</v>
      </c>
      <c r="Q116" t="s">
        <v>28</v>
      </c>
      <c r="R116" t="s">
        <v>28</v>
      </c>
      <c r="S116" t="s">
        <v>28</v>
      </c>
      <c r="T116" t="s">
        <v>28</v>
      </c>
      <c r="U116" t="s">
        <v>28</v>
      </c>
    </row>
    <row r="117" spans="1:21" x14ac:dyDescent="0.35">
      <c r="A117" t="s">
        <v>45</v>
      </c>
      <c r="B117">
        <v>17</v>
      </c>
      <c r="C117">
        <v>2023</v>
      </c>
      <c r="D117" t="s">
        <v>89</v>
      </c>
      <c r="E117">
        <v>103</v>
      </c>
      <c r="F117" t="s">
        <v>84</v>
      </c>
      <c r="G117" t="s">
        <v>85</v>
      </c>
      <c r="H117" t="s">
        <v>27</v>
      </c>
      <c r="I117" t="s">
        <v>28</v>
      </c>
      <c r="J117" t="s">
        <v>28</v>
      </c>
      <c r="K117" t="s">
        <v>28</v>
      </c>
      <c r="L117" t="s">
        <v>28</v>
      </c>
      <c r="M117" t="s">
        <v>28</v>
      </c>
      <c r="N117" s="1"/>
      <c r="O117" t="s">
        <v>28</v>
      </c>
      <c r="P117" t="s">
        <v>28</v>
      </c>
      <c r="Q117" t="s">
        <v>28</v>
      </c>
      <c r="R117" t="s">
        <v>28</v>
      </c>
      <c r="S117" t="s">
        <v>28</v>
      </c>
      <c r="T117" t="s">
        <v>28</v>
      </c>
      <c r="U117" t="s">
        <v>28</v>
      </c>
    </row>
    <row r="118" spans="1:21" x14ac:dyDescent="0.35">
      <c r="A118" t="s">
        <v>46</v>
      </c>
      <c r="B118">
        <v>18</v>
      </c>
      <c r="C118">
        <v>2023</v>
      </c>
      <c r="D118" t="s">
        <v>89</v>
      </c>
      <c r="E118">
        <v>103</v>
      </c>
      <c r="F118" t="s">
        <v>84</v>
      </c>
      <c r="G118" t="s">
        <v>85</v>
      </c>
      <c r="H118" t="s">
        <v>27</v>
      </c>
      <c r="I118" t="s">
        <v>28</v>
      </c>
      <c r="J118" t="s">
        <v>28</v>
      </c>
      <c r="K118" t="s">
        <v>28</v>
      </c>
      <c r="L118" t="s">
        <v>28</v>
      </c>
      <c r="M118" t="s">
        <v>28</v>
      </c>
      <c r="N118" s="1"/>
      <c r="O118" t="s">
        <v>28</v>
      </c>
      <c r="P118" t="s">
        <v>28</v>
      </c>
      <c r="Q118" t="s">
        <v>28</v>
      </c>
      <c r="R118" t="s">
        <v>28</v>
      </c>
      <c r="S118" t="s">
        <v>28</v>
      </c>
      <c r="T118" t="s">
        <v>28</v>
      </c>
      <c r="U118" t="s">
        <v>28</v>
      </c>
    </row>
    <row r="119" spans="1:21" x14ac:dyDescent="0.35">
      <c r="A119" t="s">
        <v>47</v>
      </c>
      <c r="B119">
        <v>19</v>
      </c>
      <c r="C119">
        <v>2023</v>
      </c>
      <c r="D119" t="s">
        <v>89</v>
      </c>
      <c r="E119">
        <v>103</v>
      </c>
      <c r="F119" t="s">
        <v>84</v>
      </c>
      <c r="G119" t="s">
        <v>85</v>
      </c>
      <c r="H119" t="s">
        <v>27</v>
      </c>
      <c r="I119" t="s">
        <v>28</v>
      </c>
      <c r="J119" t="s">
        <v>28</v>
      </c>
      <c r="K119" t="s">
        <v>28</v>
      </c>
      <c r="L119" t="s">
        <v>28</v>
      </c>
      <c r="M119" t="s">
        <v>28</v>
      </c>
      <c r="N119" s="1"/>
      <c r="O119" t="s">
        <v>28</v>
      </c>
      <c r="P119" t="s">
        <v>28</v>
      </c>
      <c r="Q119" t="s">
        <v>28</v>
      </c>
      <c r="R119" t="s">
        <v>28</v>
      </c>
      <c r="S119" t="s">
        <v>28</v>
      </c>
      <c r="T119" t="s">
        <v>28</v>
      </c>
      <c r="U119" t="s">
        <v>28</v>
      </c>
    </row>
    <row r="120" spans="1:21" x14ac:dyDescent="0.35">
      <c r="A120" t="s">
        <v>48</v>
      </c>
      <c r="B120">
        <v>20</v>
      </c>
      <c r="C120">
        <v>2023</v>
      </c>
      <c r="D120" t="s">
        <v>89</v>
      </c>
      <c r="E120">
        <v>103</v>
      </c>
      <c r="F120" t="s">
        <v>84</v>
      </c>
      <c r="G120" t="s">
        <v>85</v>
      </c>
      <c r="H120" t="s">
        <v>27</v>
      </c>
      <c r="I120" t="s">
        <v>28</v>
      </c>
      <c r="J120" t="s">
        <v>28</v>
      </c>
      <c r="K120" t="s">
        <v>28</v>
      </c>
      <c r="L120" t="s">
        <v>28</v>
      </c>
      <c r="M120" t="s">
        <v>28</v>
      </c>
      <c r="N120" s="1"/>
      <c r="O120" t="s">
        <v>28</v>
      </c>
      <c r="P120" t="s">
        <v>28</v>
      </c>
      <c r="Q120" t="s">
        <v>28</v>
      </c>
      <c r="R120" t="s">
        <v>28</v>
      </c>
      <c r="S120" t="s">
        <v>28</v>
      </c>
      <c r="T120" t="s">
        <v>28</v>
      </c>
      <c r="U120" t="s">
        <v>28</v>
      </c>
    </row>
    <row r="121" spans="1:21" x14ac:dyDescent="0.35">
      <c r="A121" t="s">
        <v>49</v>
      </c>
      <c r="B121">
        <v>21</v>
      </c>
      <c r="C121">
        <v>2023</v>
      </c>
      <c r="D121" t="s">
        <v>89</v>
      </c>
      <c r="E121">
        <v>103</v>
      </c>
      <c r="F121" t="s">
        <v>84</v>
      </c>
      <c r="G121" t="s">
        <v>85</v>
      </c>
      <c r="H121" t="s">
        <v>25</v>
      </c>
      <c r="I121">
        <v>280</v>
      </c>
      <c r="J121" t="s">
        <v>27</v>
      </c>
      <c r="K121">
        <v>2000</v>
      </c>
      <c r="L121">
        <v>0</v>
      </c>
      <c r="M121">
        <v>1</v>
      </c>
      <c r="N121" s="1" t="s">
        <v>27</v>
      </c>
      <c r="O121" t="s">
        <v>27</v>
      </c>
      <c r="P121">
        <v>18</v>
      </c>
      <c r="Q121" t="s">
        <v>32</v>
      </c>
      <c r="R121" t="s">
        <v>27</v>
      </c>
      <c r="S121">
        <v>12</v>
      </c>
      <c r="T121">
        <v>250</v>
      </c>
      <c r="U121" t="s">
        <v>39</v>
      </c>
    </row>
    <row r="122" spans="1:21" x14ac:dyDescent="0.35">
      <c r="A122" t="s">
        <v>50</v>
      </c>
      <c r="B122">
        <v>22</v>
      </c>
      <c r="C122">
        <v>2023</v>
      </c>
      <c r="D122" t="s">
        <v>89</v>
      </c>
      <c r="E122">
        <v>103</v>
      </c>
      <c r="F122" t="s">
        <v>84</v>
      </c>
      <c r="G122" t="s">
        <v>85</v>
      </c>
      <c r="H122" t="s">
        <v>25</v>
      </c>
      <c r="I122">
        <v>100</v>
      </c>
      <c r="J122" t="s">
        <v>87</v>
      </c>
      <c r="K122">
        <v>2000</v>
      </c>
      <c r="L122">
        <v>1</v>
      </c>
      <c r="M122">
        <v>1</v>
      </c>
      <c r="N122" s="1" t="s">
        <v>27</v>
      </c>
      <c r="O122" t="s">
        <v>27</v>
      </c>
      <c r="P122">
        <v>18</v>
      </c>
      <c r="Q122" t="s">
        <v>32</v>
      </c>
      <c r="R122" t="s">
        <v>27</v>
      </c>
      <c r="S122">
        <v>0</v>
      </c>
      <c r="T122">
        <v>0</v>
      </c>
      <c r="U122" t="s">
        <v>29</v>
      </c>
    </row>
    <row r="123" spans="1:21" x14ac:dyDescent="0.35">
      <c r="A123" t="s">
        <v>51</v>
      </c>
      <c r="B123">
        <v>23</v>
      </c>
      <c r="C123">
        <v>2023</v>
      </c>
      <c r="D123" t="s">
        <v>89</v>
      </c>
      <c r="E123">
        <v>103</v>
      </c>
      <c r="F123" t="s">
        <v>84</v>
      </c>
      <c r="G123" t="s">
        <v>85</v>
      </c>
      <c r="H123" t="s">
        <v>27</v>
      </c>
      <c r="I123" t="s">
        <v>28</v>
      </c>
      <c r="J123" t="s">
        <v>28</v>
      </c>
      <c r="K123" t="s">
        <v>28</v>
      </c>
      <c r="L123" t="s">
        <v>28</v>
      </c>
      <c r="M123" t="s">
        <v>28</v>
      </c>
      <c r="N123" s="1"/>
      <c r="O123" t="s">
        <v>28</v>
      </c>
      <c r="P123" t="s">
        <v>28</v>
      </c>
      <c r="Q123" t="s">
        <v>28</v>
      </c>
      <c r="R123" t="s">
        <v>28</v>
      </c>
      <c r="S123" t="s">
        <v>28</v>
      </c>
      <c r="T123" t="s">
        <v>28</v>
      </c>
      <c r="U123" t="s">
        <v>28</v>
      </c>
    </row>
    <row r="124" spans="1:21" x14ac:dyDescent="0.35">
      <c r="A124" t="s">
        <v>52</v>
      </c>
      <c r="B124">
        <v>24</v>
      </c>
      <c r="C124">
        <v>2023</v>
      </c>
      <c r="D124" t="s">
        <v>89</v>
      </c>
      <c r="E124">
        <v>103</v>
      </c>
      <c r="F124" t="s">
        <v>84</v>
      </c>
      <c r="G124" t="s">
        <v>85</v>
      </c>
      <c r="H124" t="s">
        <v>27</v>
      </c>
      <c r="I124" t="s">
        <v>28</v>
      </c>
      <c r="J124" t="s">
        <v>28</v>
      </c>
      <c r="K124" t="s">
        <v>28</v>
      </c>
      <c r="L124" t="s">
        <v>28</v>
      </c>
      <c r="M124" t="s">
        <v>28</v>
      </c>
      <c r="N124" s="1"/>
      <c r="O124" t="s">
        <v>28</v>
      </c>
      <c r="P124" t="s">
        <v>28</v>
      </c>
      <c r="Q124" t="s">
        <v>28</v>
      </c>
      <c r="R124" t="s">
        <v>28</v>
      </c>
      <c r="S124" t="s">
        <v>28</v>
      </c>
      <c r="T124" t="s">
        <v>28</v>
      </c>
      <c r="U124" t="s">
        <v>28</v>
      </c>
    </row>
    <row r="125" spans="1:21" x14ac:dyDescent="0.35">
      <c r="A125" t="s">
        <v>53</v>
      </c>
      <c r="B125">
        <v>25</v>
      </c>
      <c r="C125">
        <v>2023</v>
      </c>
      <c r="D125" t="s">
        <v>89</v>
      </c>
      <c r="E125">
        <v>103</v>
      </c>
      <c r="F125" t="s">
        <v>84</v>
      </c>
      <c r="G125" t="s">
        <v>85</v>
      </c>
      <c r="H125" t="s">
        <v>27</v>
      </c>
      <c r="I125" t="s">
        <v>28</v>
      </c>
      <c r="J125" t="s">
        <v>28</v>
      </c>
      <c r="K125" t="s">
        <v>28</v>
      </c>
      <c r="L125" t="s">
        <v>28</v>
      </c>
      <c r="M125" t="s">
        <v>28</v>
      </c>
      <c r="N125" s="1"/>
      <c r="O125" t="s">
        <v>28</v>
      </c>
      <c r="P125" t="s">
        <v>28</v>
      </c>
      <c r="Q125" t="s">
        <v>28</v>
      </c>
      <c r="R125" t="s">
        <v>28</v>
      </c>
      <c r="S125" t="s">
        <v>28</v>
      </c>
      <c r="T125" t="s">
        <v>28</v>
      </c>
      <c r="U125" t="s">
        <v>28</v>
      </c>
    </row>
    <row r="126" spans="1:21" x14ac:dyDescent="0.35">
      <c r="A126" t="s">
        <v>54</v>
      </c>
      <c r="B126">
        <v>26</v>
      </c>
      <c r="C126">
        <v>2023</v>
      </c>
      <c r="D126" t="s">
        <v>89</v>
      </c>
      <c r="E126">
        <v>103</v>
      </c>
      <c r="F126" t="s">
        <v>84</v>
      </c>
      <c r="G126" t="s">
        <v>85</v>
      </c>
      <c r="H126" t="s">
        <v>27</v>
      </c>
      <c r="I126" t="s">
        <v>28</v>
      </c>
      <c r="J126" t="s">
        <v>28</v>
      </c>
      <c r="K126" t="s">
        <v>28</v>
      </c>
      <c r="L126" t="s">
        <v>28</v>
      </c>
      <c r="M126" t="s">
        <v>28</v>
      </c>
      <c r="N126" s="1"/>
      <c r="O126" t="s">
        <v>28</v>
      </c>
      <c r="P126" t="s">
        <v>28</v>
      </c>
      <c r="Q126" t="s">
        <v>28</v>
      </c>
      <c r="R126" t="s">
        <v>28</v>
      </c>
      <c r="S126" t="s">
        <v>28</v>
      </c>
      <c r="T126" t="s">
        <v>28</v>
      </c>
      <c r="U126" t="s">
        <v>28</v>
      </c>
    </row>
    <row r="127" spans="1:21" x14ac:dyDescent="0.35">
      <c r="A127" t="s">
        <v>55</v>
      </c>
      <c r="B127">
        <v>27</v>
      </c>
      <c r="C127">
        <v>2023</v>
      </c>
      <c r="D127" t="s">
        <v>89</v>
      </c>
      <c r="E127">
        <v>103</v>
      </c>
      <c r="F127" t="s">
        <v>84</v>
      </c>
      <c r="G127" t="s">
        <v>85</v>
      </c>
      <c r="H127" t="s">
        <v>27</v>
      </c>
      <c r="I127" t="s">
        <v>28</v>
      </c>
      <c r="J127" t="s">
        <v>28</v>
      </c>
      <c r="K127" t="s">
        <v>28</v>
      </c>
      <c r="L127" t="s">
        <v>28</v>
      </c>
      <c r="M127" t="s">
        <v>28</v>
      </c>
      <c r="N127" s="1"/>
      <c r="O127" t="s">
        <v>28</v>
      </c>
      <c r="P127" t="s">
        <v>28</v>
      </c>
      <c r="Q127" t="s">
        <v>28</v>
      </c>
      <c r="R127" t="s">
        <v>28</v>
      </c>
      <c r="S127" t="s">
        <v>28</v>
      </c>
      <c r="T127" t="s">
        <v>28</v>
      </c>
      <c r="U127" t="s">
        <v>28</v>
      </c>
    </row>
    <row r="128" spans="1:21" x14ac:dyDescent="0.35">
      <c r="A128" t="s">
        <v>56</v>
      </c>
      <c r="B128">
        <v>28</v>
      </c>
      <c r="C128">
        <v>2023</v>
      </c>
      <c r="D128" t="s">
        <v>89</v>
      </c>
      <c r="E128">
        <v>103</v>
      </c>
      <c r="F128" t="s">
        <v>84</v>
      </c>
      <c r="G128" t="s">
        <v>85</v>
      </c>
      <c r="H128" t="s">
        <v>27</v>
      </c>
      <c r="I128" t="s">
        <v>28</v>
      </c>
      <c r="J128" t="s">
        <v>28</v>
      </c>
      <c r="K128" t="s">
        <v>28</v>
      </c>
      <c r="L128" t="s">
        <v>28</v>
      </c>
      <c r="M128" t="s">
        <v>28</v>
      </c>
      <c r="N128" s="1"/>
      <c r="O128" t="s">
        <v>28</v>
      </c>
      <c r="P128" t="s">
        <v>28</v>
      </c>
      <c r="Q128" t="s">
        <v>28</v>
      </c>
      <c r="R128" t="s">
        <v>28</v>
      </c>
      <c r="S128" t="s">
        <v>28</v>
      </c>
      <c r="T128" t="s">
        <v>28</v>
      </c>
      <c r="U128" t="s">
        <v>28</v>
      </c>
    </row>
    <row r="129" spans="1:21" x14ac:dyDescent="0.35">
      <c r="A129" t="s">
        <v>57</v>
      </c>
      <c r="B129">
        <v>29</v>
      </c>
      <c r="C129">
        <v>2023</v>
      </c>
      <c r="D129" t="s">
        <v>89</v>
      </c>
      <c r="E129">
        <v>103</v>
      </c>
      <c r="F129" t="s">
        <v>84</v>
      </c>
      <c r="G129" t="s">
        <v>85</v>
      </c>
      <c r="H129" t="s">
        <v>27</v>
      </c>
      <c r="I129" t="s">
        <v>28</v>
      </c>
      <c r="J129" t="s">
        <v>28</v>
      </c>
      <c r="K129" t="s">
        <v>28</v>
      </c>
      <c r="L129" t="s">
        <v>28</v>
      </c>
      <c r="M129" t="s">
        <v>28</v>
      </c>
      <c r="N129" s="1"/>
      <c r="O129" t="s">
        <v>28</v>
      </c>
      <c r="P129" t="s">
        <v>28</v>
      </c>
      <c r="Q129" t="s">
        <v>28</v>
      </c>
      <c r="R129" t="s">
        <v>28</v>
      </c>
      <c r="S129" t="s">
        <v>28</v>
      </c>
      <c r="T129" t="s">
        <v>28</v>
      </c>
      <c r="U129" t="s">
        <v>28</v>
      </c>
    </row>
    <row r="130" spans="1:21" x14ac:dyDescent="0.35">
      <c r="A130" t="s">
        <v>58</v>
      </c>
      <c r="B130">
        <v>30</v>
      </c>
      <c r="C130">
        <v>2023</v>
      </c>
      <c r="D130" t="s">
        <v>89</v>
      </c>
      <c r="E130">
        <v>103</v>
      </c>
      <c r="F130" t="s">
        <v>84</v>
      </c>
      <c r="G130" t="s">
        <v>85</v>
      </c>
      <c r="H130" t="s">
        <v>27</v>
      </c>
      <c r="I130" t="s">
        <v>28</v>
      </c>
      <c r="J130" t="s">
        <v>28</v>
      </c>
      <c r="K130" t="s">
        <v>28</v>
      </c>
      <c r="L130" t="s">
        <v>28</v>
      </c>
      <c r="M130" t="s">
        <v>28</v>
      </c>
      <c r="N130" s="1"/>
      <c r="O130" t="s">
        <v>28</v>
      </c>
      <c r="P130" t="s">
        <v>28</v>
      </c>
      <c r="Q130" t="s">
        <v>28</v>
      </c>
      <c r="R130" t="s">
        <v>28</v>
      </c>
      <c r="S130" t="s">
        <v>28</v>
      </c>
      <c r="T130" t="s">
        <v>28</v>
      </c>
      <c r="U130" t="s">
        <v>28</v>
      </c>
    </row>
    <row r="131" spans="1:21" x14ac:dyDescent="0.35">
      <c r="A131" t="s">
        <v>59</v>
      </c>
      <c r="B131">
        <v>31</v>
      </c>
      <c r="C131">
        <v>2023</v>
      </c>
      <c r="D131" t="s">
        <v>89</v>
      </c>
      <c r="E131">
        <v>103</v>
      </c>
      <c r="F131" t="s">
        <v>84</v>
      </c>
      <c r="G131" t="s">
        <v>85</v>
      </c>
      <c r="H131" t="s">
        <v>27</v>
      </c>
      <c r="I131" t="s">
        <v>28</v>
      </c>
      <c r="J131" t="s">
        <v>28</v>
      </c>
      <c r="K131" t="s">
        <v>28</v>
      </c>
      <c r="L131" t="s">
        <v>28</v>
      </c>
      <c r="M131" t="s">
        <v>28</v>
      </c>
      <c r="N131" s="1"/>
      <c r="O131" t="s">
        <v>28</v>
      </c>
      <c r="P131" t="s">
        <v>28</v>
      </c>
      <c r="Q131" t="s">
        <v>28</v>
      </c>
      <c r="R131" t="s">
        <v>28</v>
      </c>
      <c r="S131" t="s">
        <v>28</v>
      </c>
      <c r="T131" t="s">
        <v>28</v>
      </c>
      <c r="U131" t="s">
        <v>28</v>
      </c>
    </row>
    <row r="132" spans="1:21" x14ac:dyDescent="0.35">
      <c r="A132" t="s">
        <v>60</v>
      </c>
      <c r="B132">
        <v>32</v>
      </c>
      <c r="C132">
        <v>2023</v>
      </c>
      <c r="D132" t="s">
        <v>89</v>
      </c>
      <c r="E132">
        <v>103</v>
      </c>
      <c r="F132" t="s">
        <v>84</v>
      </c>
      <c r="G132" t="s">
        <v>85</v>
      </c>
      <c r="H132" t="s">
        <v>27</v>
      </c>
      <c r="I132" t="s">
        <v>28</v>
      </c>
      <c r="J132" t="s">
        <v>28</v>
      </c>
      <c r="K132" t="s">
        <v>28</v>
      </c>
      <c r="L132" t="s">
        <v>28</v>
      </c>
      <c r="M132" t="s">
        <v>28</v>
      </c>
      <c r="N132" s="1"/>
      <c r="O132" t="s">
        <v>28</v>
      </c>
      <c r="P132" t="s">
        <v>28</v>
      </c>
      <c r="Q132" t="s">
        <v>28</v>
      </c>
      <c r="R132" t="s">
        <v>28</v>
      </c>
      <c r="S132" t="s">
        <v>28</v>
      </c>
      <c r="T132" t="s">
        <v>28</v>
      </c>
      <c r="U132" t="s">
        <v>28</v>
      </c>
    </row>
    <row r="133" spans="1:21" x14ac:dyDescent="0.35">
      <c r="A133" t="s">
        <v>61</v>
      </c>
      <c r="B133">
        <v>33</v>
      </c>
      <c r="C133">
        <v>2023</v>
      </c>
      <c r="D133" t="s">
        <v>89</v>
      </c>
      <c r="E133">
        <v>103</v>
      </c>
      <c r="F133" t="s">
        <v>84</v>
      </c>
      <c r="G133" t="s">
        <v>85</v>
      </c>
      <c r="H133" t="s">
        <v>25</v>
      </c>
      <c r="I133">
        <v>75</v>
      </c>
      <c r="J133" t="s">
        <v>27</v>
      </c>
      <c r="K133">
        <v>1000</v>
      </c>
      <c r="L133">
        <v>0</v>
      </c>
      <c r="M133">
        <v>1</v>
      </c>
      <c r="N133" s="1" t="s">
        <v>27</v>
      </c>
      <c r="O133" t="s">
        <v>27</v>
      </c>
      <c r="P133">
        <v>18</v>
      </c>
      <c r="Q133" t="s">
        <v>32</v>
      </c>
      <c r="R133" t="s">
        <v>27</v>
      </c>
      <c r="S133">
        <v>0</v>
      </c>
      <c r="T133">
        <v>0</v>
      </c>
      <c r="U133" t="s">
        <v>39</v>
      </c>
    </row>
    <row r="134" spans="1:21" x14ac:dyDescent="0.35">
      <c r="A134" t="s">
        <v>62</v>
      </c>
      <c r="B134">
        <v>34</v>
      </c>
      <c r="C134">
        <v>2023</v>
      </c>
      <c r="D134" t="s">
        <v>89</v>
      </c>
      <c r="E134">
        <v>103</v>
      </c>
      <c r="F134" t="s">
        <v>84</v>
      </c>
      <c r="G134" t="s">
        <v>85</v>
      </c>
      <c r="H134" t="s">
        <v>27</v>
      </c>
      <c r="I134" t="s">
        <v>28</v>
      </c>
      <c r="J134" t="s">
        <v>28</v>
      </c>
      <c r="K134" t="s">
        <v>28</v>
      </c>
      <c r="L134" t="s">
        <v>28</v>
      </c>
      <c r="M134" t="s">
        <v>28</v>
      </c>
      <c r="N134" s="1"/>
      <c r="O134" t="s">
        <v>28</v>
      </c>
      <c r="P134" t="s">
        <v>28</v>
      </c>
      <c r="Q134" t="s">
        <v>28</v>
      </c>
      <c r="R134" t="s">
        <v>28</v>
      </c>
      <c r="S134" t="s">
        <v>28</v>
      </c>
      <c r="T134" t="s">
        <v>28</v>
      </c>
      <c r="U134" t="s">
        <v>28</v>
      </c>
    </row>
    <row r="135" spans="1:21" x14ac:dyDescent="0.35">
      <c r="A135" t="s">
        <v>63</v>
      </c>
      <c r="B135">
        <v>35</v>
      </c>
      <c r="C135">
        <v>2023</v>
      </c>
      <c r="D135" t="s">
        <v>89</v>
      </c>
      <c r="E135">
        <v>103</v>
      </c>
      <c r="F135" t="s">
        <v>84</v>
      </c>
      <c r="G135" t="s">
        <v>85</v>
      </c>
      <c r="H135" t="s">
        <v>27</v>
      </c>
      <c r="I135" t="s">
        <v>28</v>
      </c>
      <c r="J135" t="s">
        <v>28</v>
      </c>
      <c r="K135" t="s">
        <v>28</v>
      </c>
      <c r="L135" t="s">
        <v>28</v>
      </c>
      <c r="M135" t="s">
        <v>28</v>
      </c>
      <c r="N135" s="1"/>
      <c r="O135" t="s">
        <v>28</v>
      </c>
      <c r="P135" t="s">
        <v>28</v>
      </c>
      <c r="Q135" t="s">
        <v>28</v>
      </c>
      <c r="R135" t="s">
        <v>28</v>
      </c>
      <c r="S135" t="s">
        <v>28</v>
      </c>
      <c r="T135" t="s">
        <v>28</v>
      </c>
      <c r="U135" t="s">
        <v>28</v>
      </c>
    </row>
    <row r="136" spans="1:21" x14ac:dyDescent="0.35">
      <c r="A136" t="s">
        <v>64</v>
      </c>
      <c r="B136">
        <v>36</v>
      </c>
      <c r="C136">
        <v>2023</v>
      </c>
      <c r="D136" t="s">
        <v>89</v>
      </c>
      <c r="E136">
        <v>103</v>
      </c>
      <c r="F136" t="s">
        <v>84</v>
      </c>
      <c r="G136" t="s">
        <v>85</v>
      </c>
      <c r="H136" t="s">
        <v>27</v>
      </c>
      <c r="I136" t="s">
        <v>28</v>
      </c>
      <c r="J136" t="s">
        <v>28</v>
      </c>
      <c r="K136" t="s">
        <v>28</v>
      </c>
      <c r="L136" t="s">
        <v>28</v>
      </c>
      <c r="M136" t="s">
        <v>28</v>
      </c>
      <c r="N136" s="1"/>
      <c r="O136" t="s">
        <v>28</v>
      </c>
      <c r="P136" t="s">
        <v>28</v>
      </c>
      <c r="Q136" t="s">
        <v>28</v>
      </c>
      <c r="R136" t="s">
        <v>28</v>
      </c>
      <c r="S136" t="s">
        <v>28</v>
      </c>
      <c r="T136" t="s">
        <v>28</v>
      </c>
      <c r="U136" t="s">
        <v>28</v>
      </c>
    </row>
    <row r="137" spans="1:21" x14ac:dyDescent="0.35">
      <c r="A137" t="s">
        <v>65</v>
      </c>
      <c r="B137">
        <v>37</v>
      </c>
      <c r="C137">
        <v>2023</v>
      </c>
      <c r="D137" t="s">
        <v>89</v>
      </c>
      <c r="E137">
        <v>103</v>
      </c>
      <c r="F137" t="s">
        <v>84</v>
      </c>
      <c r="G137" t="s">
        <v>85</v>
      </c>
      <c r="H137" t="s">
        <v>25</v>
      </c>
      <c r="I137">
        <v>200</v>
      </c>
      <c r="J137" t="s">
        <v>87</v>
      </c>
      <c r="K137">
        <v>4000</v>
      </c>
      <c r="L137">
        <v>1</v>
      </c>
      <c r="M137">
        <v>0</v>
      </c>
      <c r="N137" s="1" t="s">
        <v>27</v>
      </c>
      <c r="O137" t="s">
        <v>27</v>
      </c>
      <c r="P137">
        <v>18</v>
      </c>
      <c r="Q137" t="s">
        <v>32</v>
      </c>
      <c r="R137" t="s">
        <v>27</v>
      </c>
      <c r="S137">
        <v>4</v>
      </c>
      <c r="T137">
        <v>200</v>
      </c>
      <c r="U137" t="s">
        <v>39</v>
      </c>
    </row>
    <row r="138" spans="1:21" x14ac:dyDescent="0.35">
      <c r="A138" t="s">
        <v>66</v>
      </c>
      <c r="B138">
        <v>38</v>
      </c>
      <c r="C138">
        <v>2023</v>
      </c>
      <c r="D138" t="s">
        <v>89</v>
      </c>
      <c r="E138">
        <v>103</v>
      </c>
      <c r="F138" t="s">
        <v>84</v>
      </c>
      <c r="G138" t="s">
        <v>85</v>
      </c>
      <c r="H138" t="s">
        <v>27</v>
      </c>
      <c r="I138" t="s">
        <v>28</v>
      </c>
      <c r="J138" t="s">
        <v>28</v>
      </c>
      <c r="K138" t="s">
        <v>28</v>
      </c>
      <c r="L138" t="s">
        <v>28</v>
      </c>
      <c r="M138" t="s">
        <v>28</v>
      </c>
      <c r="N138" s="1"/>
      <c r="O138" t="s">
        <v>28</v>
      </c>
      <c r="P138" t="s">
        <v>28</v>
      </c>
      <c r="Q138" t="s">
        <v>28</v>
      </c>
      <c r="R138" t="s">
        <v>28</v>
      </c>
      <c r="S138" t="s">
        <v>28</v>
      </c>
      <c r="T138" t="s">
        <v>28</v>
      </c>
      <c r="U138" t="s">
        <v>28</v>
      </c>
    </row>
    <row r="139" spans="1:21" x14ac:dyDescent="0.35">
      <c r="A139" t="s">
        <v>67</v>
      </c>
      <c r="B139">
        <v>39</v>
      </c>
      <c r="C139">
        <v>2023</v>
      </c>
      <c r="D139" t="s">
        <v>89</v>
      </c>
      <c r="E139">
        <v>103</v>
      </c>
      <c r="F139" t="s">
        <v>84</v>
      </c>
      <c r="G139" t="s">
        <v>85</v>
      </c>
      <c r="H139" t="s">
        <v>27</v>
      </c>
      <c r="I139" t="s">
        <v>28</v>
      </c>
      <c r="J139" t="s">
        <v>28</v>
      </c>
      <c r="K139" t="s">
        <v>28</v>
      </c>
      <c r="L139" t="s">
        <v>28</v>
      </c>
      <c r="M139" t="s">
        <v>28</v>
      </c>
      <c r="N139" s="1"/>
      <c r="O139" t="s">
        <v>28</v>
      </c>
      <c r="P139" t="s">
        <v>28</v>
      </c>
      <c r="Q139" t="s">
        <v>28</v>
      </c>
      <c r="R139" t="s">
        <v>28</v>
      </c>
      <c r="S139" t="s">
        <v>28</v>
      </c>
      <c r="T139" t="s">
        <v>28</v>
      </c>
      <c r="U139" t="s">
        <v>28</v>
      </c>
    </row>
    <row r="140" spans="1:21" x14ac:dyDescent="0.35">
      <c r="A140" t="s">
        <v>68</v>
      </c>
      <c r="B140">
        <v>40</v>
      </c>
      <c r="C140">
        <v>2023</v>
      </c>
      <c r="D140" t="s">
        <v>89</v>
      </c>
      <c r="E140">
        <v>103</v>
      </c>
      <c r="F140" t="s">
        <v>84</v>
      </c>
      <c r="G140" t="s">
        <v>85</v>
      </c>
      <c r="H140" t="s">
        <v>27</v>
      </c>
      <c r="I140" t="s">
        <v>28</v>
      </c>
      <c r="J140" t="s">
        <v>28</v>
      </c>
      <c r="K140" t="s">
        <v>28</v>
      </c>
      <c r="L140" t="s">
        <v>28</v>
      </c>
      <c r="M140" t="s">
        <v>28</v>
      </c>
      <c r="N140" s="1"/>
      <c r="O140" t="s">
        <v>28</v>
      </c>
      <c r="P140" t="s">
        <v>28</v>
      </c>
      <c r="Q140" t="s">
        <v>28</v>
      </c>
      <c r="R140" t="s">
        <v>28</v>
      </c>
      <c r="S140" t="s">
        <v>28</v>
      </c>
      <c r="T140" t="s">
        <v>28</v>
      </c>
      <c r="U140" t="s">
        <v>28</v>
      </c>
    </row>
    <row r="141" spans="1:21" x14ac:dyDescent="0.35">
      <c r="A141" t="s">
        <v>69</v>
      </c>
      <c r="B141">
        <v>41</v>
      </c>
      <c r="C141">
        <v>2023</v>
      </c>
      <c r="D141" t="s">
        <v>89</v>
      </c>
      <c r="E141">
        <v>103</v>
      </c>
      <c r="F141" t="s">
        <v>84</v>
      </c>
      <c r="G141" t="s">
        <v>85</v>
      </c>
      <c r="H141" t="s">
        <v>27</v>
      </c>
      <c r="I141" t="s">
        <v>28</v>
      </c>
      <c r="J141" t="s">
        <v>28</v>
      </c>
      <c r="K141" t="s">
        <v>28</v>
      </c>
      <c r="L141" t="s">
        <v>28</v>
      </c>
      <c r="M141" t="s">
        <v>28</v>
      </c>
      <c r="N141" s="1"/>
      <c r="O141" t="s">
        <v>28</v>
      </c>
      <c r="P141" t="s">
        <v>28</v>
      </c>
      <c r="Q141" t="s">
        <v>28</v>
      </c>
      <c r="R141" t="s">
        <v>28</v>
      </c>
      <c r="S141" t="s">
        <v>28</v>
      </c>
      <c r="T141" t="s">
        <v>28</v>
      </c>
      <c r="U141" t="s">
        <v>28</v>
      </c>
    </row>
    <row r="142" spans="1:21" x14ac:dyDescent="0.35">
      <c r="A142" t="s">
        <v>70</v>
      </c>
      <c r="B142">
        <v>42</v>
      </c>
      <c r="C142">
        <v>2023</v>
      </c>
      <c r="D142" t="s">
        <v>89</v>
      </c>
      <c r="E142">
        <v>103</v>
      </c>
      <c r="F142" t="s">
        <v>84</v>
      </c>
      <c r="G142" t="s">
        <v>85</v>
      </c>
      <c r="H142" t="s">
        <v>25</v>
      </c>
      <c r="I142">
        <v>145</v>
      </c>
      <c r="J142" t="s">
        <v>27</v>
      </c>
      <c r="K142">
        <v>4000</v>
      </c>
      <c r="L142">
        <v>0</v>
      </c>
      <c r="M142">
        <v>0</v>
      </c>
      <c r="N142" s="1" t="s">
        <v>27</v>
      </c>
      <c r="O142" t="s">
        <v>27</v>
      </c>
      <c r="P142" t="s">
        <v>28</v>
      </c>
      <c r="Q142" t="s">
        <v>27</v>
      </c>
      <c r="R142" t="s">
        <v>27</v>
      </c>
      <c r="S142">
        <v>0</v>
      </c>
      <c r="T142">
        <v>200</v>
      </c>
      <c r="U142" t="s">
        <v>39</v>
      </c>
    </row>
    <row r="143" spans="1:21" x14ac:dyDescent="0.35">
      <c r="A143" t="s">
        <v>71</v>
      </c>
      <c r="B143">
        <v>44</v>
      </c>
      <c r="C143">
        <v>2023</v>
      </c>
      <c r="D143" t="s">
        <v>89</v>
      </c>
      <c r="E143">
        <v>103</v>
      </c>
      <c r="F143" t="s">
        <v>84</v>
      </c>
      <c r="G143" t="s">
        <v>85</v>
      </c>
      <c r="H143" t="s">
        <v>27</v>
      </c>
      <c r="I143" t="s">
        <v>28</v>
      </c>
      <c r="J143" t="s">
        <v>28</v>
      </c>
      <c r="K143" t="s">
        <v>28</v>
      </c>
      <c r="L143" t="s">
        <v>28</v>
      </c>
      <c r="M143" t="s">
        <v>28</v>
      </c>
      <c r="N143" s="1"/>
      <c r="O143" t="s">
        <v>28</v>
      </c>
      <c r="P143" t="s">
        <v>28</v>
      </c>
      <c r="Q143" t="s">
        <v>28</v>
      </c>
      <c r="R143" t="s">
        <v>28</v>
      </c>
      <c r="S143" t="s">
        <v>28</v>
      </c>
      <c r="T143" t="s">
        <v>28</v>
      </c>
      <c r="U143" t="s">
        <v>28</v>
      </c>
    </row>
    <row r="144" spans="1:21" x14ac:dyDescent="0.35">
      <c r="A144" t="s">
        <v>72</v>
      </c>
      <c r="B144">
        <v>45</v>
      </c>
      <c r="C144">
        <v>2023</v>
      </c>
      <c r="D144" t="s">
        <v>89</v>
      </c>
      <c r="E144">
        <v>103</v>
      </c>
      <c r="F144" t="s">
        <v>84</v>
      </c>
      <c r="G144" t="s">
        <v>85</v>
      </c>
      <c r="H144" t="s">
        <v>25</v>
      </c>
      <c r="I144">
        <v>225</v>
      </c>
      <c r="J144" t="s">
        <v>27</v>
      </c>
      <c r="K144">
        <v>2000</v>
      </c>
      <c r="L144">
        <v>0</v>
      </c>
      <c r="M144">
        <v>1</v>
      </c>
      <c r="N144" s="1" t="s">
        <v>27</v>
      </c>
      <c r="O144" t="s">
        <v>27</v>
      </c>
      <c r="P144">
        <v>18</v>
      </c>
      <c r="Q144" t="s">
        <v>27</v>
      </c>
      <c r="R144" t="s">
        <v>27</v>
      </c>
      <c r="S144">
        <v>8</v>
      </c>
      <c r="T144">
        <v>300</v>
      </c>
      <c r="U144" t="s">
        <v>29</v>
      </c>
    </row>
    <row r="145" spans="1:21" x14ac:dyDescent="0.35">
      <c r="A145" t="s">
        <v>73</v>
      </c>
      <c r="B145">
        <v>46</v>
      </c>
      <c r="C145">
        <v>2023</v>
      </c>
      <c r="D145" t="s">
        <v>89</v>
      </c>
      <c r="E145">
        <v>103</v>
      </c>
      <c r="F145" t="s">
        <v>84</v>
      </c>
      <c r="G145" t="s">
        <v>85</v>
      </c>
      <c r="H145" t="s">
        <v>27</v>
      </c>
      <c r="I145" t="s">
        <v>28</v>
      </c>
      <c r="J145" t="s">
        <v>28</v>
      </c>
      <c r="K145" t="s">
        <v>28</v>
      </c>
      <c r="L145" t="s">
        <v>28</v>
      </c>
      <c r="M145" t="s">
        <v>28</v>
      </c>
      <c r="N145" s="1"/>
      <c r="O145" t="s">
        <v>28</v>
      </c>
      <c r="P145" t="s">
        <v>28</v>
      </c>
      <c r="Q145" t="s">
        <v>28</v>
      </c>
      <c r="R145" t="s">
        <v>28</v>
      </c>
      <c r="S145" t="s">
        <v>28</v>
      </c>
      <c r="T145" t="s">
        <v>28</v>
      </c>
      <c r="U145" t="s">
        <v>28</v>
      </c>
    </row>
    <row r="146" spans="1:21" x14ac:dyDescent="0.35">
      <c r="A146" t="s">
        <v>74</v>
      </c>
      <c r="B146">
        <v>47</v>
      </c>
      <c r="C146">
        <v>2023</v>
      </c>
      <c r="D146" t="s">
        <v>89</v>
      </c>
      <c r="E146">
        <v>103</v>
      </c>
      <c r="F146" t="s">
        <v>84</v>
      </c>
      <c r="G146" t="s">
        <v>85</v>
      </c>
      <c r="H146" t="s">
        <v>25</v>
      </c>
      <c r="I146">
        <v>375</v>
      </c>
      <c r="J146" t="s">
        <v>27</v>
      </c>
      <c r="K146">
        <v>1000</v>
      </c>
      <c r="L146">
        <v>0</v>
      </c>
      <c r="M146">
        <v>1</v>
      </c>
      <c r="N146" s="1" t="s">
        <v>27</v>
      </c>
      <c r="O146" t="s">
        <v>27</v>
      </c>
      <c r="P146">
        <v>18</v>
      </c>
      <c r="Q146" t="s">
        <v>27</v>
      </c>
      <c r="R146" t="s">
        <v>27</v>
      </c>
      <c r="S146">
        <v>6</v>
      </c>
      <c r="T146">
        <v>125</v>
      </c>
      <c r="U146" t="s">
        <v>39</v>
      </c>
    </row>
    <row r="147" spans="1:21" x14ac:dyDescent="0.35">
      <c r="A147" t="s">
        <v>75</v>
      </c>
      <c r="B147">
        <v>48</v>
      </c>
      <c r="C147">
        <v>2023</v>
      </c>
      <c r="D147" t="s">
        <v>89</v>
      </c>
      <c r="E147">
        <v>103</v>
      </c>
      <c r="F147" t="s">
        <v>84</v>
      </c>
      <c r="G147" t="s">
        <v>85</v>
      </c>
      <c r="H147" t="s">
        <v>25</v>
      </c>
      <c r="I147">
        <v>75</v>
      </c>
      <c r="J147" t="s">
        <v>87</v>
      </c>
      <c r="K147">
        <v>4000</v>
      </c>
      <c r="L147">
        <v>1</v>
      </c>
      <c r="M147">
        <v>0</v>
      </c>
      <c r="N147" s="1" t="s">
        <v>27</v>
      </c>
      <c r="O147" t="s">
        <v>27</v>
      </c>
      <c r="P147">
        <v>18</v>
      </c>
      <c r="Q147" t="s">
        <v>27</v>
      </c>
      <c r="R147" t="s">
        <v>27</v>
      </c>
      <c r="S147">
        <v>12</v>
      </c>
      <c r="T147">
        <v>50</v>
      </c>
      <c r="U147" t="s">
        <v>39</v>
      </c>
    </row>
    <row r="148" spans="1:21" x14ac:dyDescent="0.35">
      <c r="A148" t="s">
        <v>76</v>
      </c>
      <c r="B148">
        <v>49</v>
      </c>
      <c r="C148">
        <v>2023</v>
      </c>
      <c r="D148" t="s">
        <v>89</v>
      </c>
      <c r="E148">
        <v>103</v>
      </c>
      <c r="F148" t="s">
        <v>84</v>
      </c>
      <c r="G148" t="s">
        <v>85</v>
      </c>
      <c r="H148" t="s">
        <v>27</v>
      </c>
      <c r="I148" t="s">
        <v>28</v>
      </c>
      <c r="J148" t="s">
        <v>28</v>
      </c>
      <c r="K148" t="s">
        <v>28</v>
      </c>
      <c r="L148" t="s">
        <v>28</v>
      </c>
      <c r="M148" t="s">
        <v>28</v>
      </c>
      <c r="N148" s="1"/>
      <c r="O148" t="s">
        <v>28</v>
      </c>
      <c r="P148" t="s">
        <v>28</v>
      </c>
      <c r="Q148" t="s">
        <v>28</v>
      </c>
      <c r="R148" t="s">
        <v>28</v>
      </c>
      <c r="S148" t="s">
        <v>28</v>
      </c>
      <c r="T148" t="s">
        <v>28</v>
      </c>
      <c r="U148" t="s">
        <v>28</v>
      </c>
    </row>
    <row r="149" spans="1:21" x14ac:dyDescent="0.35">
      <c r="A149" t="s">
        <v>77</v>
      </c>
      <c r="B149">
        <v>50</v>
      </c>
      <c r="C149">
        <v>2023</v>
      </c>
      <c r="D149" t="s">
        <v>89</v>
      </c>
      <c r="E149">
        <v>103</v>
      </c>
      <c r="F149" t="s">
        <v>84</v>
      </c>
      <c r="G149" t="s">
        <v>85</v>
      </c>
      <c r="H149" t="s">
        <v>25</v>
      </c>
      <c r="I149">
        <v>100</v>
      </c>
      <c r="J149" t="s">
        <v>27</v>
      </c>
      <c r="K149">
        <v>250</v>
      </c>
      <c r="L149">
        <v>0</v>
      </c>
      <c r="M149">
        <v>0</v>
      </c>
      <c r="N149" s="1" t="s">
        <v>27</v>
      </c>
      <c r="O149" t="s">
        <v>27</v>
      </c>
      <c r="P149" t="s">
        <v>28</v>
      </c>
      <c r="Q149" t="s">
        <v>27</v>
      </c>
      <c r="R149" t="s">
        <v>27</v>
      </c>
      <c r="S149">
        <v>0</v>
      </c>
      <c r="T149">
        <v>240</v>
      </c>
      <c r="U149" t="s">
        <v>29</v>
      </c>
    </row>
    <row r="150" spans="1:21" x14ac:dyDescent="0.35">
      <c r="A150" t="s">
        <v>78</v>
      </c>
      <c r="B150">
        <v>51</v>
      </c>
      <c r="C150">
        <v>2023</v>
      </c>
      <c r="D150" t="s">
        <v>89</v>
      </c>
      <c r="E150">
        <v>103</v>
      </c>
      <c r="F150" t="s">
        <v>84</v>
      </c>
      <c r="G150" t="s">
        <v>85</v>
      </c>
      <c r="H150" t="s">
        <v>27</v>
      </c>
      <c r="I150" t="s">
        <v>28</v>
      </c>
      <c r="J150" t="s">
        <v>28</v>
      </c>
      <c r="K150" t="s">
        <v>28</v>
      </c>
      <c r="L150" t="s">
        <v>28</v>
      </c>
      <c r="M150" t="s">
        <v>28</v>
      </c>
      <c r="N150" s="1"/>
      <c r="O150" t="s">
        <v>28</v>
      </c>
      <c r="P150" t="s">
        <v>28</v>
      </c>
      <c r="Q150" t="s">
        <v>28</v>
      </c>
      <c r="R150" t="s">
        <v>28</v>
      </c>
      <c r="S150" t="s">
        <v>28</v>
      </c>
      <c r="T150" t="s">
        <v>28</v>
      </c>
      <c r="U150" t="s">
        <v>28</v>
      </c>
    </row>
    <row r="151" spans="1:21" x14ac:dyDescent="0.35">
      <c r="A151" t="s">
        <v>79</v>
      </c>
      <c r="B151">
        <v>53</v>
      </c>
      <c r="C151">
        <v>2023</v>
      </c>
      <c r="D151" t="s">
        <v>89</v>
      </c>
      <c r="E151">
        <v>103</v>
      </c>
      <c r="F151" t="s">
        <v>84</v>
      </c>
      <c r="G151" t="s">
        <v>85</v>
      </c>
      <c r="H151" t="s">
        <v>27</v>
      </c>
      <c r="I151" t="s">
        <v>28</v>
      </c>
      <c r="J151" t="s">
        <v>28</v>
      </c>
      <c r="K151" t="s">
        <v>28</v>
      </c>
      <c r="L151" t="s">
        <v>28</v>
      </c>
      <c r="M151" t="s">
        <v>28</v>
      </c>
      <c r="N151" s="1"/>
      <c r="O151" t="s">
        <v>28</v>
      </c>
      <c r="P151" t="s">
        <v>28</v>
      </c>
      <c r="Q151" t="s">
        <v>28</v>
      </c>
      <c r="R151" t="s">
        <v>28</v>
      </c>
      <c r="S151" t="s">
        <v>28</v>
      </c>
      <c r="T151" t="s">
        <v>28</v>
      </c>
      <c r="U151" t="s">
        <v>28</v>
      </c>
    </row>
    <row r="152" spans="1:21" x14ac:dyDescent="0.35">
      <c r="A152" t="s">
        <v>80</v>
      </c>
      <c r="B152">
        <v>54</v>
      </c>
      <c r="C152">
        <v>2023</v>
      </c>
      <c r="D152" t="s">
        <v>89</v>
      </c>
      <c r="E152">
        <v>103</v>
      </c>
      <c r="F152" t="s">
        <v>84</v>
      </c>
      <c r="G152" t="s">
        <v>85</v>
      </c>
      <c r="H152" t="s">
        <v>25</v>
      </c>
      <c r="I152">
        <v>150</v>
      </c>
      <c r="J152" t="s">
        <v>27</v>
      </c>
      <c r="K152">
        <v>4000</v>
      </c>
      <c r="L152">
        <v>0</v>
      </c>
      <c r="M152">
        <v>1</v>
      </c>
      <c r="N152" s="1" t="s">
        <v>27</v>
      </c>
      <c r="O152" t="s">
        <v>32</v>
      </c>
      <c r="P152">
        <v>18</v>
      </c>
      <c r="Q152" t="s">
        <v>32</v>
      </c>
      <c r="S152">
        <v>6</v>
      </c>
      <c r="T152" s="1">
        <v>200</v>
      </c>
      <c r="U152" t="s">
        <v>39</v>
      </c>
    </row>
    <row r="153" spans="1:21" x14ac:dyDescent="0.35">
      <c r="A153" t="s">
        <v>81</v>
      </c>
      <c r="B153">
        <v>55</v>
      </c>
      <c r="C153">
        <v>2023</v>
      </c>
      <c r="D153" t="s">
        <v>89</v>
      </c>
      <c r="E153">
        <v>103</v>
      </c>
      <c r="F153" t="s">
        <v>84</v>
      </c>
      <c r="G153" t="s">
        <v>85</v>
      </c>
      <c r="H153" t="s">
        <v>27</v>
      </c>
      <c r="I153" t="s">
        <v>28</v>
      </c>
      <c r="J153" t="s">
        <v>28</v>
      </c>
      <c r="K153" t="s">
        <v>28</v>
      </c>
      <c r="L153" t="s">
        <v>28</v>
      </c>
      <c r="M153" t="s">
        <v>28</v>
      </c>
      <c r="N153" s="1" t="s">
        <v>28</v>
      </c>
      <c r="O153" t="s">
        <v>28</v>
      </c>
      <c r="P153" t="s">
        <v>28</v>
      </c>
      <c r="Q153" t="s">
        <v>28</v>
      </c>
      <c r="R153" t="s">
        <v>28</v>
      </c>
      <c r="S153" t="s">
        <v>28</v>
      </c>
      <c r="T153" t="s">
        <v>28</v>
      </c>
      <c r="U153" t="s">
        <v>28</v>
      </c>
    </row>
    <row r="154" spans="1:21" x14ac:dyDescent="0.35">
      <c r="A154" t="s">
        <v>82</v>
      </c>
      <c r="B154">
        <v>56</v>
      </c>
      <c r="C154">
        <v>2023</v>
      </c>
      <c r="D154" t="s">
        <v>89</v>
      </c>
      <c r="E154">
        <v>103</v>
      </c>
      <c r="F154" t="s">
        <v>84</v>
      </c>
      <c r="G154" t="s">
        <v>85</v>
      </c>
      <c r="H154" t="s">
        <v>27</v>
      </c>
      <c r="I154" t="s">
        <v>28</v>
      </c>
      <c r="J154" t="s">
        <v>28</v>
      </c>
      <c r="K154" t="s">
        <v>28</v>
      </c>
      <c r="L154" t="s">
        <v>28</v>
      </c>
      <c r="M154" t="s">
        <v>28</v>
      </c>
      <c r="N154" s="1" t="s">
        <v>28</v>
      </c>
      <c r="O154" t="s">
        <v>28</v>
      </c>
      <c r="P154" t="s">
        <v>28</v>
      </c>
      <c r="Q154" t="s">
        <v>28</v>
      </c>
      <c r="R154" t="s">
        <v>28</v>
      </c>
      <c r="S154" t="s">
        <v>28</v>
      </c>
      <c r="T154" t="s">
        <v>28</v>
      </c>
      <c r="U154" t="s">
        <v>28</v>
      </c>
    </row>
    <row r="155" spans="1:21" x14ac:dyDescent="0.35">
      <c r="A155" t="s">
        <v>21</v>
      </c>
      <c r="B155">
        <v>1</v>
      </c>
      <c r="C155">
        <v>2023</v>
      </c>
      <c r="D155" t="s">
        <v>90</v>
      </c>
      <c r="E155">
        <v>104</v>
      </c>
      <c r="F155" t="s">
        <v>91</v>
      </c>
      <c r="G155" t="s">
        <v>24</v>
      </c>
      <c r="H155" t="s">
        <v>25</v>
      </c>
      <c r="I155">
        <v>275</v>
      </c>
      <c r="J155" t="s">
        <v>26</v>
      </c>
      <c r="K155" t="s">
        <v>28</v>
      </c>
      <c r="L155">
        <v>6</v>
      </c>
      <c r="M155">
        <v>1</v>
      </c>
      <c r="N155" s="1" t="s">
        <v>27</v>
      </c>
      <c r="O155" s="1" t="s">
        <v>27</v>
      </c>
      <c r="P155" t="s">
        <v>28</v>
      </c>
      <c r="Q155" t="s">
        <v>32</v>
      </c>
      <c r="R155" t="s">
        <v>27</v>
      </c>
      <c r="S155">
        <v>24</v>
      </c>
      <c r="T155">
        <f>2*100</f>
        <v>200</v>
      </c>
      <c r="U155" t="s">
        <v>39</v>
      </c>
    </row>
    <row r="156" spans="1:21" x14ac:dyDescent="0.35">
      <c r="A156" t="s">
        <v>30</v>
      </c>
      <c r="B156">
        <v>2</v>
      </c>
      <c r="C156">
        <v>2023</v>
      </c>
      <c r="D156" t="s">
        <v>90</v>
      </c>
      <c r="E156">
        <v>104</v>
      </c>
      <c r="F156" t="s">
        <v>91</v>
      </c>
      <c r="G156" t="s">
        <v>24</v>
      </c>
      <c r="H156" t="s">
        <v>25</v>
      </c>
      <c r="I156">
        <v>270</v>
      </c>
      <c r="J156" t="s">
        <v>31</v>
      </c>
      <c r="K156" t="s">
        <v>28</v>
      </c>
      <c r="L156">
        <v>5</v>
      </c>
      <c r="M156">
        <v>0</v>
      </c>
      <c r="N156" s="1" t="s">
        <v>27</v>
      </c>
      <c r="O156" t="s">
        <v>27</v>
      </c>
      <c r="P156">
        <v>18</v>
      </c>
      <c r="Q156" t="s">
        <v>32</v>
      </c>
      <c r="R156" t="s">
        <v>27</v>
      </c>
      <c r="S156">
        <v>0</v>
      </c>
      <c r="T156">
        <v>70</v>
      </c>
      <c r="U156" t="s">
        <v>39</v>
      </c>
    </row>
    <row r="157" spans="1:21" x14ac:dyDescent="0.35">
      <c r="A157" t="s">
        <v>33</v>
      </c>
      <c r="B157">
        <v>4</v>
      </c>
      <c r="C157">
        <v>2023</v>
      </c>
      <c r="D157" t="s">
        <v>90</v>
      </c>
      <c r="E157">
        <v>104</v>
      </c>
      <c r="F157" t="s">
        <v>91</v>
      </c>
      <c r="G157" t="s">
        <v>24</v>
      </c>
      <c r="H157" t="s">
        <v>25</v>
      </c>
      <c r="I157">
        <v>300</v>
      </c>
      <c r="J157" t="s">
        <v>26</v>
      </c>
      <c r="K157" t="s">
        <v>28</v>
      </c>
      <c r="L157">
        <v>6</v>
      </c>
      <c r="M157">
        <v>1</v>
      </c>
      <c r="N157" s="1" t="s">
        <v>27</v>
      </c>
      <c r="O157" s="1" t="s">
        <v>27</v>
      </c>
      <c r="P157" t="s">
        <v>28</v>
      </c>
      <c r="Q157" t="s">
        <v>32</v>
      </c>
      <c r="R157" t="s">
        <v>27</v>
      </c>
      <c r="S157">
        <v>20</v>
      </c>
      <c r="T157">
        <v>200</v>
      </c>
      <c r="U157" t="s">
        <v>39</v>
      </c>
    </row>
    <row r="158" spans="1:21" x14ac:dyDescent="0.35">
      <c r="A158" t="s">
        <v>34</v>
      </c>
      <c r="B158">
        <v>5</v>
      </c>
      <c r="C158">
        <v>2023</v>
      </c>
      <c r="D158" t="s">
        <v>90</v>
      </c>
      <c r="E158">
        <v>104</v>
      </c>
      <c r="F158" t="s">
        <v>91</v>
      </c>
      <c r="G158" t="s">
        <v>24</v>
      </c>
      <c r="H158" t="s">
        <v>25</v>
      </c>
      <c r="I158">
        <v>100</v>
      </c>
      <c r="J158" t="s">
        <v>31</v>
      </c>
      <c r="K158" t="s">
        <v>28</v>
      </c>
      <c r="L158">
        <v>5</v>
      </c>
      <c r="M158">
        <v>1</v>
      </c>
      <c r="N158" s="1" t="s">
        <v>27</v>
      </c>
      <c r="O158" t="s">
        <v>27</v>
      </c>
      <c r="P158" t="s">
        <v>28</v>
      </c>
      <c r="Q158" t="s">
        <v>27</v>
      </c>
      <c r="R158" t="s">
        <v>27</v>
      </c>
      <c r="S158">
        <v>20</v>
      </c>
      <c r="T158">
        <f>2*60</f>
        <v>120</v>
      </c>
      <c r="U158" t="s">
        <v>39</v>
      </c>
    </row>
    <row r="159" spans="1:21" x14ac:dyDescent="0.35">
      <c r="A159" t="s">
        <v>35</v>
      </c>
      <c r="B159">
        <v>6</v>
      </c>
      <c r="C159">
        <v>2023</v>
      </c>
      <c r="D159" t="s">
        <v>90</v>
      </c>
      <c r="E159">
        <v>104</v>
      </c>
      <c r="F159" t="s">
        <v>91</v>
      </c>
      <c r="G159" t="s">
        <v>24</v>
      </c>
      <c r="H159" t="s">
        <v>25</v>
      </c>
      <c r="I159">
        <v>150</v>
      </c>
      <c r="J159" t="s">
        <v>26</v>
      </c>
      <c r="K159" t="s">
        <v>28</v>
      </c>
      <c r="L159">
        <v>6</v>
      </c>
      <c r="M159">
        <v>1</v>
      </c>
      <c r="N159" s="1" t="s">
        <v>27</v>
      </c>
      <c r="O159" t="s">
        <v>27</v>
      </c>
      <c r="P159" t="s">
        <v>28</v>
      </c>
      <c r="Q159" t="s">
        <v>27</v>
      </c>
      <c r="R159" t="s">
        <v>27</v>
      </c>
      <c r="S159">
        <v>24</v>
      </c>
      <c r="T159">
        <v>150</v>
      </c>
      <c r="U159" t="s">
        <v>39</v>
      </c>
    </row>
    <row r="160" spans="1:21" x14ac:dyDescent="0.35">
      <c r="A160" t="s">
        <v>36</v>
      </c>
      <c r="B160">
        <v>8</v>
      </c>
      <c r="C160">
        <v>2023</v>
      </c>
      <c r="D160" t="s">
        <v>90</v>
      </c>
      <c r="E160">
        <v>104</v>
      </c>
      <c r="F160" t="s">
        <v>91</v>
      </c>
      <c r="G160" t="s">
        <v>24</v>
      </c>
      <c r="H160" t="s">
        <v>25</v>
      </c>
      <c r="I160">
        <v>95</v>
      </c>
      <c r="J160" t="s">
        <v>26</v>
      </c>
      <c r="K160" t="s">
        <v>28</v>
      </c>
      <c r="L160">
        <v>6</v>
      </c>
      <c r="M160">
        <v>0</v>
      </c>
      <c r="N160" s="1" t="s">
        <v>27</v>
      </c>
      <c r="O160" t="s">
        <v>32</v>
      </c>
      <c r="P160" t="s">
        <v>28</v>
      </c>
      <c r="Q160" t="s">
        <v>27</v>
      </c>
      <c r="R160" t="s">
        <v>27</v>
      </c>
      <c r="S160">
        <v>10</v>
      </c>
      <c r="T160">
        <v>76</v>
      </c>
      <c r="U160" t="s">
        <v>29</v>
      </c>
    </row>
    <row r="161" spans="1:21" x14ac:dyDescent="0.35">
      <c r="A161" t="s">
        <v>37</v>
      </c>
      <c r="B161">
        <v>9</v>
      </c>
      <c r="C161">
        <v>2023</v>
      </c>
      <c r="D161" t="s">
        <v>90</v>
      </c>
      <c r="E161">
        <v>104</v>
      </c>
      <c r="F161" t="s">
        <v>91</v>
      </c>
      <c r="G161" t="s">
        <v>24</v>
      </c>
      <c r="H161" t="s">
        <v>25</v>
      </c>
      <c r="I161">
        <v>200</v>
      </c>
      <c r="J161" t="s">
        <v>26</v>
      </c>
      <c r="K161" t="s">
        <v>28</v>
      </c>
      <c r="L161">
        <v>6</v>
      </c>
      <c r="M161">
        <v>1</v>
      </c>
      <c r="N161" s="1" t="s">
        <v>27</v>
      </c>
      <c r="O161" t="s">
        <v>27</v>
      </c>
      <c r="P161" t="s">
        <v>28</v>
      </c>
      <c r="Q161" t="s">
        <v>27</v>
      </c>
      <c r="R161" t="s">
        <v>27</v>
      </c>
      <c r="S161">
        <v>20</v>
      </c>
      <c r="T161">
        <v>205</v>
      </c>
      <c r="U161" t="s">
        <v>27</v>
      </c>
    </row>
    <row r="162" spans="1:21" x14ac:dyDescent="0.35">
      <c r="A162" t="s">
        <v>38</v>
      </c>
      <c r="B162">
        <v>10</v>
      </c>
      <c r="C162">
        <v>2023</v>
      </c>
      <c r="D162" t="s">
        <v>90</v>
      </c>
      <c r="E162">
        <v>104</v>
      </c>
      <c r="F162" t="s">
        <v>91</v>
      </c>
      <c r="G162" t="s">
        <v>24</v>
      </c>
      <c r="H162" t="s">
        <v>25</v>
      </c>
      <c r="I162">
        <v>165</v>
      </c>
      <c r="J162" t="s">
        <v>26</v>
      </c>
      <c r="K162" t="s">
        <v>28</v>
      </c>
      <c r="L162">
        <v>6</v>
      </c>
      <c r="M162">
        <v>1</v>
      </c>
      <c r="N162" s="1" t="s">
        <v>27</v>
      </c>
      <c r="O162" t="s">
        <v>27</v>
      </c>
      <c r="P162" t="s">
        <v>28</v>
      </c>
      <c r="Q162" t="s">
        <v>27</v>
      </c>
      <c r="R162" t="s">
        <v>27</v>
      </c>
      <c r="S162">
        <v>30</v>
      </c>
      <c r="T162" s="1">
        <v>165</v>
      </c>
      <c r="U162" t="s">
        <v>39</v>
      </c>
    </row>
    <row r="163" spans="1:21" x14ac:dyDescent="0.35">
      <c r="A163" t="s">
        <v>40</v>
      </c>
      <c r="B163">
        <v>11</v>
      </c>
      <c r="C163">
        <v>2023</v>
      </c>
      <c r="D163" t="s">
        <v>90</v>
      </c>
      <c r="E163">
        <v>104</v>
      </c>
      <c r="F163" t="s">
        <v>91</v>
      </c>
      <c r="G163" t="s">
        <v>24</v>
      </c>
      <c r="H163" t="s">
        <v>25</v>
      </c>
      <c r="I163">
        <v>264</v>
      </c>
      <c r="J163" t="s">
        <v>31</v>
      </c>
      <c r="K163" t="s">
        <v>28</v>
      </c>
      <c r="L163">
        <v>5</v>
      </c>
      <c r="M163">
        <v>1</v>
      </c>
      <c r="N163" s="1" t="s">
        <v>27</v>
      </c>
      <c r="O163" t="s">
        <v>27</v>
      </c>
      <c r="P163" t="s">
        <v>28</v>
      </c>
      <c r="Q163" t="s">
        <v>27</v>
      </c>
      <c r="R163" s="1" t="s">
        <v>27</v>
      </c>
      <c r="S163">
        <v>20</v>
      </c>
      <c r="T163" s="1">
        <v>179</v>
      </c>
      <c r="U163" t="s">
        <v>29</v>
      </c>
    </row>
    <row r="164" spans="1:21" x14ac:dyDescent="0.35">
      <c r="A164" t="s">
        <v>41</v>
      </c>
      <c r="B164">
        <v>12</v>
      </c>
      <c r="C164">
        <v>2023</v>
      </c>
      <c r="D164" t="s">
        <v>90</v>
      </c>
      <c r="E164">
        <v>104</v>
      </c>
      <c r="F164" t="s">
        <v>91</v>
      </c>
      <c r="G164" t="s">
        <v>24</v>
      </c>
      <c r="H164" t="s">
        <v>25</v>
      </c>
      <c r="I164">
        <v>280</v>
      </c>
      <c r="J164" t="s">
        <v>26</v>
      </c>
      <c r="K164" t="s">
        <v>28</v>
      </c>
      <c r="L164">
        <v>6</v>
      </c>
      <c r="M164">
        <v>1</v>
      </c>
      <c r="N164" s="1" t="s">
        <v>27</v>
      </c>
      <c r="O164" t="s">
        <v>27</v>
      </c>
      <c r="P164" t="s">
        <v>28</v>
      </c>
      <c r="Q164" t="s">
        <v>27</v>
      </c>
      <c r="R164" t="s">
        <v>27</v>
      </c>
      <c r="S164">
        <v>30</v>
      </c>
      <c r="T164">
        <v>80</v>
      </c>
      <c r="U164" t="s">
        <v>29</v>
      </c>
    </row>
    <row r="165" spans="1:21" x14ac:dyDescent="0.35">
      <c r="A165" t="s">
        <v>42</v>
      </c>
      <c r="B165">
        <v>13</v>
      </c>
      <c r="C165">
        <v>2023</v>
      </c>
      <c r="D165" t="s">
        <v>90</v>
      </c>
      <c r="E165">
        <v>104</v>
      </c>
      <c r="F165" t="s">
        <v>91</v>
      </c>
      <c r="G165" t="s">
        <v>24</v>
      </c>
      <c r="H165" t="s">
        <v>25</v>
      </c>
      <c r="I165">
        <v>115</v>
      </c>
      <c r="J165" t="s">
        <v>26</v>
      </c>
      <c r="K165" t="s">
        <v>28</v>
      </c>
      <c r="L165">
        <v>6</v>
      </c>
      <c r="M165">
        <v>1</v>
      </c>
      <c r="N165" s="1" t="s">
        <v>27</v>
      </c>
      <c r="O165" s="1" t="s">
        <v>27</v>
      </c>
      <c r="P165">
        <v>18</v>
      </c>
      <c r="Q165" t="s">
        <v>27</v>
      </c>
      <c r="R165" t="s">
        <v>27</v>
      </c>
      <c r="S165">
        <v>20</v>
      </c>
      <c r="T165">
        <v>60</v>
      </c>
      <c r="U165" t="s">
        <v>29</v>
      </c>
    </row>
    <row r="166" spans="1:21" x14ac:dyDescent="0.35">
      <c r="A166" t="s">
        <v>43</v>
      </c>
      <c r="B166">
        <v>15</v>
      </c>
      <c r="C166">
        <v>2023</v>
      </c>
      <c r="D166" t="s">
        <v>90</v>
      </c>
      <c r="E166">
        <v>104</v>
      </c>
      <c r="F166" t="s">
        <v>91</v>
      </c>
      <c r="G166" t="s">
        <v>24</v>
      </c>
      <c r="H166" t="s">
        <v>25</v>
      </c>
      <c r="I166">
        <v>264</v>
      </c>
      <c r="J166" t="s">
        <v>31</v>
      </c>
      <c r="K166" t="s">
        <v>28</v>
      </c>
      <c r="L166">
        <v>5</v>
      </c>
      <c r="M166">
        <v>1</v>
      </c>
      <c r="N166" s="1" t="s">
        <v>27</v>
      </c>
      <c r="O166" s="1" t="s">
        <v>27</v>
      </c>
      <c r="P166">
        <v>18</v>
      </c>
      <c r="Q166" t="s">
        <v>27</v>
      </c>
      <c r="R166" t="s">
        <v>27</v>
      </c>
      <c r="S166">
        <v>0</v>
      </c>
      <c r="T166">
        <v>176</v>
      </c>
      <c r="U166" t="s">
        <v>27</v>
      </c>
    </row>
    <row r="167" spans="1:21" x14ac:dyDescent="0.35">
      <c r="A167" t="s">
        <v>44</v>
      </c>
      <c r="B167">
        <v>16</v>
      </c>
      <c r="C167">
        <v>2023</v>
      </c>
      <c r="D167" t="s">
        <v>90</v>
      </c>
      <c r="E167">
        <v>104</v>
      </c>
      <c r="F167" t="s">
        <v>91</v>
      </c>
      <c r="G167" t="s">
        <v>24</v>
      </c>
      <c r="H167" t="s">
        <v>25</v>
      </c>
      <c r="I167">
        <v>95</v>
      </c>
      <c r="J167" t="s">
        <v>31</v>
      </c>
      <c r="K167" t="s">
        <v>28</v>
      </c>
      <c r="L167">
        <v>5</v>
      </c>
      <c r="M167">
        <v>1</v>
      </c>
      <c r="N167" s="1" t="s">
        <v>27</v>
      </c>
      <c r="O167" t="s">
        <v>27</v>
      </c>
      <c r="P167" t="s">
        <v>28</v>
      </c>
      <c r="Q167" t="s">
        <v>27</v>
      </c>
      <c r="R167" t="s">
        <v>27</v>
      </c>
      <c r="S167">
        <v>20</v>
      </c>
      <c r="T167">
        <f>2*80</f>
        <v>160</v>
      </c>
      <c r="U167" t="s">
        <v>29</v>
      </c>
    </row>
    <row r="168" spans="1:21" x14ac:dyDescent="0.35">
      <c r="A168" t="s">
        <v>45</v>
      </c>
      <c r="B168">
        <v>17</v>
      </c>
      <c r="C168">
        <v>2023</v>
      </c>
      <c r="D168" t="s">
        <v>90</v>
      </c>
      <c r="E168">
        <v>104</v>
      </c>
      <c r="F168" t="s">
        <v>91</v>
      </c>
      <c r="G168" t="s">
        <v>24</v>
      </c>
      <c r="H168" t="s">
        <v>25</v>
      </c>
      <c r="I168">
        <v>135</v>
      </c>
      <c r="J168" t="s">
        <v>26</v>
      </c>
      <c r="K168" t="s">
        <v>28</v>
      </c>
      <c r="L168">
        <v>6</v>
      </c>
      <c r="M168">
        <v>1</v>
      </c>
      <c r="N168" s="1" t="s">
        <v>27</v>
      </c>
      <c r="O168" t="s">
        <v>27</v>
      </c>
      <c r="P168">
        <v>21</v>
      </c>
      <c r="Q168" t="s">
        <v>27</v>
      </c>
      <c r="R168" t="s">
        <v>27</v>
      </c>
      <c r="S168">
        <v>20</v>
      </c>
      <c r="T168">
        <v>145</v>
      </c>
      <c r="U168" t="s">
        <v>29</v>
      </c>
    </row>
    <row r="169" spans="1:21" x14ac:dyDescent="0.35">
      <c r="A169" t="s">
        <v>46</v>
      </c>
      <c r="B169">
        <v>18</v>
      </c>
      <c r="C169">
        <v>2023</v>
      </c>
      <c r="D169" t="s">
        <v>90</v>
      </c>
      <c r="E169">
        <v>104</v>
      </c>
      <c r="F169" t="s">
        <v>91</v>
      </c>
      <c r="G169" t="s">
        <v>24</v>
      </c>
      <c r="H169" t="s">
        <v>25</v>
      </c>
      <c r="I169">
        <v>150</v>
      </c>
      <c r="J169" t="s">
        <v>26</v>
      </c>
      <c r="K169" t="s">
        <v>28</v>
      </c>
      <c r="L169">
        <v>6</v>
      </c>
      <c r="M169">
        <v>2</v>
      </c>
      <c r="N169" s="1" t="s">
        <v>27</v>
      </c>
      <c r="O169" s="1" t="s">
        <v>27</v>
      </c>
      <c r="P169" t="s">
        <v>28</v>
      </c>
      <c r="Q169" t="s">
        <v>27</v>
      </c>
      <c r="R169" t="s">
        <v>27</v>
      </c>
      <c r="S169">
        <v>36</v>
      </c>
      <c r="T169">
        <v>100</v>
      </c>
      <c r="U169" t="s">
        <v>29</v>
      </c>
    </row>
    <row r="170" spans="1:21" x14ac:dyDescent="0.35">
      <c r="A170" t="s">
        <v>47</v>
      </c>
      <c r="B170">
        <v>19</v>
      </c>
      <c r="C170">
        <v>2023</v>
      </c>
      <c r="D170" t="s">
        <v>90</v>
      </c>
      <c r="E170">
        <v>104</v>
      </c>
      <c r="F170" t="s">
        <v>91</v>
      </c>
      <c r="G170" t="s">
        <v>24</v>
      </c>
      <c r="H170" t="s">
        <v>25</v>
      </c>
      <c r="I170">
        <v>120</v>
      </c>
      <c r="J170" t="s">
        <v>31</v>
      </c>
      <c r="K170" t="s">
        <v>28</v>
      </c>
      <c r="L170">
        <v>5</v>
      </c>
      <c r="M170">
        <v>1</v>
      </c>
      <c r="N170" s="1" t="s">
        <v>27</v>
      </c>
      <c r="O170" t="s">
        <v>27</v>
      </c>
      <c r="P170" t="s">
        <v>28</v>
      </c>
      <c r="Q170" t="s">
        <v>27</v>
      </c>
      <c r="R170" t="s">
        <v>27</v>
      </c>
      <c r="S170">
        <v>30</v>
      </c>
      <c r="T170">
        <v>96</v>
      </c>
      <c r="U170" t="s">
        <v>92</v>
      </c>
    </row>
    <row r="171" spans="1:21" x14ac:dyDescent="0.35">
      <c r="A171" t="s">
        <v>48</v>
      </c>
      <c r="B171">
        <v>20</v>
      </c>
      <c r="C171">
        <v>2023</v>
      </c>
      <c r="D171" t="s">
        <v>90</v>
      </c>
      <c r="E171">
        <v>104</v>
      </c>
      <c r="F171" t="s">
        <v>91</v>
      </c>
      <c r="G171" t="s">
        <v>24</v>
      </c>
      <c r="H171" t="s">
        <v>25</v>
      </c>
      <c r="I171">
        <v>135</v>
      </c>
      <c r="J171" t="s">
        <v>26</v>
      </c>
      <c r="K171" t="s">
        <v>28</v>
      </c>
      <c r="L171">
        <v>6</v>
      </c>
      <c r="M171">
        <v>1</v>
      </c>
      <c r="N171" s="1" t="s">
        <v>27</v>
      </c>
      <c r="O171" t="s">
        <v>27</v>
      </c>
      <c r="P171" t="s">
        <v>28</v>
      </c>
      <c r="Q171" t="s">
        <v>27</v>
      </c>
      <c r="R171" t="s">
        <v>27</v>
      </c>
      <c r="S171">
        <v>20</v>
      </c>
      <c r="T171">
        <v>135</v>
      </c>
      <c r="U171" t="s">
        <v>39</v>
      </c>
    </row>
    <row r="172" spans="1:21" x14ac:dyDescent="0.35">
      <c r="A172" t="s">
        <v>49</v>
      </c>
      <c r="B172">
        <v>21</v>
      </c>
      <c r="C172">
        <v>2023</v>
      </c>
      <c r="D172" t="s">
        <v>90</v>
      </c>
      <c r="E172">
        <v>104</v>
      </c>
      <c r="F172" t="s">
        <v>91</v>
      </c>
      <c r="G172" t="s">
        <v>24</v>
      </c>
      <c r="H172" t="s">
        <v>25</v>
      </c>
      <c r="I172">
        <v>150</v>
      </c>
      <c r="J172" t="s">
        <v>26</v>
      </c>
      <c r="K172" t="s">
        <v>28</v>
      </c>
      <c r="L172">
        <v>6</v>
      </c>
      <c r="M172">
        <v>1</v>
      </c>
      <c r="N172" s="1" t="s">
        <v>27</v>
      </c>
      <c r="O172" s="1" t="s">
        <v>27</v>
      </c>
      <c r="P172" t="s">
        <v>28</v>
      </c>
      <c r="Q172" t="s">
        <v>27</v>
      </c>
      <c r="R172" t="s">
        <v>27</v>
      </c>
      <c r="S172">
        <v>30</v>
      </c>
      <c r="T172">
        <v>100</v>
      </c>
      <c r="U172" t="s">
        <v>92</v>
      </c>
    </row>
    <row r="173" spans="1:21" x14ac:dyDescent="0.35">
      <c r="A173" t="s">
        <v>50</v>
      </c>
      <c r="B173">
        <v>22</v>
      </c>
      <c r="C173">
        <v>2023</v>
      </c>
      <c r="D173" t="s">
        <v>90</v>
      </c>
      <c r="E173">
        <v>104</v>
      </c>
      <c r="F173" t="s">
        <v>91</v>
      </c>
      <c r="G173" t="s">
        <v>24</v>
      </c>
      <c r="H173" t="s">
        <v>25</v>
      </c>
      <c r="I173">
        <v>125</v>
      </c>
      <c r="J173" t="s">
        <v>26</v>
      </c>
      <c r="K173" t="s">
        <v>28</v>
      </c>
      <c r="L173">
        <v>6</v>
      </c>
      <c r="M173">
        <v>1</v>
      </c>
      <c r="N173" s="1" t="s">
        <v>27</v>
      </c>
      <c r="O173" t="s">
        <v>27</v>
      </c>
      <c r="P173" t="s">
        <v>28</v>
      </c>
      <c r="Q173" t="s">
        <v>32</v>
      </c>
      <c r="R173" t="s">
        <v>27</v>
      </c>
      <c r="S173">
        <v>20</v>
      </c>
      <c r="T173">
        <f>2*65</f>
        <v>130</v>
      </c>
      <c r="U173" t="s">
        <v>39</v>
      </c>
    </row>
    <row r="174" spans="1:21" x14ac:dyDescent="0.35">
      <c r="A174" t="s">
        <v>51</v>
      </c>
      <c r="B174">
        <v>23</v>
      </c>
      <c r="C174">
        <v>2023</v>
      </c>
      <c r="D174" t="s">
        <v>90</v>
      </c>
      <c r="E174">
        <v>104</v>
      </c>
      <c r="F174" t="s">
        <v>91</v>
      </c>
      <c r="G174" t="s">
        <v>24</v>
      </c>
      <c r="H174" t="s">
        <v>25</v>
      </c>
      <c r="I174">
        <v>71</v>
      </c>
      <c r="J174" t="s">
        <v>31</v>
      </c>
      <c r="K174" t="s">
        <v>28</v>
      </c>
      <c r="L174">
        <v>5</v>
      </c>
      <c r="M174">
        <v>1</v>
      </c>
      <c r="N174" s="1" t="s">
        <v>27</v>
      </c>
      <c r="O174" t="s">
        <v>27</v>
      </c>
      <c r="P174" t="s">
        <v>28</v>
      </c>
      <c r="Q174" t="s">
        <v>27</v>
      </c>
      <c r="R174" t="s">
        <v>27</v>
      </c>
      <c r="S174" s="1">
        <v>50</v>
      </c>
      <c r="T174" s="1">
        <v>100</v>
      </c>
      <c r="U174" t="s">
        <v>27</v>
      </c>
    </row>
    <row r="175" spans="1:21" x14ac:dyDescent="0.35">
      <c r="A175" t="s">
        <v>52</v>
      </c>
      <c r="B175">
        <v>24</v>
      </c>
      <c r="C175">
        <v>2023</v>
      </c>
      <c r="D175" t="s">
        <v>90</v>
      </c>
      <c r="E175">
        <v>104</v>
      </c>
      <c r="F175" t="s">
        <v>91</v>
      </c>
      <c r="G175" t="s">
        <v>24</v>
      </c>
      <c r="H175" t="s">
        <v>25</v>
      </c>
      <c r="I175">
        <v>150</v>
      </c>
      <c r="J175" t="s">
        <v>26</v>
      </c>
      <c r="K175" t="s">
        <v>28</v>
      </c>
      <c r="L175">
        <v>6</v>
      </c>
      <c r="M175">
        <v>2</v>
      </c>
      <c r="N175" s="1" t="s">
        <v>27</v>
      </c>
      <c r="O175" t="s">
        <v>27</v>
      </c>
      <c r="P175" t="s">
        <v>28</v>
      </c>
      <c r="Q175" t="s">
        <v>32</v>
      </c>
      <c r="R175" t="s">
        <v>32</v>
      </c>
      <c r="S175">
        <v>30</v>
      </c>
      <c r="T175">
        <v>250</v>
      </c>
      <c r="U175" t="s">
        <v>29</v>
      </c>
    </row>
    <row r="176" spans="1:21" x14ac:dyDescent="0.35">
      <c r="A176" t="s">
        <v>53</v>
      </c>
      <c r="B176">
        <v>25</v>
      </c>
      <c r="C176">
        <v>2023</v>
      </c>
      <c r="D176" t="s">
        <v>90</v>
      </c>
      <c r="E176">
        <v>104</v>
      </c>
      <c r="F176" t="s">
        <v>91</v>
      </c>
      <c r="G176" t="s">
        <v>24</v>
      </c>
      <c r="H176" t="s">
        <v>25</v>
      </c>
      <c r="I176">
        <v>68</v>
      </c>
      <c r="J176" t="s">
        <v>31</v>
      </c>
      <c r="K176" t="s">
        <v>28</v>
      </c>
      <c r="L176">
        <v>5</v>
      </c>
      <c r="M176">
        <v>1</v>
      </c>
      <c r="N176" s="1" t="s">
        <v>27</v>
      </c>
      <c r="O176" t="s">
        <v>27</v>
      </c>
      <c r="P176" t="s">
        <v>28</v>
      </c>
      <c r="Q176" t="s">
        <v>32</v>
      </c>
      <c r="R176" t="s">
        <v>27</v>
      </c>
      <c r="S176">
        <v>20</v>
      </c>
      <c r="T176">
        <v>68</v>
      </c>
      <c r="U176" t="s">
        <v>39</v>
      </c>
    </row>
    <row r="177" spans="1:21" x14ac:dyDescent="0.35">
      <c r="A177" t="s">
        <v>54</v>
      </c>
      <c r="B177">
        <v>26</v>
      </c>
      <c r="C177">
        <v>2023</v>
      </c>
      <c r="D177" t="s">
        <v>90</v>
      </c>
      <c r="E177">
        <v>104</v>
      </c>
      <c r="F177" t="s">
        <v>91</v>
      </c>
      <c r="G177" t="s">
        <v>24</v>
      </c>
      <c r="H177" t="s">
        <v>25</v>
      </c>
      <c r="I177">
        <v>454.35</v>
      </c>
      <c r="J177" t="s">
        <v>31</v>
      </c>
      <c r="K177" t="s">
        <v>28</v>
      </c>
      <c r="L177">
        <v>5</v>
      </c>
      <c r="M177">
        <v>1</v>
      </c>
      <c r="N177" s="1" t="s">
        <v>27</v>
      </c>
      <c r="O177" s="1" t="s">
        <v>27</v>
      </c>
      <c r="P177" t="s">
        <v>28</v>
      </c>
      <c r="Q177" t="s">
        <v>32</v>
      </c>
      <c r="R177" t="s">
        <v>32</v>
      </c>
      <c r="S177">
        <v>20</v>
      </c>
      <c r="T177">
        <v>324.60000000000002</v>
      </c>
      <c r="U177" t="s">
        <v>29</v>
      </c>
    </row>
    <row r="178" spans="1:21" x14ac:dyDescent="0.35">
      <c r="A178" t="s">
        <v>55</v>
      </c>
      <c r="B178">
        <v>27</v>
      </c>
      <c r="C178">
        <v>2023</v>
      </c>
      <c r="D178" t="s">
        <v>90</v>
      </c>
      <c r="E178">
        <v>104</v>
      </c>
      <c r="F178" t="s">
        <v>91</v>
      </c>
      <c r="G178" t="s">
        <v>24</v>
      </c>
      <c r="H178" t="s">
        <v>25</v>
      </c>
      <c r="I178">
        <v>544</v>
      </c>
      <c r="J178" t="s">
        <v>26</v>
      </c>
      <c r="K178" t="s">
        <v>28</v>
      </c>
      <c r="L178">
        <v>6</v>
      </c>
      <c r="M178">
        <v>1</v>
      </c>
      <c r="N178" s="1" t="s">
        <v>27</v>
      </c>
      <c r="O178" t="s">
        <v>27</v>
      </c>
      <c r="P178" t="s">
        <v>28</v>
      </c>
      <c r="Q178" t="s">
        <v>27</v>
      </c>
      <c r="R178" t="s">
        <v>27</v>
      </c>
      <c r="S178">
        <v>30</v>
      </c>
      <c r="T178">
        <v>510</v>
      </c>
      <c r="U178" t="s">
        <v>39</v>
      </c>
    </row>
    <row r="179" spans="1:21" x14ac:dyDescent="0.35">
      <c r="A179" t="s">
        <v>56</v>
      </c>
      <c r="B179">
        <v>28</v>
      </c>
      <c r="C179">
        <v>2023</v>
      </c>
      <c r="D179" t="s">
        <v>90</v>
      </c>
      <c r="E179">
        <v>104</v>
      </c>
      <c r="F179" t="s">
        <v>91</v>
      </c>
      <c r="G179" t="s">
        <v>24</v>
      </c>
      <c r="H179" t="s">
        <v>25</v>
      </c>
      <c r="I179">
        <v>200</v>
      </c>
      <c r="J179" t="s">
        <v>31</v>
      </c>
      <c r="K179" t="s">
        <v>28</v>
      </c>
      <c r="L179">
        <v>5</v>
      </c>
      <c r="M179">
        <v>1</v>
      </c>
      <c r="N179" s="1" t="s">
        <v>27</v>
      </c>
      <c r="O179" t="s">
        <v>27</v>
      </c>
      <c r="P179" t="s">
        <v>28</v>
      </c>
      <c r="Q179" t="s">
        <v>27</v>
      </c>
      <c r="R179" t="s">
        <v>27</v>
      </c>
      <c r="S179">
        <v>20</v>
      </c>
      <c r="T179">
        <v>100</v>
      </c>
      <c r="U179" t="s">
        <v>39</v>
      </c>
    </row>
    <row r="180" spans="1:21" x14ac:dyDescent="0.35">
      <c r="A180" t="s">
        <v>57</v>
      </c>
      <c r="B180">
        <v>29</v>
      </c>
      <c r="C180">
        <v>2023</v>
      </c>
      <c r="D180" t="s">
        <v>90</v>
      </c>
      <c r="E180">
        <v>104</v>
      </c>
      <c r="F180" t="s">
        <v>91</v>
      </c>
      <c r="G180" t="s">
        <v>24</v>
      </c>
      <c r="H180" t="s">
        <v>25</v>
      </c>
      <c r="I180">
        <v>25</v>
      </c>
      <c r="J180" t="s">
        <v>31</v>
      </c>
      <c r="K180" t="s">
        <v>28</v>
      </c>
      <c r="L180">
        <v>5</v>
      </c>
      <c r="M180">
        <v>2</v>
      </c>
      <c r="N180" s="1" t="s">
        <v>27</v>
      </c>
      <c r="O180" s="1" t="s">
        <v>27</v>
      </c>
      <c r="P180" t="s">
        <v>28</v>
      </c>
      <c r="Q180" t="s">
        <v>32</v>
      </c>
      <c r="R180" t="s">
        <v>27</v>
      </c>
      <c r="S180">
        <v>30</v>
      </c>
      <c r="T180" s="5">
        <f>(2/3)*50</f>
        <v>33.333333333333329</v>
      </c>
      <c r="U180" t="s">
        <v>39</v>
      </c>
    </row>
    <row r="181" spans="1:21" x14ac:dyDescent="0.35">
      <c r="A181" t="s">
        <v>58</v>
      </c>
      <c r="B181">
        <v>30</v>
      </c>
      <c r="C181">
        <v>2023</v>
      </c>
      <c r="D181" t="s">
        <v>90</v>
      </c>
      <c r="E181">
        <v>104</v>
      </c>
      <c r="F181" t="s">
        <v>91</v>
      </c>
      <c r="G181" t="s">
        <v>24</v>
      </c>
      <c r="H181" t="s">
        <v>25</v>
      </c>
      <c r="I181">
        <v>192</v>
      </c>
      <c r="J181" t="s">
        <v>26</v>
      </c>
      <c r="K181" t="s">
        <v>28</v>
      </c>
      <c r="L181">
        <v>6</v>
      </c>
      <c r="M181">
        <v>2</v>
      </c>
      <c r="N181" s="1" t="s">
        <v>27</v>
      </c>
      <c r="O181" t="s">
        <v>27</v>
      </c>
      <c r="P181" t="s">
        <v>28</v>
      </c>
      <c r="Q181" t="s">
        <v>27</v>
      </c>
      <c r="R181" t="s">
        <v>27</v>
      </c>
      <c r="S181">
        <v>20</v>
      </c>
      <c r="T181">
        <f>2*110</f>
        <v>220</v>
      </c>
      <c r="U181" t="s">
        <v>27</v>
      </c>
    </row>
    <row r="182" spans="1:21" x14ac:dyDescent="0.35">
      <c r="A182" t="s">
        <v>59</v>
      </c>
      <c r="B182">
        <v>31</v>
      </c>
      <c r="C182">
        <v>2023</v>
      </c>
      <c r="D182" t="s">
        <v>90</v>
      </c>
      <c r="E182">
        <v>104</v>
      </c>
      <c r="F182" t="s">
        <v>91</v>
      </c>
      <c r="G182" t="s">
        <v>24</v>
      </c>
      <c r="H182" t="s">
        <v>25</v>
      </c>
      <c r="I182">
        <v>140</v>
      </c>
      <c r="J182" t="s">
        <v>26</v>
      </c>
      <c r="K182" t="s">
        <v>28</v>
      </c>
      <c r="L182">
        <v>6</v>
      </c>
      <c r="M182">
        <v>1</v>
      </c>
      <c r="N182" s="1" t="s">
        <v>27</v>
      </c>
      <c r="O182" s="1" t="s">
        <v>27</v>
      </c>
      <c r="P182">
        <v>19</v>
      </c>
      <c r="Q182" t="s">
        <v>32</v>
      </c>
      <c r="R182" t="s">
        <v>27</v>
      </c>
      <c r="S182">
        <v>20</v>
      </c>
      <c r="T182">
        <v>140</v>
      </c>
      <c r="U182" t="s">
        <v>29</v>
      </c>
    </row>
    <row r="183" spans="1:21" x14ac:dyDescent="0.35">
      <c r="A183" t="s">
        <v>60</v>
      </c>
      <c r="B183">
        <v>32</v>
      </c>
      <c r="C183">
        <v>2023</v>
      </c>
      <c r="D183" t="s">
        <v>90</v>
      </c>
      <c r="E183">
        <v>104</v>
      </c>
      <c r="F183" t="s">
        <v>91</v>
      </c>
      <c r="G183" t="s">
        <v>24</v>
      </c>
      <c r="H183" t="s">
        <v>25</v>
      </c>
      <c r="I183">
        <v>250</v>
      </c>
      <c r="J183" t="s">
        <v>26</v>
      </c>
      <c r="K183" t="s">
        <v>28</v>
      </c>
      <c r="L183">
        <v>6</v>
      </c>
      <c r="M183">
        <v>0</v>
      </c>
      <c r="N183" s="1" t="s">
        <v>27</v>
      </c>
      <c r="O183" t="s">
        <v>27</v>
      </c>
      <c r="P183" t="s">
        <v>28</v>
      </c>
      <c r="Q183" t="s">
        <v>32</v>
      </c>
      <c r="R183" t="s">
        <v>27</v>
      </c>
      <c r="S183">
        <v>20</v>
      </c>
      <c r="T183">
        <f>2*100</f>
        <v>200</v>
      </c>
      <c r="U183" t="s">
        <v>29</v>
      </c>
    </row>
    <row r="184" spans="1:21" x14ac:dyDescent="0.35">
      <c r="A184" t="s">
        <v>61</v>
      </c>
      <c r="B184">
        <v>33</v>
      </c>
      <c r="C184">
        <v>2023</v>
      </c>
      <c r="D184" t="s">
        <v>90</v>
      </c>
      <c r="E184">
        <v>104</v>
      </c>
      <c r="F184" t="s">
        <v>91</v>
      </c>
      <c r="G184" t="s">
        <v>24</v>
      </c>
      <c r="H184" t="s">
        <v>25</v>
      </c>
      <c r="I184">
        <v>300</v>
      </c>
      <c r="J184" t="s">
        <v>31</v>
      </c>
      <c r="K184" t="s">
        <v>28</v>
      </c>
      <c r="L184">
        <v>5</v>
      </c>
      <c r="M184">
        <v>1</v>
      </c>
      <c r="N184" s="1" t="s">
        <v>27</v>
      </c>
      <c r="O184" t="s">
        <v>27</v>
      </c>
      <c r="P184" t="s">
        <v>28</v>
      </c>
      <c r="Q184" t="s">
        <v>32</v>
      </c>
      <c r="R184" t="s">
        <v>27</v>
      </c>
      <c r="S184">
        <v>20</v>
      </c>
      <c r="T184">
        <v>300</v>
      </c>
      <c r="U184" t="s">
        <v>27</v>
      </c>
    </row>
    <row r="185" spans="1:21" x14ac:dyDescent="0.35">
      <c r="A185" t="s">
        <v>62</v>
      </c>
      <c r="B185">
        <v>34</v>
      </c>
      <c r="C185">
        <v>2023</v>
      </c>
      <c r="D185" t="s">
        <v>90</v>
      </c>
      <c r="E185">
        <v>104</v>
      </c>
      <c r="F185" t="s">
        <v>91</v>
      </c>
      <c r="G185" t="s">
        <v>24</v>
      </c>
      <c r="H185" t="s">
        <v>25</v>
      </c>
      <c r="I185">
        <v>245</v>
      </c>
      <c r="J185" t="s">
        <v>31</v>
      </c>
      <c r="K185" t="s">
        <v>28</v>
      </c>
      <c r="L185">
        <v>5</v>
      </c>
      <c r="M185">
        <v>1</v>
      </c>
      <c r="N185" s="1" t="s">
        <v>27</v>
      </c>
      <c r="O185" s="1" t="s">
        <v>27</v>
      </c>
      <c r="P185" t="s">
        <v>28</v>
      </c>
      <c r="Q185" t="s">
        <v>27</v>
      </c>
      <c r="R185" t="s">
        <v>27</v>
      </c>
      <c r="S185">
        <v>20</v>
      </c>
      <c r="T185">
        <v>170</v>
      </c>
      <c r="U185" t="s">
        <v>39</v>
      </c>
    </row>
    <row r="186" spans="1:21" x14ac:dyDescent="0.35">
      <c r="A186" t="s">
        <v>63</v>
      </c>
      <c r="B186">
        <v>35</v>
      </c>
      <c r="C186">
        <v>2023</v>
      </c>
      <c r="D186" t="s">
        <v>90</v>
      </c>
      <c r="E186">
        <v>104</v>
      </c>
      <c r="F186" t="s">
        <v>91</v>
      </c>
      <c r="G186" t="s">
        <v>24</v>
      </c>
      <c r="H186" t="s">
        <v>25</v>
      </c>
      <c r="I186">
        <v>110</v>
      </c>
      <c r="J186" t="s">
        <v>26</v>
      </c>
      <c r="K186" t="s">
        <v>28</v>
      </c>
      <c r="L186">
        <v>6</v>
      </c>
      <c r="M186">
        <v>2</v>
      </c>
      <c r="N186" s="1" t="s">
        <v>27</v>
      </c>
      <c r="O186" t="s">
        <v>27</v>
      </c>
      <c r="P186" t="s">
        <v>28</v>
      </c>
      <c r="Q186" t="s">
        <v>27</v>
      </c>
      <c r="R186" t="s">
        <v>27</v>
      </c>
      <c r="S186">
        <v>20</v>
      </c>
      <c r="T186">
        <v>200</v>
      </c>
      <c r="U186" t="s">
        <v>27</v>
      </c>
    </row>
    <row r="187" spans="1:21" x14ac:dyDescent="0.35">
      <c r="A187" t="s">
        <v>64</v>
      </c>
      <c r="B187">
        <v>36</v>
      </c>
      <c r="C187">
        <v>2023</v>
      </c>
      <c r="D187" t="s">
        <v>90</v>
      </c>
      <c r="E187">
        <v>104</v>
      </c>
      <c r="F187" t="s">
        <v>91</v>
      </c>
      <c r="G187" t="s">
        <v>24</v>
      </c>
      <c r="H187" t="s">
        <v>25</v>
      </c>
      <c r="I187">
        <v>294</v>
      </c>
      <c r="J187" t="s">
        <v>31</v>
      </c>
      <c r="K187" t="s">
        <v>28</v>
      </c>
      <c r="L187">
        <v>5</v>
      </c>
      <c r="M187">
        <v>1</v>
      </c>
      <c r="N187" s="1" t="s">
        <v>27</v>
      </c>
      <c r="O187" t="s">
        <v>27</v>
      </c>
      <c r="P187">
        <v>21</v>
      </c>
      <c r="Q187" t="s">
        <v>32</v>
      </c>
      <c r="R187" t="s">
        <v>27</v>
      </c>
      <c r="S187">
        <v>20</v>
      </c>
      <c r="T187" s="5">
        <f>(2/3)*229</f>
        <v>152.66666666666666</v>
      </c>
      <c r="U187" t="s">
        <v>29</v>
      </c>
    </row>
    <row r="188" spans="1:21" x14ac:dyDescent="0.35">
      <c r="A188" t="s">
        <v>65</v>
      </c>
      <c r="B188">
        <v>37</v>
      </c>
      <c r="C188">
        <v>2023</v>
      </c>
      <c r="D188" t="s">
        <v>90</v>
      </c>
      <c r="E188">
        <v>104</v>
      </c>
      <c r="F188" t="s">
        <v>91</v>
      </c>
      <c r="G188" t="s">
        <v>24</v>
      </c>
      <c r="H188" t="s">
        <v>25</v>
      </c>
      <c r="I188">
        <v>93</v>
      </c>
      <c r="J188" t="s">
        <v>26</v>
      </c>
      <c r="K188" t="s">
        <v>28</v>
      </c>
      <c r="L188">
        <v>6</v>
      </c>
      <c r="M188">
        <v>1</v>
      </c>
      <c r="N188" s="1" t="s">
        <v>27</v>
      </c>
      <c r="O188" t="s">
        <v>27</v>
      </c>
      <c r="P188" t="s">
        <v>28</v>
      </c>
      <c r="Q188" t="s">
        <v>32</v>
      </c>
      <c r="R188" t="s">
        <v>27</v>
      </c>
      <c r="S188" s="1">
        <v>20</v>
      </c>
      <c r="T188">
        <f>2*63</f>
        <v>126</v>
      </c>
      <c r="U188" t="s">
        <v>39</v>
      </c>
    </row>
    <row r="189" spans="1:21" x14ac:dyDescent="0.35">
      <c r="A189" t="s">
        <v>66</v>
      </c>
      <c r="B189">
        <v>38</v>
      </c>
      <c r="C189">
        <v>2023</v>
      </c>
      <c r="D189" t="s">
        <v>90</v>
      </c>
      <c r="E189">
        <v>104</v>
      </c>
      <c r="F189" t="s">
        <v>91</v>
      </c>
      <c r="G189" t="s">
        <v>24</v>
      </c>
      <c r="H189" t="s">
        <v>25</v>
      </c>
      <c r="I189">
        <v>350</v>
      </c>
      <c r="J189" t="s">
        <v>26</v>
      </c>
      <c r="K189" t="s">
        <v>28</v>
      </c>
      <c r="L189">
        <v>6</v>
      </c>
      <c r="M189">
        <v>1</v>
      </c>
      <c r="N189" s="1" t="s">
        <v>27</v>
      </c>
      <c r="O189" t="s">
        <v>27</v>
      </c>
      <c r="P189" t="s">
        <v>28</v>
      </c>
      <c r="Q189" t="s">
        <v>32</v>
      </c>
      <c r="R189" t="s">
        <v>27</v>
      </c>
      <c r="S189">
        <v>20</v>
      </c>
      <c r="T189">
        <f>2*75</f>
        <v>150</v>
      </c>
      <c r="U189" t="s">
        <v>39</v>
      </c>
    </row>
    <row r="190" spans="1:21" x14ac:dyDescent="0.35">
      <c r="A190" t="s">
        <v>67</v>
      </c>
      <c r="B190">
        <v>39</v>
      </c>
      <c r="C190">
        <v>2023</v>
      </c>
      <c r="D190" t="s">
        <v>90</v>
      </c>
      <c r="E190">
        <v>104</v>
      </c>
      <c r="F190" t="s">
        <v>91</v>
      </c>
      <c r="G190" t="s">
        <v>24</v>
      </c>
      <c r="H190" t="s">
        <v>25</v>
      </c>
      <c r="I190">
        <v>200</v>
      </c>
      <c r="J190" t="s">
        <v>26</v>
      </c>
      <c r="K190" t="s">
        <v>28</v>
      </c>
      <c r="L190">
        <v>6</v>
      </c>
      <c r="M190">
        <v>1</v>
      </c>
      <c r="N190" s="1" t="s">
        <v>27</v>
      </c>
      <c r="O190" t="s">
        <v>27</v>
      </c>
      <c r="P190" t="s">
        <v>28</v>
      </c>
      <c r="Q190" t="s">
        <v>27</v>
      </c>
      <c r="R190" t="s">
        <v>27</v>
      </c>
      <c r="S190">
        <v>20</v>
      </c>
      <c r="T190">
        <v>120</v>
      </c>
      <c r="U190" t="s">
        <v>27</v>
      </c>
    </row>
    <row r="191" spans="1:21" x14ac:dyDescent="0.35">
      <c r="A191" t="s">
        <v>68</v>
      </c>
      <c r="B191">
        <v>40</v>
      </c>
      <c r="C191">
        <v>2023</v>
      </c>
      <c r="D191" t="s">
        <v>90</v>
      </c>
      <c r="E191">
        <v>104</v>
      </c>
      <c r="F191" t="s">
        <v>91</v>
      </c>
      <c r="G191" t="s">
        <v>24</v>
      </c>
      <c r="H191" t="s">
        <v>25</v>
      </c>
      <c r="I191">
        <v>85</v>
      </c>
      <c r="J191" t="s">
        <v>26</v>
      </c>
      <c r="K191" t="s">
        <v>28</v>
      </c>
      <c r="L191">
        <v>6</v>
      </c>
      <c r="M191">
        <v>1</v>
      </c>
      <c r="N191" s="1" t="s">
        <v>27</v>
      </c>
      <c r="O191" t="s">
        <v>32</v>
      </c>
      <c r="P191" t="s">
        <v>28</v>
      </c>
      <c r="Q191" t="s">
        <v>32</v>
      </c>
      <c r="R191" t="s">
        <v>27</v>
      </c>
      <c r="S191">
        <v>20</v>
      </c>
      <c r="T191">
        <f>2*85</f>
        <v>170</v>
      </c>
      <c r="U191" t="s">
        <v>39</v>
      </c>
    </row>
    <row r="192" spans="1:21" x14ac:dyDescent="0.35">
      <c r="A192" t="s">
        <v>69</v>
      </c>
      <c r="B192">
        <v>41</v>
      </c>
      <c r="C192">
        <v>2023</v>
      </c>
      <c r="D192" t="s">
        <v>90</v>
      </c>
      <c r="E192">
        <v>104</v>
      </c>
      <c r="F192" t="s">
        <v>91</v>
      </c>
      <c r="G192" t="s">
        <v>24</v>
      </c>
      <c r="H192" t="s">
        <v>25</v>
      </c>
      <c r="I192">
        <v>395</v>
      </c>
      <c r="J192" t="s">
        <v>26</v>
      </c>
      <c r="K192" t="s">
        <v>28</v>
      </c>
      <c r="L192">
        <v>6</v>
      </c>
      <c r="M192">
        <v>1</v>
      </c>
      <c r="N192" s="1" t="s">
        <v>27</v>
      </c>
      <c r="O192" t="s">
        <v>27</v>
      </c>
      <c r="P192" t="s">
        <v>28</v>
      </c>
      <c r="Q192" t="s">
        <v>27</v>
      </c>
      <c r="R192" t="s">
        <v>32</v>
      </c>
      <c r="S192">
        <v>20</v>
      </c>
      <c r="T192">
        <v>250</v>
      </c>
      <c r="U192" t="s">
        <v>27</v>
      </c>
    </row>
    <row r="193" spans="1:21" x14ac:dyDescent="0.35">
      <c r="A193" t="s">
        <v>70</v>
      </c>
      <c r="B193">
        <v>42</v>
      </c>
      <c r="C193">
        <v>2023</v>
      </c>
      <c r="D193" t="s">
        <v>90</v>
      </c>
      <c r="E193">
        <v>104</v>
      </c>
      <c r="F193" t="s">
        <v>91</v>
      </c>
      <c r="G193" t="s">
        <v>24</v>
      </c>
      <c r="H193" t="s">
        <v>25</v>
      </c>
      <c r="I193">
        <v>50</v>
      </c>
      <c r="J193" t="s">
        <v>26</v>
      </c>
      <c r="K193" t="s">
        <v>28</v>
      </c>
      <c r="L193">
        <v>6</v>
      </c>
      <c r="M193">
        <v>1</v>
      </c>
      <c r="N193" s="1" t="s">
        <v>27</v>
      </c>
      <c r="O193" t="s">
        <v>27</v>
      </c>
      <c r="P193" t="s">
        <v>28</v>
      </c>
      <c r="Q193" t="s">
        <v>32</v>
      </c>
      <c r="R193" t="s">
        <v>27</v>
      </c>
      <c r="S193">
        <v>20</v>
      </c>
      <c r="T193">
        <v>65</v>
      </c>
      <c r="U193" t="s">
        <v>39</v>
      </c>
    </row>
    <row r="194" spans="1:21" x14ac:dyDescent="0.35">
      <c r="A194" t="s">
        <v>71</v>
      </c>
      <c r="B194">
        <v>44</v>
      </c>
      <c r="C194">
        <v>2023</v>
      </c>
      <c r="D194" t="s">
        <v>90</v>
      </c>
      <c r="E194">
        <v>104</v>
      </c>
      <c r="F194" t="s">
        <v>91</v>
      </c>
      <c r="G194" t="s">
        <v>24</v>
      </c>
      <c r="H194" t="s">
        <v>25</v>
      </c>
      <c r="I194">
        <v>65</v>
      </c>
      <c r="J194" t="s">
        <v>26</v>
      </c>
      <c r="K194" t="s">
        <v>28</v>
      </c>
      <c r="L194">
        <v>6</v>
      </c>
      <c r="M194">
        <v>1</v>
      </c>
      <c r="N194" s="1" t="s">
        <v>27</v>
      </c>
      <c r="O194" t="s">
        <v>27</v>
      </c>
      <c r="P194" t="s">
        <v>28</v>
      </c>
      <c r="Q194" t="s">
        <v>32</v>
      </c>
      <c r="R194" t="s">
        <v>27</v>
      </c>
      <c r="S194">
        <v>20</v>
      </c>
      <c r="T194">
        <v>65</v>
      </c>
      <c r="U194" t="s">
        <v>29</v>
      </c>
    </row>
    <row r="195" spans="1:21" x14ac:dyDescent="0.35">
      <c r="A195" t="s">
        <v>72</v>
      </c>
      <c r="B195">
        <v>45</v>
      </c>
      <c r="C195">
        <v>2023</v>
      </c>
      <c r="D195" t="s">
        <v>90</v>
      </c>
      <c r="E195">
        <v>104</v>
      </c>
      <c r="F195" t="s">
        <v>91</v>
      </c>
      <c r="G195" t="s">
        <v>24</v>
      </c>
      <c r="H195" t="s">
        <v>25</v>
      </c>
      <c r="I195">
        <v>220</v>
      </c>
      <c r="J195" t="s">
        <v>26</v>
      </c>
      <c r="K195" t="s">
        <v>28</v>
      </c>
      <c r="L195">
        <v>6</v>
      </c>
      <c r="M195">
        <v>1</v>
      </c>
      <c r="N195" s="1" t="s">
        <v>27</v>
      </c>
      <c r="O195" s="1" t="s">
        <v>27</v>
      </c>
      <c r="P195" t="s">
        <v>28</v>
      </c>
      <c r="Q195" t="s">
        <v>27</v>
      </c>
      <c r="R195" t="s">
        <v>27</v>
      </c>
      <c r="S195">
        <v>16</v>
      </c>
      <c r="T195">
        <v>160</v>
      </c>
      <c r="U195" t="s">
        <v>27</v>
      </c>
    </row>
    <row r="196" spans="1:21" x14ac:dyDescent="0.35">
      <c r="A196" t="s">
        <v>73</v>
      </c>
      <c r="B196">
        <v>46</v>
      </c>
      <c r="C196">
        <v>2023</v>
      </c>
      <c r="D196" t="s">
        <v>90</v>
      </c>
      <c r="E196">
        <v>104</v>
      </c>
      <c r="F196" t="s">
        <v>91</v>
      </c>
      <c r="G196" t="s">
        <v>24</v>
      </c>
      <c r="H196" t="s">
        <v>25</v>
      </c>
      <c r="I196">
        <v>200</v>
      </c>
      <c r="J196" t="s">
        <v>31</v>
      </c>
      <c r="K196" t="s">
        <v>28</v>
      </c>
      <c r="L196">
        <v>5</v>
      </c>
      <c r="M196">
        <v>1</v>
      </c>
      <c r="N196" s="1" t="s">
        <v>27</v>
      </c>
      <c r="O196" t="s">
        <v>27</v>
      </c>
      <c r="P196" t="s">
        <v>28</v>
      </c>
      <c r="Q196" t="s">
        <v>32</v>
      </c>
      <c r="R196" t="s">
        <v>27</v>
      </c>
      <c r="S196">
        <v>24</v>
      </c>
      <c r="T196">
        <f>2*200</f>
        <v>400</v>
      </c>
      <c r="U196" t="s">
        <v>29</v>
      </c>
    </row>
    <row r="197" spans="1:21" x14ac:dyDescent="0.35">
      <c r="A197" t="s">
        <v>74</v>
      </c>
      <c r="B197">
        <v>47</v>
      </c>
      <c r="C197">
        <v>2023</v>
      </c>
      <c r="D197" t="s">
        <v>90</v>
      </c>
      <c r="E197">
        <v>104</v>
      </c>
      <c r="F197" t="s">
        <v>91</v>
      </c>
      <c r="G197" t="s">
        <v>24</v>
      </c>
      <c r="H197" t="s">
        <v>25</v>
      </c>
      <c r="I197">
        <v>160</v>
      </c>
      <c r="J197" t="s">
        <v>26</v>
      </c>
      <c r="K197" t="s">
        <v>28</v>
      </c>
      <c r="L197">
        <v>6</v>
      </c>
      <c r="M197">
        <v>2</v>
      </c>
      <c r="N197" s="1" t="s">
        <v>27</v>
      </c>
      <c r="O197" s="1" t="s">
        <v>27</v>
      </c>
      <c r="P197">
        <v>18</v>
      </c>
      <c r="Q197" t="s">
        <v>32</v>
      </c>
      <c r="R197" t="s">
        <v>27</v>
      </c>
      <c r="S197">
        <v>20</v>
      </c>
      <c r="T197">
        <v>70</v>
      </c>
      <c r="U197" t="s">
        <v>39</v>
      </c>
    </row>
    <row r="198" spans="1:21" x14ac:dyDescent="0.35">
      <c r="A198" t="s">
        <v>75</v>
      </c>
      <c r="B198">
        <v>48</v>
      </c>
      <c r="C198">
        <v>2023</v>
      </c>
      <c r="D198" t="s">
        <v>90</v>
      </c>
      <c r="E198">
        <v>104</v>
      </c>
      <c r="F198" t="s">
        <v>91</v>
      </c>
      <c r="G198" t="s">
        <v>24</v>
      </c>
      <c r="H198" t="s">
        <v>25</v>
      </c>
      <c r="I198">
        <v>150</v>
      </c>
      <c r="J198" t="s">
        <v>26</v>
      </c>
      <c r="K198" t="s">
        <v>28</v>
      </c>
      <c r="L198">
        <v>6</v>
      </c>
      <c r="M198">
        <v>2</v>
      </c>
      <c r="N198" s="1" t="s">
        <v>27</v>
      </c>
      <c r="O198" t="s">
        <v>27</v>
      </c>
      <c r="P198" t="s">
        <v>28</v>
      </c>
      <c r="Q198" t="s">
        <v>27</v>
      </c>
      <c r="R198" t="s">
        <v>27</v>
      </c>
      <c r="S198">
        <v>20</v>
      </c>
      <c r="T198">
        <v>100</v>
      </c>
      <c r="U198" t="s">
        <v>27</v>
      </c>
    </row>
    <row r="199" spans="1:21" x14ac:dyDescent="0.35">
      <c r="A199" t="s">
        <v>76</v>
      </c>
      <c r="B199">
        <v>49</v>
      </c>
      <c r="C199">
        <v>2023</v>
      </c>
      <c r="D199" t="s">
        <v>90</v>
      </c>
      <c r="E199">
        <v>104</v>
      </c>
      <c r="F199" t="s">
        <v>91</v>
      </c>
      <c r="G199" t="s">
        <v>24</v>
      </c>
      <c r="H199" t="s">
        <v>25</v>
      </c>
      <c r="I199">
        <v>70</v>
      </c>
      <c r="J199" t="s">
        <v>26</v>
      </c>
      <c r="K199" t="s">
        <v>28</v>
      </c>
      <c r="L199">
        <v>6</v>
      </c>
      <c r="M199">
        <v>1</v>
      </c>
      <c r="N199" s="1" t="s">
        <v>27</v>
      </c>
      <c r="O199" s="1" t="s">
        <v>27</v>
      </c>
      <c r="P199" t="s">
        <v>28</v>
      </c>
      <c r="Q199" t="s">
        <v>27</v>
      </c>
      <c r="R199" t="s">
        <v>27</v>
      </c>
      <c r="S199">
        <v>20</v>
      </c>
      <c r="T199">
        <v>47</v>
      </c>
      <c r="U199" t="s">
        <v>29</v>
      </c>
    </row>
    <row r="200" spans="1:21" x14ac:dyDescent="0.35">
      <c r="A200" t="s">
        <v>77</v>
      </c>
      <c r="B200">
        <v>50</v>
      </c>
      <c r="C200">
        <v>2023</v>
      </c>
      <c r="D200" t="s">
        <v>90</v>
      </c>
      <c r="E200">
        <v>104</v>
      </c>
      <c r="F200" t="s">
        <v>91</v>
      </c>
      <c r="G200" t="s">
        <v>24</v>
      </c>
      <c r="H200" t="s">
        <v>25</v>
      </c>
      <c r="I200">
        <v>100</v>
      </c>
      <c r="J200" t="s">
        <v>31</v>
      </c>
      <c r="K200" t="s">
        <v>28</v>
      </c>
      <c r="L200">
        <v>5</v>
      </c>
      <c r="M200">
        <v>1</v>
      </c>
      <c r="N200" s="1" t="s">
        <v>27</v>
      </c>
      <c r="O200" t="s">
        <v>27</v>
      </c>
      <c r="P200" t="s">
        <v>28</v>
      </c>
      <c r="Q200" t="s">
        <v>27</v>
      </c>
      <c r="R200" t="s">
        <v>27</v>
      </c>
      <c r="S200">
        <v>20</v>
      </c>
      <c r="T200">
        <v>240</v>
      </c>
      <c r="U200" t="s">
        <v>29</v>
      </c>
    </row>
    <row r="201" spans="1:21" x14ac:dyDescent="0.35">
      <c r="A201" t="s">
        <v>78</v>
      </c>
      <c r="B201">
        <v>51</v>
      </c>
      <c r="C201">
        <v>2023</v>
      </c>
      <c r="D201" t="s">
        <v>90</v>
      </c>
      <c r="E201">
        <v>104</v>
      </c>
      <c r="F201" t="s">
        <v>91</v>
      </c>
      <c r="G201" t="s">
        <v>24</v>
      </c>
      <c r="H201" t="s">
        <v>25</v>
      </c>
      <c r="I201">
        <v>135</v>
      </c>
      <c r="J201" t="s">
        <v>26</v>
      </c>
      <c r="K201" t="s">
        <v>28</v>
      </c>
      <c r="L201">
        <v>6</v>
      </c>
      <c r="M201">
        <v>1</v>
      </c>
      <c r="N201" s="1" t="s">
        <v>27</v>
      </c>
      <c r="O201" t="s">
        <v>27</v>
      </c>
      <c r="P201" t="s">
        <v>28</v>
      </c>
      <c r="Q201" t="s">
        <v>27</v>
      </c>
      <c r="R201" t="s">
        <v>27</v>
      </c>
      <c r="S201">
        <v>20</v>
      </c>
      <c r="T201">
        <f>2*75</f>
        <v>150</v>
      </c>
      <c r="U201" t="s">
        <v>29</v>
      </c>
    </row>
    <row r="202" spans="1:21" x14ac:dyDescent="0.35">
      <c r="A202" t="s">
        <v>79</v>
      </c>
      <c r="B202">
        <v>53</v>
      </c>
      <c r="C202">
        <v>2023</v>
      </c>
      <c r="D202" t="s">
        <v>90</v>
      </c>
      <c r="E202">
        <v>104</v>
      </c>
      <c r="F202" t="s">
        <v>91</v>
      </c>
      <c r="G202" t="s">
        <v>24</v>
      </c>
      <c r="H202" t="s">
        <v>25</v>
      </c>
      <c r="I202">
        <v>205</v>
      </c>
      <c r="J202" t="s">
        <v>31</v>
      </c>
      <c r="K202" t="s">
        <v>28</v>
      </c>
      <c r="L202">
        <v>5</v>
      </c>
      <c r="M202">
        <v>2</v>
      </c>
      <c r="N202" s="1" t="s">
        <v>27</v>
      </c>
      <c r="O202" t="s">
        <v>27</v>
      </c>
      <c r="P202" t="s">
        <v>28</v>
      </c>
      <c r="Q202" t="s">
        <v>27</v>
      </c>
      <c r="R202" t="s">
        <v>27</v>
      </c>
      <c r="S202">
        <v>20</v>
      </c>
      <c r="T202">
        <f>2*75</f>
        <v>150</v>
      </c>
      <c r="U202" t="s">
        <v>29</v>
      </c>
    </row>
    <row r="203" spans="1:21" x14ac:dyDescent="0.35">
      <c r="A203" t="s">
        <v>80</v>
      </c>
      <c r="B203">
        <v>54</v>
      </c>
      <c r="C203">
        <v>2023</v>
      </c>
      <c r="D203" t="s">
        <v>90</v>
      </c>
      <c r="E203">
        <v>104</v>
      </c>
      <c r="F203" t="s">
        <v>91</v>
      </c>
      <c r="G203" t="s">
        <v>24</v>
      </c>
      <c r="H203" t="s">
        <v>25</v>
      </c>
      <c r="I203">
        <v>300</v>
      </c>
      <c r="J203" t="s">
        <v>31</v>
      </c>
      <c r="K203" t="s">
        <v>28</v>
      </c>
      <c r="L203">
        <v>5</v>
      </c>
      <c r="M203">
        <v>2</v>
      </c>
      <c r="N203" s="1" t="s">
        <v>27</v>
      </c>
      <c r="O203" s="1" t="s">
        <v>27</v>
      </c>
      <c r="P203" t="s">
        <v>28</v>
      </c>
      <c r="Q203" t="s">
        <v>27</v>
      </c>
      <c r="R203" t="s">
        <v>27</v>
      </c>
      <c r="S203">
        <v>20</v>
      </c>
      <c r="T203">
        <v>175</v>
      </c>
      <c r="U203" t="s">
        <v>39</v>
      </c>
    </row>
    <row r="204" spans="1:21" x14ac:dyDescent="0.35">
      <c r="A204" t="s">
        <v>81</v>
      </c>
      <c r="B204">
        <v>55</v>
      </c>
      <c r="C204">
        <v>2023</v>
      </c>
      <c r="D204" t="s">
        <v>90</v>
      </c>
      <c r="E204">
        <v>104</v>
      </c>
      <c r="F204" t="s">
        <v>91</v>
      </c>
      <c r="G204" t="s">
        <v>24</v>
      </c>
      <c r="H204" t="s">
        <v>25</v>
      </c>
      <c r="I204">
        <v>60</v>
      </c>
      <c r="J204" t="s">
        <v>26</v>
      </c>
      <c r="K204" t="s">
        <v>28</v>
      </c>
      <c r="L204">
        <v>6</v>
      </c>
      <c r="M204">
        <v>2</v>
      </c>
      <c r="N204" s="1" t="s">
        <v>27</v>
      </c>
      <c r="O204" t="s">
        <v>27</v>
      </c>
      <c r="P204" t="s">
        <v>28</v>
      </c>
      <c r="Q204" t="s">
        <v>27</v>
      </c>
      <c r="R204" t="s">
        <v>27</v>
      </c>
      <c r="S204">
        <v>20</v>
      </c>
      <c r="T204">
        <v>60</v>
      </c>
      <c r="U204" t="s">
        <v>39</v>
      </c>
    </row>
    <row r="205" spans="1:21" x14ac:dyDescent="0.35">
      <c r="A205" t="s">
        <v>82</v>
      </c>
      <c r="B205">
        <v>56</v>
      </c>
      <c r="C205">
        <v>2023</v>
      </c>
      <c r="D205" t="s">
        <v>90</v>
      </c>
      <c r="E205">
        <v>104</v>
      </c>
      <c r="F205" t="s">
        <v>91</v>
      </c>
      <c r="G205" t="s">
        <v>24</v>
      </c>
      <c r="H205" t="s">
        <v>25</v>
      </c>
      <c r="I205">
        <v>300</v>
      </c>
      <c r="J205" t="s">
        <v>31</v>
      </c>
      <c r="K205" t="s">
        <v>28</v>
      </c>
      <c r="L205">
        <v>5</v>
      </c>
      <c r="M205">
        <v>1</v>
      </c>
      <c r="N205" s="1" t="s">
        <v>27</v>
      </c>
      <c r="O205" s="1" t="s">
        <v>27</v>
      </c>
      <c r="P205" t="s">
        <v>28</v>
      </c>
      <c r="Q205" t="s">
        <v>27</v>
      </c>
      <c r="R205" t="s">
        <v>27</v>
      </c>
      <c r="S205">
        <v>24</v>
      </c>
      <c r="T205">
        <f>2*100</f>
        <v>200</v>
      </c>
      <c r="U205" t="s">
        <v>29</v>
      </c>
    </row>
    <row r="206" spans="1:21" x14ac:dyDescent="0.35">
      <c r="A206" t="s">
        <v>21</v>
      </c>
      <c r="B206">
        <v>1</v>
      </c>
      <c r="C206">
        <v>2023</v>
      </c>
      <c r="D206" t="s">
        <v>93</v>
      </c>
      <c r="E206">
        <v>105</v>
      </c>
      <c r="F206" t="s">
        <v>94</v>
      </c>
      <c r="G206" t="s">
        <v>95</v>
      </c>
      <c r="H206" t="s">
        <v>25</v>
      </c>
      <c r="I206">
        <v>255</v>
      </c>
      <c r="J206" t="s">
        <v>96</v>
      </c>
      <c r="K206">
        <v>1000</v>
      </c>
      <c r="L206">
        <v>2</v>
      </c>
      <c r="M206">
        <v>2</v>
      </c>
      <c r="N206" s="1" t="s">
        <v>32</v>
      </c>
      <c r="O206" t="s">
        <v>27</v>
      </c>
      <c r="P206">
        <v>16</v>
      </c>
      <c r="Q206" t="s">
        <v>27</v>
      </c>
      <c r="R206" t="s">
        <v>27</v>
      </c>
      <c r="S206">
        <v>0</v>
      </c>
      <c r="T206">
        <v>100</v>
      </c>
      <c r="U206" t="s">
        <v>39</v>
      </c>
    </row>
    <row r="207" spans="1:21" x14ac:dyDescent="0.35">
      <c r="A207" t="s">
        <v>30</v>
      </c>
      <c r="B207">
        <v>2</v>
      </c>
      <c r="C207">
        <v>2023</v>
      </c>
      <c r="D207" t="s">
        <v>93</v>
      </c>
      <c r="E207">
        <v>105</v>
      </c>
      <c r="F207" t="s">
        <v>94</v>
      </c>
      <c r="G207" t="s">
        <v>95</v>
      </c>
      <c r="H207" t="s">
        <v>25</v>
      </c>
      <c r="I207">
        <v>390</v>
      </c>
      <c r="J207" t="s">
        <v>27</v>
      </c>
      <c r="K207">
        <v>1650</v>
      </c>
      <c r="L207">
        <v>2</v>
      </c>
      <c r="M207">
        <v>1</v>
      </c>
      <c r="N207" s="1" t="s">
        <v>32</v>
      </c>
      <c r="O207" t="s">
        <v>27</v>
      </c>
      <c r="P207" t="s">
        <v>28</v>
      </c>
      <c r="Q207" t="s">
        <v>27</v>
      </c>
      <c r="R207" t="s">
        <v>32</v>
      </c>
      <c r="S207">
        <v>0</v>
      </c>
      <c r="T207">
        <v>180</v>
      </c>
      <c r="U207" t="s">
        <v>29</v>
      </c>
    </row>
    <row r="208" spans="1:21" x14ac:dyDescent="0.35">
      <c r="A208" t="s">
        <v>33</v>
      </c>
      <c r="B208">
        <v>4</v>
      </c>
      <c r="C208">
        <v>2023</v>
      </c>
      <c r="D208" t="s">
        <v>93</v>
      </c>
      <c r="E208">
        <v>105</v>
      </c>
      <c r="F208" t="s">
        <v>94</v>
      </c>
      <c r="G208" t="s">
        <v>95</v>
      </c>
      <c r="H208" t="s">
        <v>25</v>
      </c>
      <c r="I208">
        <v>140</v>
      </c>
      <c r="J208" t="s">
        <v>96</v>
      </c>
      <c r="K208">
        <v>1500</v>
      </c>
      <c r="L208">
        <v>2</v>
      </c>
      <c r="M208">
        <v>2</v>
      </c>
      <c r="N208" s="1" t="s">
        <v>32</v>
      </c>
      <c r="O208" t="s">
        <v>27</v>
      </c>
      <c r="P208">
        <v>16</v>
      </c>
      <c r="Q208" t="s">
        <v>27</v>
      </c>
      <c r="R208" t="s">
        <v>27</v>
      </c>
      <c r="S208">
        <v>0</v>
      </c>
      <c r="T208">
        <v>80</v>
      </c>
      <c r="U208" t="s">
        <v>39</v>
      </c>
    </row>
    <row r="209" spans="1:21" x14ac:dyDescent="0.35">
      <c r="A209" t="s">
        <v>34</v>
      </c>
      <c r="B209">
        <v>5</v>
      </c>
      <c r="C209">
        <v>2023</v>
      </c>
      <c r="D209" t="s">
        <v>93</v>
      </c>
      <c r="E209">
        <v>105</v>
      </c>
      <c r="F209" t="s">
        <v>94</v>
      </c>
      <c r="G209" t="s">
        <v>95</v>
      </c>
      <c r="H209" t="s">
        <v>25</v>
      </c>
      <c r="I209">
        <v>125</v>
      </c>
      <c r="J209" t="s">
        <v>97</v>
      </c>
      <c r="K209">
        <v>1500</v>
      </c>
      <c r="L209">
        <v>2</v>
      </c>
      <c r="M209">
        <v>2</v>
      </c>
      <c r="N209" s="1" t="s">
        <v>27</v>
      </c>
      <c r="O209" t="s">
        <v>27</v>
      </c>
      <c r="P209">
        <v>16.5</v>
      </c>
      <c r="Q209" t="s">
        <v>27</v>
      </c>
      <c r="R209" t="s">
        <v>27</v>
      </c>
      <c r="S209">
        <v>0</v>
      </c>
      <c r="T209">
        <f>2*50</f>
        <v>100</v>
      </c>
      <c r="U209" t="s">
        <v>39</v>
      </c>
    </row>
    <row r="210" spans="1:21" x14ac:dyDescent="0.35">
      <c r="A210" t="s">
        <v>35</v>
      </c>
      <c r="B210">
        <v>6</v>
      </c>
      <c r="C210">
        <v>2023</v>
      </c>
      <c r="D210" t="s">
        <v>93</v>
      </c>
      <c r="E210">
        <v>105</v>
      </c>
      <c r="F210" t="s">
        <v>94</v>
      </c>
      <c r="G210" t="s">
        <v>95</v>
      </c>
      <c r="H210" t="s">
        <v>25</v>
      </c>
      <c r="I210">
        <v>134</v>
      </c>
      <c r="J210" t="s">
        <v>96</v>
      </c>
      <c r="K210">
        <v>1000</v>
      </c>
      <c r="L210">
        <v>2</v>
      </c>
      <c r="M210">
        <v>1</v>
      </c>
      <c r="N210" s="1" t="s">
        <v>32</v>
      </c>
      <c r="O210" t="s">
        <v>27</v>
      </c>
      <c r="P210">
        <v>17</v>
      </c>
      <c r="Q210" t="s">
        <v>27</v>
      </c>
      <c r="R210" t="s">
        <v>27</v>
      </c>
      <c r="S210">
        <v>0</v>
      </c>
      <c r="T210">
        <v>50</v>
      </c>
      <c r="U210" t="s">
        <v>39</v>
      </c>
    </row>
    <row r="211" spans="1:21" x14ac:dyDescent="0.35">
      <c r="A211" t="s">
        <v>36</v>
      </c>
      <c r="B211">
        <v>8</v>
      </c>
      <c r="C211">
        <v>2023</v>
      </c>
      <c r="D211" t="s">
        <v>93</v>
      </c>
      <c r="E211">
        <v>105</v>
      </c>
      <c r="F211" t="s">
        <v>94</v>
      </c>
      <c r="G211" t="s">
        <v>95</v>
      </c>
      <c r="H211" t="s">
        <v>25</v>
      </c>
      <c r="I211">
        <v>152</v>
      </c>
      <c r="J211" t="s">
        <v>27</v>
      </c>
      <c r="K211">
        <v>1500</v>
      </c>
      <c r="L211">
        <v>2</v>
      </c>
      <c r="M211">
        <v>2</v>
      </c>
      <c r="N211" s="1" t="s">
        <v>27</v>
      </c>
      <c r="O211" t="s">
        <v>27</v>
      </c>
      <c r="P211">
        <v>16</v>
      </c>
      <c r="Q211" t="s">
        <v>27</v>
      </c>
      <c r="R211" t="s">
        <v>32</v>
      </c>
      <c r="S211">
        <v>0</v>
      </c>
      <c r="T211">
        <v>45</v>
      </c>
      <c r="U211" t="s">
        <v>29</v>
      </c>
    </row>
    <row r="212" spans="1:21" x14ac:dyDescent="0.35">
      <c r="A212" t="s">
        <v>37</v>
      </c>
      <c r="B212">
        <v>9</v>
      </c>
      <c r="C212">
        <v>2023</v>
      </c>
      <c r="D212" t="s">
        <v>93</v>
      </c>
      <c r="E212">
        <v>105</v>
      </c>
      <c r="F212" t="s">
        <v>94</v>
      </c>
      <c r="G212" t="s">
        <v>95</v>
      </c>
      <c r="H212" t="s">
        <v>25</v>
      </c>
      <c r="I212">
        <v>100</v>
      </c>
      <c r="J212" t="s">
        <v>97</v>
      </c>
      <c r="K212">
        <v>1000</v>
      </c>
      <c r="L212">
        <v>2</v>
      </c>
      <c r="M212">
        <v>1</v>
      </c>
      <c r="N212" s="1" t="s">
        <v>32</v>
      </c>
      <c r="O212" t="s">
        <v>27</v>
      </c>
      <c r="P212" t="s">
        <v>28</v>
      </c>
      <c r="Q212" t="s">
        <v>27</v>
      </c>
      <c r="R212" t="s">
        <v>27</v>
      </c>
      <c r="S212">
        <v>0</v>
      </c>
      <c r="T212">
        <f>2*100</f>
        <v>200</v>
      </c>
      <c r="U212" t="s">
        <v>29</v>
      </c>
    </row>
    <row r="213" spans="1:21" x14ac:dyDescent="0.35">
      <c r="A213" t="s">
        <v>38</v>
      </c>
      <c r="B213">
        <v>10</v>
      </c>
      <c r="C213">
        <v>2023</v>
      </c>
      <c r="D213" t="s">
        <v>93</v>
      </c>
      <c r="E213">
        <v>105</v>
      </c>
      <c r="F213" t="s">
        <v>94</v>
      </c>
      <c r="G213" t="s">
        <v>95</v>
      </c>
      <c r="H213" t="s">
        <v>25</v>
      </c>
      <c r="I213">
        <v>433</v>
      </c>
      <c r="J213" t="s">
        <v>96</v>
      </c>
      <c r="K213">
        <v>1500</v>
      </c>
      <c r="L213">
        <v>2</v>
      </c>
      <c r="M213">
        <v>2</v>
      </c>
      <c r="N213" s="1" t="s">
        <v>32</v>
      </c>
      <c r="O213" t="s">
        <v>27</v>
      </c>
      <c r="P213">
        <v>16</v>
      </c>
      <c r="Q213" t="s">
        <v>27</v>
      </c>
      <c r="R213" t="s">
        <v>32</v>
      </c>
      <c r="S213">
        <v>0</v>
      </c>
      <c r="T213">
        <v>128</v>
      </c>
      <c r="U213" t="s">
        <v>39</v>
      </c>
    </row>
    <row r="214" spans="1:21" x14ac:dyDescent="0.35">
      <c r="A214" t="s">
        <v>40</v>
      </c>
      <c r="B214">
        <v>11</v>
      </c>
      <c r="C214">
        <v>2023</v>
      </c>
      <c r="D214" t="s">
        <v>93</v>
      </c>
      <c r="E214">
        <v>105</v>
      </c>
      <c r="F214" t="s">
        <v>94</v>
      </c>
      <c r="G214" t="s">
        <v>95</v>
      </c>
      <c r="H214" t="s">
        <v>25</v>
      </c>
      <c r="I214">
        <v>175</v>
      </c>
      <c r="J214" t="s">
        <v>96</v>
      </c>
      <c r="K214">
        <v>1500</v>
      </c>
      <c r="L214">
        <v>2</v>
      </c>
      <c r="M214">
        <v>2</v>
      </c>
      <c r="N214" s="1" t="s">
        <v>32</v>
      </c>
      <c r="O214" t="s">
        <v>27</v>
      </c>
      <c r="P214">
        <v>18</v>
      </c>
      <c r="Q214" t="s">
        <v>27</v>
      </c>
      <c r="R214" t="s">
        <v>32</v>
      </c>
      <c r="S214">
        <v>6</v>
      </c>
      <c r="T214">
        <v>110</v>
      </c>
      <c r="U214" t="s">
        <v>29</v>
      </c>
    </row>
    <row r="215" spans="1:21" x14ac:dyDescent="0.35">
      <c r="A215" t="s">
        <v>41</v>
      </c>
      <c r="B215">
        <v>12</v>
      </c>
      <c r="C215">
        <v>2023</v>
      </c>
      <c r="D215" t="s">
        <v>93</v>
      </c>
      <c r="E215">
        <v>105</v>
      </c>
      <c r="F215" t="s">
        <v>94</v>
      </c>
      <c r="G215" t="s">
        <v>95</v>
      </c>
      <c r="H215" t="s">
        <v>25</v>
      </c>
      <c r="I215">
        <v>223.5</v>
      </c>
      <c r="J215" t="s">
        <v>96</v>
      </c>
      <c r="K215">
        <v>600</v>
      </c>
      <c r="L215">
        <v>2</v>
      </c>
      <c r="M215">
        <v>1</v>
      </c>
      <c r="N215" s="1" t="s">
        <v>27</v>
      </c>
      <c r="O215" t="s">
        <v>27</v>
      </c>
      <c r="P215">
        <v>16</v>
      </c>
      <c r="Q215" t="s">
        <v>27</v>
      </c>
      <c r="R215" t="s">
        <v>27</v>
      </c>
      <c r="S215">
        <v>1</v>
      </c>
      <c r="T215">
        <v>70</v>
      </c>
      <c r="U215" t="s">
        <v>29</v>
      </c>
    </row>
    <row r="216" spans="1:21" x14ac:dyDescent="0.35">
      <c r="A216" t="s">
        <v>42</v>
      </c>
      <c r="B216">
        <v>13</v>
      </c>
      <c r="C216">
        <v>2023</v>
      </c>
      <c r="D216" t="s">
        <v>93</v>
      </c>
      <c r="E216">
        <v>105</v>
      </c>
      <c r="F216" t="s">
        <v>94</v>
      </c>
      <c r="G216" t="s">
        <v>95</v>
      </c>
      <c r="H216" t="s">
        <v>25</v>
      </c>
      <c r="I216">
        <v>30</v>
      </c>
      <c r="J216" t="s">
        <v>87</v>
      </c>
      <c r="K216">
        <v>1140</v>
      </c>
      <c r="L216">
        <v>2</v>
      </c>
      <c r="M216">
        <v>2</v>
      </c>
      <c r="N216" s="1" t="s">
        <v>32</v>
      </c>
      <c r="O216" t="s">
        <v>27</v>
      </c>
      <c r="P216">
        <v>18</v>
      </c>
      <c r="Q216" t="s">
        <v>27</v>
      </c>
      <c r="R216" t="s">
        <v>32</v>
      </c>
      <c r="S216">
        <v>5</v>
      </c>
      <c r="T216">
        <v>50</v>
      </c>
      <c r="U216" t="s">
        <v>29</v>
      </c>
    </row>
    <row r="217" spans="1:21" x14ac:dyDescent="0.35">
      <c r="A217" t="s">
        <v>43</v>
      </c>
      <c r="B217">
        <v>15</v>
      </c>
      <c r="C217">
        <v>2023</v>
      </c>
      <c r="D217" t="s">
        <v>93</v>
      </c>
      <c r="E217">
        <v>105</v>
      </c>
      <c r="F217" t="s">
        <v>94</v>
      </c>
      <c r="G217" t="s">
        <v>95</v>
      </c>
      <c r="H217" t="s">
        <v>25</v>
      </c>
      <c r="I217">
        <v>159</v>
      </c>
      <c r="J217" t="s">
        <v>27</v>
      </c>
      <c r="K217">
        <v>1500</v>
      </c>
      <c r="L217">
        <v>2</v>
      </c>
      <c r="M217">
        <v>1</v>
      </c>
      <c r="N217" s="1" t="s">
        <v>32</v>
      </c>
      <c r="O217" s="1" t="s">
        <v>27</v>
      </c>
      <c r="P217">
        <v>17</v>
      </c>
      <c r="Q217" t="s">
        <v>32</v>
      </c>
      <c r="R217" t="s">
        <v>27</v>
      </c>
      <c r="S217">
        <v>0</v>
      </c>
      <c r="T217">
        <v>46</v>
      </c>
      <c r="U217" t="s">
        <v>27</v>
      </c>
    </row>
    <row r="218" spans="1:21" x14ac:dyDescent="0.35">
      <c r="A218" t="s">
        <v>44</v>
      </c>
      <c r="B218">
        <v>16</v>
      </c>
      <c r="C218">
        <v>2023</v>
      </c>
      <c r="D218" t="s">
        <v>93</v>
      </c>
      <c r="E218">
        <v>105</v>
      </c>
      <c r="F218" t="s">
        <v>94</v>
      </c>
      <c r="G218" t="s">
        <v>95</v>
      </c>
      <c r="H218" t="s">
        <v>25</v>
      </c>
      <c r="I218">
        <v>239</v>
      </c>
      <c r="J218" t="s">
        <v>96</v>
      </c>
      <c r="K218">
        <v>900</v>
      </c>
      <c r="L218">
        <v>2</v>
      </c>
      <c r="M218">
        <v>2</v>
      </c>
      <c r="N218" s="1" t="s">
        <v>32</v>
      </c>
      <c r="O218" t="s">
        <v>27</v>
      </c>
      <c r="P218">
        <v>16.5</v>
      </c>
      <c r="Q218" t="s">
        <v>27</v>
      </c>
      <c r="R218" t="s">
        <v>32</v>
      </c>
      <c r="S218">
        <v>0</v>
      </c>
      <c r="T218">
        <v>50</v>
      </c>
      <c r="U218" t="s">
        <v>29</v>
      </c>
    </row>
    <row r="219" spans="1:21" x14ac:dyDescent="0.35">
      <c r="A219" t="s">
        <v>45</v>
      </c>
      <c r="B219">
        <v>17</v>
      </c>
      <c r="C219">
        <v>2023</v>
      </c>
      <c r="D219" t="s">
        <v>93</v>
      </c>
      <c r="E219">
        <v>105</v>
      </c>
      <c r="F219" t="s">
        <v>94</v>
      </c>
      <c r="G219" t="s">
        <v>95</v>
      </c>
      <c r="H219" t="s">
        <v>25</v>
      </c>
      <c r="I219">
        <v>137</v>
      </c>
      <c r="J219" t="s">
        <v>87</v>
      </c>
      <c r="K219">
        <v>1500</v>
      </c>
      <c r="L219">
        <v>2</v>
      </c>
      <c r="M219">
        <v>1</v>
      </c>
      <c r="N219" s="1" t="s">
        <v>27</v>
      </c>
      <c r="O219" t="s">
        <v>27</v>
      </c>
      <c r="P219">
        <v>16</v>
      </c>
      <c r="Q219" t="s">
        <v>27</v>
      </c>
      <c r="R219" t="s">
        <v>27</v>
      </c>
      <c r="S219">
        <v>0</v>
      </c>
      <c r="T219">
        <v>50</v>
      </c>
      <c r="U219" t="s">
        <v>29</v>
      </c>
    </row>
    <row r="220" spans="1:21" x14ac:dyDescent="0.35">
      <c r="A220" t="s">
        <v>46</v>
      </c>
      <c r="B220">
        <v>18</v>
      </c>
      <c r="C220">
        <v>2023</v>
      </c>
      <c r="D220" t="s">
        <v>93</v>
      </c>
      <c r="E220">
        <v>105</v>
      </c>
      <c r="F220" t="s">
        <v>94</v>
      </c>
      <c r="G220" t="s">
        <v>95</v>
      </c>
      <c r="H220" t="s">
        <v>25</v>
      </c>
      <c r="I220">
        <v>90</v>
      </c>
      <c r="J220" t="s">
        <v>87</v>
      </c>
      <c r="K220">
        <v>1500</v>
      </c>
      <c r="L220">
        <v>2</v>
      </c>
      <c r="M220">
        <v>1</v>
      </c>
      <c r="N220" s="1" t="s">
        <v>27</v>
      </c>
      <c r="O220" t="s">
        <v>27</v>
      </c>
      <c r="P220">
        <v>18</v>
      </c>
      <c r="Q220" t="s">
        <v>27</v>
      </c>
      <c r="R220" t="s">
        <v>27</v>
      </c>
      <c r="S220">
        <v>0</v>
      </c>
      <c r="T220">
        <v>20</v>
      </c>
      <c r="U220" t="s">
        <v>39</v>
      </c>
    </row>
    <row r="221" spans="1:21" x14ac:dyDescent="0.35">
      <c r="A221" t="s">
        <v>47</v>
      </c>
      <c r="B221">
        <v>19</v>
      </c>
      <c r="C221">
        <v>2023</v>
      </c>
      <c r="D221" t="s">
        <v>93</v>
      </c>
      <c r="E221">
        <v>105</v>
      </c>
      <c r="F221" t="s">
        <v>94</v>
      </c>
      <c r="G221" t="s">
        <v>95</v>
      </c>
      <c r="H221" t="s">
        <v>25</v>
      </c>
      <c r="I221">
        <v>135</v>
      </c>
      <c r="J221" t="s">
        <v>96</v>
      </c>
      <c r="K221">
        <v>2100</v>
      </c>
      <c r="L221">
        <v>2</v>
      </c>
      <c r="M221">
        <v>2</v>
      </c>
      <c r="N221" s="1" t="s">
        <v>27</v>
      </c>
      <c r="O221" t="s">
        <v>27</v>
      </c>
      <c r="P221">
        <v>16</v>
      </c>
      <c r="Q221" t="s">
        <v>27</v>
      </c>
      <c r="R221" t="s">
        <v>32</v>
      </c>
      <c r="S221">
        <v>3</v>
      </c>
      <c r="T221">
        <v>60</v>
      </c>
      <c r="U221" t="s">
        <v>29</v>
      </c>
    </row>
    <row r="222" spans="1:21" x14ac:dyDescent="0.35">
      <c r="A222" t="s">
        <v>48</v>
      </c>
      <c r="B222">
        <v>20</v>
      </c>
      <c r="C222">
        <v>2023</v>
      </c>
      <c r="D222" t="s">
        <v>93</v>
      </c>
      <c r="E222">
        <v>105</v>
      </c>
      <c r="F222" t="s">
        <v>94</v>
      </c>
      <c r="G222" t="s">
        <v>95</v>
      </c>
      <c r="H222" t="s">
        <v>25</v>
      </c>
      <c r="I222">
        <v>180</v>
      </c>
      <c r="J222" t="s">
        <v>87</v>
      </c>
      <c r="K222">
        <v>1200</v>
      </c>
      <c r="L222">
        <v>2</v>
      </c>
      <c r="M222">
        <v>3</v>
      </c>
      <c r="N222" s="1" t="s">
        <v>27</v>
      </c>
      <c r="O222" t="s">
        <v>27</v>
      </c>
      <c r="P222">
        <v>16</v>
      </c>
      <c r="Q222" t="s">
        <v>32</v>
      </c>
      <c r="R222" t="s">
        <v>32</v>
      </c>
      <c r="S222">
        <v>0</v>
      </c>
      <c r="T222">
        <v>80</v>
      </c>
      <c r="U222" t="s">
        <v>39</v>
      </c>
    </row>
    <row r="223" spans="1:21" x14ac:dyDescent="0.35">
      <c r="A223" t="s">
        <v>49</v>
      </c>
      <c r="B223">
        <v>21</v>
      </c>
      <c r="C223">
        <v>2023</v>
      </c>
      <c r="D223" t="s">
        <v>93</v>
      </c>
      <c r="E223">
        <v>105</v>
      </c>
      <c r="F223" t="s">
        <v>94</v>
      </c>
      <c r="G223" t="s">
        <v>95</v>
      </c>
      <c r="H223" t="s">
        <v>25</v>
      </c>
      <c r="I223">
        <v>250</v>
      </c>
      <c r="J223" t="s">
        <v>87</v>
      </c>
      <c r="K223">
        <v>1500</v>
      </c>
      <c r="L223">
        <v>2</v>
      </c>
      <c r="M223">
        <v>1</v>
      </c>
      <c r="N223" s="1" t="s">
        <v>32</v>
      </c>
      <c r="O223" t="s">
        <v>27</v>
      </c>
      <c r="P223">
        <v>17.5</v>
      </c>
      <c r="Q223" t="s">
        <v>32</v>
      </c>
      <c r="R223" t="s">
        <v>27</v>
      </c>
      <c r="S223">
        <v>0</v>
      </c>
      <c r="T223">
        <v>100</v>
      </c>
      <c r="U223" t="s">
        <v>29</v>
      </c>
    </row>
    <row r="224" spans="1:21" x14ac:dyDescent="0.35">
      <c r="A224" t="s">
        <v>50</v>
      </c>
      <c r="B224">
        <v>22</v>
      </c>
      <c r="C224">
        <v>2023</v>
      </c>
      <c r="D224" t="s">
        <v>93</v>
      </c>
      <c r="E224">
        <v>105</v>
      </c>
      <c r="F224" t="s">
        <v>94</v>
      </c>
      <c r="G224" t="s">
        <v>95</v>
      </c>
      <c r="H224" t="s">
        <v>25</v>
      </c>
      <c r="I224">
        <v>80</v>
      </c>
      <c r="J224" t="s">
        <v>87</v>
      </c>
      <c r="K224">
        <v>1500</v>
      </c>
      <c r="L224">
        <v>2</v>
      </c>
      <c r="M224">
        <v>2</v>
      </c>
      <c r="N224" s="1" t="s">
        <v>32</v>
      </c>
      <c r="O224" t="s">
        <v>27</v>
      </c>
      <c r="P224">
        <v>18</v>
      </c>
      <c r="Q224" t="s">
        <v>32</v>
      </c>
      <c r="R224" t="s">
        <v>27</v>
      </c>
      <c r="S224">
        <v>0</v>
      </c>
      <c r="T224">
        <v>100</v>
      </c>
      <c r="U224" t="s">
        <v>39</v>
      </c>
    </row>
    <row r="225" spans="1:21" x14ac:dyDescent="0.35">
      <c r="A225" t="s">
        <v>51</v>
      </c>
      <c r="B225">
        <v>23</v>
      </c>
      <c r="C225">
        <v>2023</v>
      </c>
      <c r="D225" t="s">
        <v>93</v>
      </c>
      <c r="E225">
        <v>105</v>
      </c>
      <c r="F225" t="s">
        <v>94</v>
      </c>
      <c r="G225" t="s">
        <v>95</v>
      </c>
      <c r="H225" t="s">
        <v>25</v>
      </c>
      <c r="I225">
        <v>41</v>
      </c>
      <c r="J225" t="s">
        <v>27</v>
      </c>
      <c r="K225">
        <v>800</v>
      </c>
      <c r="L225">
        <v>2</v>
      </c>
      <c r="M225">
        <v>2</v>
      </c>
      <c r="N225" s="1" t="s">
        <v>32</v>
      </c>
      <c r="O225" t="s">
        <v>27</v>
      </c>
      <c r="P225" t="s">
        <v>28</v>
      </c>
      <c r="Q225" t="s">
        <v>27</v>
      </c>
      <c r="R225" t="s">
        <v>32</v>
      </c>
      <c r="S225">
        <v>0</v>
      </c>
      <c r="T225">
        <v>40</v>
      </c>
      <c r="U225" t="s">
        <v>29</v>
      </c>
    </row>
    <row r="226" spans="1:21" x14ac:dyDescent="0.35">
      <c r="A226" t="s">
        <v>52</v>
      </c>
      <c r="B226">
        <v>24</v>
      </c>
      <c r="C226">
        <v>2023</v>
      </c>
      <c r="D226" t="s">
        <v>93</v>
      </c>
      <c r="E226">
        <v>105</v>
      </c>
      <c r="F226" t="s">
        <v>94</v>
      </c>
      <c r="G226" t="s">
        <v>95</v>
      </c>
      <c r="H226" t="s">
        <v>25</v>
      </c>
      <c r="I226">
        <v>129</v>
      </c>
      <c r="J226" t="s">
        <v>27</v>
      </c>
      <c r="K226">
        <v>1200</v>
      </c>
      <c r="L226">
        <v>2</v>
      </c>
      <c r="M226">
        <v>2</v>
      </c>
      <c r="N226" s="1" t="s">
        <v>32</v>
      </c>
      <c r="O226" t="s">
        <v>27</v>
      </c>
      <c r="P226" t="s">
        <v>28</v>
      </c>
      <c r="Q226" t="s">
        <v>27</v>
      </c>
      <c r="R226" t="s">
        <v>32</v>
      </c>
      <c r="S226">
        <v>0</v>
      </c>
      <c r="T226">
        <v>50</v>
      </c>
      <c r="U226" t="s">
        <v>39</v>
      </c>
    </row>
    <row r="227" spans="1:21" x14ac:dyDescent="0.35">
      <c r="A227" t="s">
        <v>53</v>
      </c>
      <c r="B227">
        <v>25</v>
      </c>
      <c r="C227">
        <v>2023</v>
      </c>
      <c r="D227" t="s">
        <v>93</v>
      </c>
      <c r="E227">
        <v>105</v>
      </c>
      <c r="F227" t="s">
        <v>94</v>
      </c>
      <c r="G227" t="s">
        <v>95</v>
      </c>
      <c r="H227" t="s">
        <v>25</v>
      </c>
      <c r="I227">
        <v>20</v>
      </c>
      <c r="J227" t="s">
        <v>27</v>
      </c>
      <c r="K227">
        <v>1000</v>
      </c>
      <c r="L227">
        <v>2</v>
      </c>
      <c r="M227">
        <v>2</v>
      </c>
      <c r="N227" s="1" t="s">
        <v>32</v>
      </c>
      <c r="O227" t="s">
        <v>27</v>
      </c>
      <c r="P227" t="s">
        <v>28</v>
      </c>
      <c r="Q227" t="s">
        <v>27</v>
      </c>
      <c r="R227" t="s">
        <v>27</v>
      </c>
      <c r="S227">
        <v>0</v>
      </c>
      <c r="T227">
        <v>78</v>
      </c>
      <c r="U227" t="s">
        <v>39</v>
      </c>
    </row>
    <row r="228" spans="1:21" x14ac:dyDescent="0.35">
      <c r="A228" t="s">
        <v>54</v>
      </c>
      <c r="B228">
        <v>26</v>
      </c>
      <c r="C228">
        <v>2023</v>
      </c>
      <c r="D228" t="s">
        <v>93</v>
      </c>
      <c r="E228">
        <v>105</v>
      </c>
      <c r="F228" t="s">
        <v>94</v>
      </c>
      <c r="G228" t="s">
        <v>95</v>
      </c>
      <c r="H228" t="s">
        <v>25</v>
      </c>
      <c r="I228">
        <v>247</v>
      </c>
      <c r="J228" t="s">
        <v>96</v>
      </c>
      <c r="K228">
        <v>1800</v>
      </c>
      <c r="L228">
        <v>2</v>
      </c>
      <c r="M228">
        <v>2</v>
      </c>
      <c r="N228" s="1" t="s">
        <v>32</v>
      </c>
      <c r="O228" t="s">
        <v>27</v>
      </c>
      <c r="P228">
        <v>17</v>
      </c>
      <c r="Q228" t="s">
        <v>32</v>
      </c>
      <c r="R228" t="s">
        <v>27</v>
      </c>
      <c r="S228">
        <v>0</v>
      </c>
      <c r="T228">
        <v>60</v>
      </c>
      <c r="U228" t="s">
        <v>29</v>
      </c>
    </row>
    <row r="229" spans="1:21" x14ac:dyDescent="0.35">
      <c r="A229" t="s">
        <v>55</v>
      </c>
      <c r="B229">
        <v>27</v>
      </c>
      <c r="C229">
        <v>2023</v>
      </c>
      <c r="D229" t="s">
        <v>93</v>
      </c>
      <c r="E229">
        <v>105</v>
      </c>
      <c r="F229" t="s">
        <v>94</v>
      </c>
      <c r="G229" t="s">
        <v>95</v>
      </c>
      <c r="H229" t="s">
        <v>25</v>
      </c>
      <c r="I229">
        <v>160</v>
      </c>
      <c r="J229" t="s">
        <v>96</v>
      </c>
      <c r="K229">
        <v>1500</v>
      </c>
      <c r="L229">
        <v>2</v>
      </c>
      <c r="M229">
        <v>2</v>
      </c>
      <c r="N229" s="1" t="s">
        <v>27</v>
      </c>
      <c r="O229" t="s">
        <v>27</v>
      </c>
      <c r="P229" t="s">
        <v>28</v>
      </c>
      <c r="Q229" t="s">
        <v>27</v>
      </c>
      <c r="R229" t="s">
        <v>27</v>
      </c>
      <c r="S229">
        <v>0</v>
      </c>
      <c r="T229">
        <v>160</v>
      </c>
      <c r="U229" t="s">
        <v>39</v>
      </c>
    </row>
    <row r="230" spans="1:21" x14ac:dyDescent="0.35">
      <c r="A230" t="s">
        <v>56</v>
      </c>
      <c r="B230">
        <v>28</v>
      </c>
      <c r="C230">
        <v>2023</v>
      </c>
      <c r="D230" t="s">
        <v>93</v>
      </c>
      <c r="E230">
        <v>105</v>
      </c>
      <c r="F230" t="s">
        <v>94</v>
      </c>
      <c r="G230" t="s">
        <v>95</v>
      </c>
      <c r="H230" t="s">
        <v>25</v>
      </c>
      <c r="I230">
        <v>100</v>
      </c>
      <c r="J230" t="s">
        <v>87</v>
      </c>
      <c r="K230">
        <v>1500</v>
      </c>
      <c r="L230">
        <v>2</v>
      </c>
      <c r="M230">
        <v>2</v>
      </c>
      <c r="N230" s="1" t="s">
        <v>27</v>
      </c>
      <c r="O230" t="s">
        <v>27</v>
      </c>
      <c r="P230">
        <v>18</v>
      </c>
      <c r="Q230" t="s">
        <v>27</v>
      </c>
      <c r="R230" t="s">
        <v>32</v>
      </c>
      <c r="S230">
        <v>0</v>
      </c>
      <c r="T230">
        <f>2*45</f>
        <v>90</v>
      </c>
      <c r="U230" t="s">
        <v>39</v>
      </c>
    </row>
    <row r="231" spans="1:21" x14ac:dyDescent="0.35">
      <c r="A231" t="s">
        <v>57</v>
      </c>
      <c r="B231">
        <v>29</v>
      </c>
      <c r="C231">
        <v>2023</v>
      </c>
      <c r="D231" t="s">
        <v>93</v>
      </c>
      <c r="E231">
        <v>105</v>
      </c>
      <c r="F231" t="s">
        <v>94</v>
      </c>
      <c r="G231" t="s">
        <v>95</v>
      </c>
      <c r="H231" t="s">
        <v>25</v>
      </c>
      <c r="I231">
        <v>166</v>
      </c>
      <c r="J231" t="s">
        <v>96</v>
      </c>
      <c r="K231">
        <v>1000</v>
      </c>
      <c r="L231">
        <v>2</v>
      </c>
      <c r="M231">
        <v>2</v>
      </c>
      <c r="N231" s="1" t="s">
        <v>32</v>
      </c>
      <c r="O231" t="s">
        <v>27</v>
      </c>
      <c r="P231">
        <v>17</v>
      </c>
      <c r="Q231" t="s">
        <v>27</v>
      </c>
      <c r="R231" t="s">
        <v>27</v>
      </c>
      <c r="S231">
        <v>0</v>
      </c>
      <c r="T231">
        <v>30</v>
      </c>
      <c r="U231" t="s">
        <v>39</v>
      </c>
    </row>
    <row r="232" spans="1:21" x14ac:dyDescent="0.35">
      <c r="A232" t="s">
        <v>58</v>
      </c>
      <c r="B232">
        <v>30</v>
      </c>
      <c r="C232">
        <v>2023</v>
      </c>
      <c r="D232" t="s">
        <v>93</v>
      </c>
      <c r="E232">
        <v>105</v>
      </c>
      <c r="F232" t="s">
        <v>94</v>
      </c>
      <c r="G232" t="s">
        <v>95</v>
      </c>
      <c r="H232" t="s">
        <v>25</v>
      </c>
      <c r="I232">
        <v>80</v>
      </c>
      <c r="J232" t="s">
        <v>87</v>
      </c>
      <c r="K232">
        <v>1100</v>
      </c>
      <c r="L232">
        <v>2</v>
      </c>
      <c r="M232">
        <v>2</v>
      </c>
      <c r="N232" s="1" t="s">
        <v>27</v>
      </c>
      <c r="O232" t="s">
        <v>27</v>
      </c>
      <c r="P232">
        <v>18</v>
      </c>
      <c r="Q232" t="s">
        <v>32</v>
      </c>
      <c r="R232" t="s">
        <v>32</v>
      </c>
      <c r="S232">
        <v>0</v>
      </c>
      <c r="T232">
        <v>80</v>
      </c>
      <c r="U232" t="s">
        <v>29</v>
      </c>
    </row>
    <row r="233" spans="1:21" x14ac:dyDescent="0.35">
      <c r="A233" t="s">
        <v>59</v>
      </c>
      <c r="B233">
        <v>31</v>
      </c>
      <c r="C233">
        <v>2023</v>
      </c>
      <c r="D233" t="s">
        <v>93</v>
      </c>
      <c r="E233">
        <v>105</v>
      </c>
      <c r="F233" t="s">
        <v>94</v>
      </c>
      <c r="G233" t="s">
        <v>95</v>
      </c>
      <c r="H233" t="s">
        <v>25</v>
      </c>
      <c r="I233">
        <v>220</v>
      </c>
      <c r="J233" t="s">
        <v>87</v>
      </c>
      <c r="K233">
        <v>1800</v>
      </c>
      <c r="L233">
        <v>2</v>
      </c>
      <c r="M233">
        <v>2</v>
      </c>
      <c r="N233" s="1" t="s">
        <v>27</v>
      </c>
      <c r="O233" t="s">
        <v>27</v>
      </c>
      <c r="P233">
        <v>17</v>
      </c>
      <c r="Q233" t="s">
        <v>27</v>
      </c>
      <c r="R233" t="s">
        <v>27</v>
      </c>
      <c r="S233">
        <v>0</v>
      </c>
      <c r="T233">
        <v>120</v>
      </c>
      <c r="U233" t="s">
        <v>39</v>
      </c>
    </row>
    <row r="234" spans="1:21" x14ac:dyDescent="0.35">
      <c r="A234" t="s">
        <v>60</v>
      </c>
      <c r="B234">
        <v>32</v>
      </c>
      <c r="C234">
        <v>2023</v>
      </c>
      <c r="D234" t="s">
        <v>93</v>
      </c>
      <c r="E234">
        <v>105</v>
      </c>
      <c r="F234" t="s">
        <v>94</v>
      </c>
      <c r="G234" t="s">
        <v>95</v>
      </c>
      <c r="H234" t="s">
        <v>25</v>
      </c>
      <c r="I234">
        <v>100</v>
      </c>
      <c r="J234" t="s">
        <v>96</v>
      </c>
      <c r="K234">
        <v>1500</v>
      </c>
      <c r="L234">
        <v>2</v>
      </c>
      <c r="M234">
        <v>2</v>
      </c>
      <c r="N234" s="1" t="s">
        <v>32</v>
      </c>
      <c r="O234" t="s">
        <v>27</v>
      </c>
      <c r="P234">
        <v>16</v>
      </c>
      <c r="Q234" t="s">
        <v>32</v>
      </c>
      <c r="R234" t="s">
        <v>27</v>
      </c>
      <c r="S234">
        <v>0</v>
      </c>
      <c r="T234">
        <v>60</v>
      </c>
      <c r="U234" t="s">
        <v>29</v>
      </c>
    </row>
    <row r="235" spans="1:21" x14ac:dyDescent="0.35">
      <c r="A235" t="s">
        <v>61</v>
      </c>
      <c r="B235">
        <v>33</v>
      </c>
      <c r="C235">
        <v>2023</v>
      </c>
      <c r="D235" t="s">
        <v>93</v>
      </c>
      <c r="E235">
        <v>105</v>
      </c>
      <c r="F235" t="s">
        <v>94</v>
      </c>
      <c r="G235" t="s">
        <v>95</v>
      </c>
      <c r="H235" t="s">
        <v>25</v>
      </c>
      <c r="I235">
        <v>30</v>
      </c>
      <c r="J235" t="s">
        <v>87</v>
      </c>
      <c r="K235">
        <v>800</v>
      </c>
      <c r="L235">
        <v>2</v>
      </c>
      <c r="M235">
        <v>2</v>
      </c>
      <c r="N235" s="1" t="s">
        <v>32</v>
      </c>
      <c r="O235" t="s">
        <v>27</v>
      </c>
      <c r="P235" t="s">
        <v>28</v>
      </c>
      <c r="Q235" t="s">
        <v>32</v>
      </c>
      <c r="R235" t="s">
        <v>32</v>
      </c>
      <c r="S235">
        <v>0</v>
      </c>
      <c r="T235">
        <v>40</v>
      </c>
      <c r="U235" t="s">
        <v>39</v>
      </c>
    </row>
    <row r="236" spans="1:21" x14ac:dyDescent="0.35">
      <c r="A236" t="s">
        <v>62</v>
      </c>
      <c r="B236">
        <v>34</v>
      </c>
      <c r="C236">
        <v>2023</v>
      </c>
      <c r="D236" t="s">
        <v>93</v>
      </c>
      <c r="E236">
        <v>105</v>
      </c>
      <c r="F236" t="s">
        <v>94</v>
      </c>
      <c r="G236" t="s">
        <v>95</v>
      </c>
      <c r="H236" t="s">
        <v>25</v>
      </c>
      <c r="I236">
        <v>140</v>
      </c>
      <c r="J236" t="s">
        <v>87</v>
      </c>
      <c r="K236">
        <v>900</v>
      </c>
      <c r="L236">
        <v>2</v>
      </c>
      <c r="M236">
        <v>2</v>
      </c>
      <c r="N236" s="1" t="s">
        <v>27</v>
      </c>
      <c r="O236" t="s">
        <v>27</v>
      </c>
      <c r="P236">
        <v>17</v>
      </c>
      <c r="Q236" t="s">
        <v>32</v>
      </c>
      <c r="R236" t="s">
        <v>27</v>
      </c>
      <c r="S236">
        <v>0</v>
      </c>
      <c r="T236">
        <v>90</v>
      </c>
      <c r="U236" t="s">
        <v>29</v>
      </c>
    </row>
    <row r="237" spans="1:21" x14ac:dyDescent="0.35">
      <c r="A237" t="s">
        <v>63</v>
      </c>
      <c r="B237">
        <v>35</v>
      </c>
      <c r="C237">
        <v>2023</v>
      </c>
      <c r="D237" t="s">
        <v>93</v>
      </c>
      <c r="E237">
        <v>105</v>
      </c>
      <c r="F237" t="s">
        <v>94</v>
      </c>
      <c r="G237" t="s">
        <v>95</v>
      </c>
      <c r="H237" t="s">
        <v>25</v>
      </c>
      <c r="I237">
        <v>313</v>
      </c>
      <c r="J237" t="s">
        <v>96</v>
      </c>
      <c r="K237">
        <v>1200</v>
      </c>
      <c r="L237">
        <v>2</v>
      </c>
      <c r="M237">
        <v>3</v>
      </c>
      <c r="N237" s="1" t="s">
        <v>32</v>
      </c>
      <c r="O237" t="s">
        <v>27</v>
      </c>
      <c r="P237">
        <v>17</v>
      </c>
      <c r="Q237" t="s">
        <v>27</v>
      </c>
      <c r="R237" t="s">
        <v>27</v>
      </c>
      <c r="S237">
        <v>0</v>
      </c>
      <c r="T237">
        <v>200</v>
      </c>
      <c r="U237" t="s">
        <v>39</v>
      </c>
    </row>
    <row r="238" spans="1:21" x14ac:dyDescent="0.35">
      <c r="A238" t="s">
        <v>64</v>
      </c>
      <c r="B238">
        <v>36</v>
      </c>
      <c r="C238">
        <v>2023</v>
      </c>
      <c r="D238" t="s">
        <v>93</v>
      </c>
      <c r="E238">
        <v>105</v>
      </c>
      <c r="F238" t="s">
        <v>94</v>
      </c>
      <c r="G238" t="s">
        <v>95</v>
      </c>
      <c r="H238" t="s">
        <v>25</v>
      </c>
      <c r="I238">
        <v>55</v>
      </c>
      <c r="J238" t="s">
        <v>98</v>
      </c>
      <c r="K238">
        <v>540</v>
      </c>
      <c r="L238">
        <v>2</v>
      </c>
      <c r="M238">
        <v>1</v>
      </c>
      <c r="N238" s="1" t="s">
        <v>32</v>
      </c>
      <c r="O238" t="s">
        <v>27</v>
      </c>
      <c r="P238">
        <v>17</v>
      </c>
      <c r="Q238" t="s">
        <v>32</v>
      </c>
      <c r="R238" t="s">
        <v>27</v>
      </c>
      <c r="S238">
        <v>0</v>
      </c>
      <c r="T238">
        <v>20</v>
      </c>
      <c r="U238" t="s">
        <v>39</v>
      </c>
    </row>
    <row r="239" spans="1:21" x14ac:dyDescent="0.35">
      <c r="A239" t="s">
        <v>65</v>
      </c>
      <c r="B239">
        <v>37</v>
      </c>
      <c r="C239">
        <v>2023</v>
      </c>
      <c r="D239" t="s">
        <v>93</v>
      </c>
      <c r="E239">
        <v>105</v>
      </c>
      <c r="F239" t="s">
        <v>94</v>
      </c>
      <c r="G239" t="s">
        <v>95</v>
      </c>
      <c r="H239" t="s">
        <v>25</v>
      </c>
      <c r="I239">
        <v>135</v>
      </c>
      <c r="J239" t="s">
        <v>27</v>
      </c>
      <c r="K239">
        <v>1528</v>
      </c>
      <c r="L239">
        <v>2</v>
      </c>
      <c r="M239">
        <v>1</v>
      </c>
      <c r="N239" s="1" t="s">
        <v>32</v>
      </c>
      <c r="O239" t="s">
        <v>27</v>
      </c>
      <c r="P239" t="s">
        <v>28</v>
      </c>
      <c r="Q239" t="s">
        <v>27</v>
      </c>
      <c r="R239" t="s">
        <v>27</v>
      </c>
      <c r="S239">
        <v>0</v>
      </c>
      <c r="T239">
        <v>50</v>
      </c>
      <c r="U239" t="s">
        <v>39</v>
      </c>
    </row>
    <row r="240" spans="1:21" x14ac:dyDescent="0.35">
      <c r="A240" t="s">
        <v>66</v>
      </c>
      <c r="B240">
        <v>38</v>
      </c>
      <c r="C240">
        <v>2023</v>
      </c>
      <c r="D240" t="s">
        <v>93</v>
      </c>
      <c r="E240">
        <v>105</v>
      </c>
      <c r="F240" t="s">
        <v>94</v>
      </c>
      <c r="G240" t="s">
        <v>95</v>
      </c>
      <c r="H240" t="s">
        <v>25</v>
      </c>
      <c r="I240">
        <v>100</v>
      </c>
      <c r="J240" t="s">
        <v>87</v>
      </c>
      <c r="K240">
        <v>1550</v>
      </c>
      <c r="L240">
        <v>2</v>
      </c>
      <c r="M240">
        <v>2</v>
      </c>
      <c r="N240" s="1" t="s">
        <v>27</v>
      </c>
      <c r="O240" t="s">
        <v>27</v>
      </c>
      <c r="P240">
        <v>18</v>
      </c>
      <c r="Q240" t="s">
        <v>32</v>
      </c>
      <c r="R240" t="s">
        <v>27</v>
      </c>
      <c r="S240">
        <v>6</v>
      </c>
      <c r="T240">
        <v>200</v>
      </c>
      <c r="U240" t="s">
        <v>39</v>
      </c>
    </row>
    <row r="241" spans="1:21" x14ac:dyDescent="0.35">
      <c r="A241" t="s">
        <v>67</v>
      </c>
      <c r="B241">
        <v>39</v>
      </c>
      <c r="C241">
        <v>2023</v>
      </c>
      <c r="D241" t="s">
        <v>93</v>
      </c>
      <c r="E241">
        <v>105</v>
      </c>
      <c r="F241" t="s">
        <v>94</v>
      </c>
      <c r="G241" t="s">
        <v>95</v>
      </c>
      <c r="H241" t="s">
        <v>25</v>
      </c>
      <c r="I241">
        <v>120</v>
      </c>
      <c r="J241" t="s">
        <v>97</v>
      </c>
      <c r="K241">
        <v>1800</v>
      </c>
      <c r="L241">
        <v>2</v>
      </c>
      <c r="M241">
        <v>2</v>
      </c>
      <c r="N241" s="1" t="s">
        <v>27</v>
      </c>
      <c r="O241" t="s">
        <v>27</v>
      </c>
      <c r="P241">
        <v>18</v>
      </c>
      <c r="Q241" t="s">
        <v>27</v>
      </c>
      <c r="R241" t="s">
        <v>32</v>
      </c>
      <c r="S241">
        <v>4</v>
      </c>
      <c r="T241">
        <v>110</v>
      </c>
      <c r="U241" t="s">
        <v>39</v>
      </c>
    </row>
    <row r="242" spans="1:21" x14ac:dyDescent="0.35">
      <c r="A242" t="s">
        <v>68</v>
      </c>
      <c r="B242">
        <v>40</v>
      </c>
      <c r="C242">
        <v>2023</v>
      </c>
      <c r="D242" t="s">
        <v>93</v>
      </c>
      <c r="E242">
        <v>105</v>
      </c>
      <c r="F242" t="s">
        <v>94</v>
      </c>
      <c r="G242" t="s">
        <v>95</v>
      </c>
      <c r="H242" t="s">
        <v>25</v>
      </c>
      <c r="I242">
        <v>60</v>
      </c>
      <c r="J242" t="s">
        <v>97</v>
      </c>
      <c r="K242">
        <v>1500</v>
      </c>
      <c r="L242">
        <v>2</v>
      </c>
      <c r="M242">
        <v>2</v>
      </c>
      <c r="N242" s="1" t="s">
        <v>32</v>
      </c>
      <c r="O242" t="s">
        <v>27</v>
      </c>
      <c r="P242">
        <v>16</v>
      </c>
      <c r="Q242" t="s">
        <v>27</v>
      </c>
      <c r="R242" t="s">
        <v>27</v>
      </c>
      <c r="S242">
        <v>0</v>
      </c>
      <c r="T242">
        <v>50</v>
      </c>
      <c r="U242" t="s">
        <v>39</v>
      </c>
    </row>
    <row r="243" spans="1:21" x14ac:dyDescent="0.35">
      <c r="A243" t="s">
        <v>69</v>
      </c>
      <c r="B243">
        <v>41</v>
      </c>
      <c r="C243">
        <v>2023</v>
      </c>
      <c r="D243" t="s">
        <v>93</v>
      </c>
      <c r="E243">
        <v>105</v>
      </c>
      <c r="F243" t="s">
        <v>94</v>
      </c>
      <c r="G243" t="s">
        <v>95</v>
      </c>
      <c r="H243" t="s">
        <v>25</v>
      </c>
      <c r="I243">
        <v>155</v>
      </c>
      <c r="J243" t="s">
        <v>87</v>
      </c>
      <c r="K243">
        <v>1251</v>
      </c>
      <c r="L243">
        <v>2</v>
      </c>
      <c r="M243">
        <v>3</v>
      </c>
      <c r="N243" s="1" t="s">
        <v>27</v>
      </c>
      <c r="O243" t="s">
        <v>27</v>
      </c>
      <c r="P243">
        <v>18</v>
      </c>
      <c r="Q243" t="s">
        <v>27</v>
      </c>
      <c r="R243" t="s">
        <v>27</v>
      </c>
      <c r="S243">
        <v>0</v>
      </c>
      <c r="T243">
        <v>65</v>
      </c>
      <c r="U243" t="s">
        <v>39</v>
      </c>
    </row>
    <row r="244" spans="1:21" x14ac:dyDescent="0.35">
      <c r="A244" t="s">
        <v>70</v>
      </c>
      <c r="B244">
        <v>42</v>
      </c>
      <c r="C244">
        <v>2023</v>
      </c>
      <c r="D244" t="s">
        <v>93</v>
      </c>
      <c r="E244">
        <v>105</v>
      </c>
      <c r="F244" t="s">
        <v>94</v>
      </c>
      <c r="G244" t="s">
        <v>95</v>
      </c>
      <c r="H244" t="s">
        <v>25</v>
      </c>
      <c r="I244">
        <v>150</v>
      </c>
      <c r="J244" t="s">
        <v>97</v>
      </c>
      <c r="K244">
        <v>1250</v>
      </c>
      <c r="L244">
        <v>2</v>
      </c>
      <c r="M244">
        <v>2</v>
      </c>
      <c r="N244" s="1" t="s">
        <v>27</v>
      </c>
      <c r="O244" t="s">
        <v>27</v>
      </c>
      <c r="P244" t="s">
        <v>28</v>
      </c>
      <c r="Q244" t="s">
        <v>27</v>
      </c>
      <c r="R244" t="s">
        <v>27</v>
      </c>
      <c r="S244">
        <v>0</v>
      </c>
      <c r="T244">
        <v>160</v>
      </c>
      <c r="U244" t="s">
        <v>39</v>
      </c>
    </row>
    <row r="245" spans="1:21" x14ac:dyDescent="0.35">
      <c r="A245" t="s">
        <v>71</v>
      </c>
      <c r="B245">
        <v>44</v>
      </c>
      <c r="C245">
        <v>2023</v>
      </c>
      <c r="D245" t="s">
        <v>93</v>
      </c>
      <c r="E245">
        <v>105</v>
      </c>
      <c r="F245" t="s">
        <v>94</v>
      </c>
      <c r="G245" t="s">
        <v>95</v>
      </c>
      <c r="H245" t="s">
        <v>25</v>
      </c>
      <c r="I245">
        <v>100</v>
      </c>
      <c r="J245" t="s">
        <v>87</v>
      </c>
      <c r="K245">
        <v>1000</v>
      </c>
      <c r="L245">
        <v>2</v>
      </c>
      <c r="M245">
        <v>1</v>
      </c>
      <c r="N245" s="1" t="s">
        <v>32</v>
      </c>
      <c r="O245" t="s">
        <v>27</v>
      </c>
      <c r="P245">
        <v>18</v>
      </c>
      <c r="Q245" t="s">
        <v>32</v>
      </c>
      <c r="R245" t="s">
        <v>27</v>
      </c>
      <c r="S245">
        <v>0</v>
      </c>
      <c r="T245">
        <v>25</v>
      </c>
      <c r="U245" t="s">
        <v>29</v>
      </c>
    </row>
    <row r="246" spans="1:21" x14ac:dyDescent="0.35">
      <c r="A246" t="s">
        <v>72</v>
      </c>
      <c r="B246">
        <v>45</v>
      </c>
      <c r="C246">
        <v>2023</v>
      </c>
      <c r="D246" t="s">
        <v>93</v>
      </c>
      <c r="E246">
        <v>105</v>
      </c>
      <c r="F246" t="s">
        <v>94</v>
      </c>
      <c r="G246" t="s">
        <v>95</v>
      </c>
      <c r="H246" t="s">
        <v>25</v>
      </c>
      <c r="I246">
        <v>200</v>
      </c>
      <c r="J246" t="s">
        <v>99</v>
      </c>
      <c r="K246">
        <v>1500</v>
      </c>
      <c r="L246">
        <v>2</v>
      </c>
      <c r="M246">
        <v>2</v>
      </c>
      <c r="N246" s="1" t="s">
        <v>32</v>
      </c>
      <c r="O246" t="s">
        <v>27</v>
      </c>
      <c r="P246">
        <v>17</v>
      </c>
      <c r="Q246" t="s">
        <v>27</v>
      </c>
      <c r="R246" t="s">
        <v>27</v>
      </c>
      <c r="S246">
        <v>0</v>
      </c>
      <c r="T246">
        <v>250</v>
      </c>
      <c r="U246" t="s">
        <v>39</v>
      </c>
    </row>
    <row r="247" spans="1:21" x14ac:dyDescent="0.35">
      <c r="A247" t="s">
        <v>73</v>
      </c>
      <c r="B247">
        <v>46</v>
      </c>
      <c r="C247">
        <v>2023</v>
      </c>
      <c r="D247" t="s">
        <v>93</v>
      </c>
      <c r="E247">
        <v>105</v>
      </c>
      <c r="F247" t="s">
        <v>94</v>
      </c>
      <c r="G247" t="s">
        <v>95</v>
      </c>
      <c r="H247" t="s">
        <v>25</v>
      </c>
      <c r="I247">
        <v>150</v>
      </c>
      <c r="J247" t="s">
        <v>27</v>
      </c>
      <c r="K247">
        <v>1500</v>
      </c>
      <c r="L247">
        <v>2</v>
      </c>
      <c r="M247">
        <v>2</v>
      </c>
      <c r="N247" s="1" t="s">
        <v>27</v>
      </c>
      <c r="O247" t="s">
        <v>27</v>
      </c>
      <c r="P247">
        <v>18</v>
      </c>
      <c r="Q247" t="s">
        <v>27</v>
      </c>
      <c r="R247" t="s">
        <v>27</v>
      </c>
      <c r="S247">
        <v>0</v>
      </c>
      <c r="T247">
        <v>150</v>
      </c>
      <c r="U247" t="s">
        <v>39</v>
      </c>
    </row>
    <row r="248" spans="1:21" x14ac:dyDescent="0.35">
      <c r="A248" t="s">
        <v>74</v>
      </c>
      <c r="B248">
        <v>47</v>
      </c>
      <c r="C248">
        <v>2023</v>
      </c>
      <c r="D248" t="s">
        <v>93</v>
      </c>
      <c r="E248">
        <v>105</v>
      </c>
      <c r="F248" t="s">
        <v>94</v>
      </c>
      <c r="G248" t="s">
        <v>95</v>
      </c>
      <c r="H248" t="s">
        <v>25</v>
      </c>
      <c r="I248">
        <v>200</v>
      </c>
      <c r="J248" t="s">
        <v>87</v>
      </c>
      <c r="K248">
        <v>750</v>
      </c>
      <c r="L248">
        <v>2</v>
      </c>
      <c r="M248">
        <v>2</v>
      </c>
      <c r="N248" s="1" t="s">
        <v>32</v>
      </c>
      <c r="O248" t="s">
        <v>27</v>
      </c>
      <c r="P248">
        <v>16</v>
      </c>
      <c r="Q248" t="s">
        <v>27</v>
      </c>
      <c r="R248" t="s">
        <v>27</v>
      </c>
      <c r="S248">
        <v>0</v>
      </c>
      <c r="T248">
        <v>60</v>
      </c>
      <c r="U248" t="s">
        <v>39</v>
      </c>
    </row>
    <row r="249" spans="1:21" x14ac:dyDescent="0.35">
      <c r="A249" t="s">
        <v>75</v>
      </c>
      <c r="B249">
        <v>48</v>
      </c>
      <c r="C249">
        <v>2023</v>
      </c>
      <c r="D249" t="s">
        <v>93</v>
      </c>
      <c r="E249">
        <v>105</v>
      </c>
      <c r="F249" t="s">
        <v>94</v>
      </c>
      <c r="G249" t="s">
        <v>95</v>
      </c>
      <c r="H249" t="s">
        <v>25</v>
      </c>
      <c r="I249">
        <v>177</v>
      </c>
      <c r="J249" t="s">
        <v>100</v>
      </c>
      <c r="K249">
        <v>1000</v>
      </c>
      <c r="L249">
        <v>2</v>
      </c>
      <c r="M249">
        <v>2</v>
      </c>
      <c r="N249" s="1" t="s">
        <v>27</v>
      </c>
      <c r="O249" t="s">
        <v>27</v>
      </c>
      <c r="P249">
        <v>16</v>
      </c>
      <c r="Q249" t="s">
        <v>27</v>
      </c>
      <c r="R249" t="s">
        <v>27</v>
      </c>
      <c r="S249">
        <v>0</v>
      </c>
      <c r="T249">
        <v>55</v>
      </c>
      <c r="U249" t="s">
        <v>39</v>
      </c>
    </row>
    <row r="250" spans="1:21" x14ac:dyDescent="0.35">
      <c r="A250" t="s">
        <v>76</v>
      </c>
      <c r="B250">
        <v>49</v>
      </c>
      <c r="C250">
        <v>2023</v>
      </c>
      <c r="D250" t="s">
        <v>93</v>
      </c>
      <c r="E250">
        <v>105</v>
      </c>
      <c r="F250" t="s">
        <v>94</v>
      </c>
      <c r="G250" t="s">
        <v>95</v>
      </c>
      <c r="H250" t="s">
        <v>25</v>
      </c>
      <c r="I250">
        <v>254</v>
      </c>
      <c r="J250" t="s">
        <v>87</v>
      </c>
      <c r="K250">
        <v>1000</v>
      </c>
      <c r="L250">
        <v>2</v>
      </c>
      <c r="M250">
        <v>2</v>
      </c>
      <c r="N250" s="1" t="s">
        <v>32</v>
      </c>
      <c r="O250" t="s">
        <v>27</v>
      </c>
      <c r="P250" t="s">
        <v>28</v>
      </c>
      <c r="Q250" t="s">
        <v>27</v>
      </c>
      <c r="R250" t="s">
        <v>32</v>
      </c>
      <c r="S250">
        <v>0</v>
      </c>
      <c r="T250">
        <v>52</v>
      </c>
      <c r="U250" t="s">
        <v>29</v>
      </c>
    </row>
    <row r="251" spans="1:21" x14ac:dyDescent="0.35">
      <c r="A251" t="s">
        <v>77</v>
      </c>
      <c r="B251">
        <v>50</v>
      </c>
      <c r="C251">
        <v>2023</v>
      </c>
      <c r="D251" t="s">
        <v>93</v>
      </c>
      <c r="E251">
        <v>105</v>
      </c>
      <c r="F251" t="s">
        <v>94</v>
      </c>
      <c r="G251" t="s">
        <v>95</v>
      </c>
      <c r="H251" t="s">
        <v>25</v>
      </c>
      <c r="I251">
        <v>360</v>
      </c>
      <c r="J251" t="s">
        <v>87</v>
      </c>
      <c r="K251">
        <v>750</v>
      </c>
      <c r="L251">
        <v>2</v>
      </c>
      <c r="M251">
        <v>2</v>
      </c>
      <c r="N251" s="1" t="s">
        <v>32</v>
      </c>
      <c r="O251" t="s">
        <v>27</v>
      </c>
      <c r="P251">
        <v>18</v>
      </c>
      <c r="Q251" t="s">
        <v>27</v>
      </c>
      <c r="R251" t="s">
        <v>27</v>
      </c>
      <c r="S251">
        <v>0</v>
      </c>
      <c r="T251">
        <v>130</v>
      </c>
      <c r="U251" t="s">
        <v>29</v>
      </c>
    </row>
    <row r="252" spans="1:21" x14ac:dyDescent="0.35">
      <c r="A252" t="s">
        <v>78</v>
      </c>
      <c r="B252">
        <v>51</v>
      </c>
      <c r="C252">
        <v>2023</v>
      </c>
      <c r="D252" t="s">
        <v>93</v>
      </c>
      <c r="E252">
        <v>105</v>
      </c>
      <c r="F252" t="s">
        <v>94</v>
      </c>
      <c r="G252" t="s">
        <v>95</v>
      </c>
      <c r="H252" t="s">
        <v>25</v>
      </c>
      <c r="I252">
        <v>267</v>
      </c>
      <c r="J252" t="s">
        <v>27</v>
      </c>
      <c r="K252">
        <v>1500</v>
      </c>
      <c r="L252">
        <v>2</v>
      </c>
      <c r="M252">
        <v>2</v>
      </c>
      <c r="N252" s="1" t="s">
        <v>32</v>
      </c>
      <c r="O252" t="s">
        <v>27</v>
      </c>
      <c r="P252" t="s">
        <v>28</v>
      </c>
      <c r="Q252" t="s">
        <v>27</v>
      </c>
      <c r="R252" t="s">
        <v>32</v>
      </c>
      <c r="S252">
        <v>0</v>
      </c>
      <c r="T252">
        <v>95</v>
      </c>
      <c r="U252" t="s">
        <v>29</v>
      </c>
    </row>
    <row r="253" spans="1:21" x14ac:dyDescent="0.35">
      <c r="A253" t="s">
        <v>79</v>
      </c>
      <c r="B253">
        <v>53</v>
      </c>
      <c r="C253">
        <v>2023</v>
      </c>
      <c r="D253" t="s">
        <v>93</v>
      </c>
      <c r="E253">
        <v>105</v>
      </c>
      <c r="F253" t="s">
        <v>94</v>
      </c>
      <c r="G253" t="s">
        <v>95</v>
      </c>
      <c r="H253" t="s">
        <v>25</v>
      </c>
      <c r="I253">
        <v>349</v>
      </c>
      <c r="J253" t="s">
        <v>27</v>
      </c>
      <c r="K253">
        <v>1000</v>
      </c>
      <c r="L253">
        <v>2</v>
      </c>
      <c r="M253">
        <v>2</v>
      </c>
      <c r="N253" s="1" t="s">
        <v>32</v>
      </c>
      <c r="O253" t="s">
        <v>27</v>
      </c>
      <c r="P253">
        <v>17</v>
      </c>
      <c r="Q253" t="s">
        <v>27</v>
      </c>
      <c r="R253" t="s">
        <v>32</v>
      </c>
      <c r="S253">
        <v>0</v>
      </c>
      <c r="T253">
        <v>55</v>
      </c>
      <c r="U253" t="s">
        <v>39</v>
      </c>
    </row>
    <row r="254" spans="1:21" x14ac:dyDescent="0.35">
      <c r="A254" t="s">
        <v>80</v>
      </c>
      <c r="B254">
        <v>54</v>
      </c>
      <c r="C254">
        <v>2023</v>
      </c>
      <c r="D254" t="s">
        <v>93</v>
      </c>
      <c r="E254">
        <v>105</v>
      </c>
      <c r="F254" t="s">
        <v>94</v>
      </c>
      <c r="G254" t="s">
        <v>95</v>
      </c>
      <c r="H254" t="s">
        <v>25</v>
      </c>
      <c r="I254">
        <v>134</v>
      </c>
      <c r="J254" t="s">
        <v>87</v>
      </c>
      <c r="K254">
        <v>1200</v>
      </c>
      <c r="L254">
        <v>2</v>
      </c>
      <c r="M254">
        <v>3</v>
      </c>
      <c r="N254" s="1" t="s">
        <v>32</v>
      </c>
      <c r="O254" t="s">
        <v>27</v>
      </c>
      <c r="P254">
        <v>18</v>
      </c>
      <c r="Q254" t="s">
        <v>32</v>
      </c>
      <c r="R254" t="s">
        <v>32</v>
      </c>
      <c r="S254">
        <v>4</v>
      </c>
      <c r="T254">
        <v>70</v>
      </c>
      <c r="U254" t="s">
        <v>39</v>
      </c>
    </row>
    <row r="255" spans="1:21" x14ac:dyDescent="0.35">
      <c r="A255" t="s">
        <v>81</v>
      </c>
      <c r="B255">
        <v>55</v>
      </c>
      <c r="C255">
        <v>2023</v>
      </c>
      <c r="D255" t="s">
        <v>93</v>
      </c>
      <c r="E255">
        <v>105</v>
      </c>
      <c r="F255" t="s">
        <v>94</v>
      </c>
      <c r="G255" t="s">
        <v>95</v>
      </c>
      <c r="H255" t="s">
        <v>25</v>
      </c>
      <c r="I255">
        <v>60</v>
      </c>
      <c r="J255" t="s">
        <v>87</v>
      </c>
      <c r="K255">
        <v>1000</v>
      </c>
      <c r="L255">
        <v>2</v>
      </c>
      <c r="M255">
        <v>3</v>
      </c>
      <c r="N255" s="1" t="s">
        <v>32</v>
      </c>
      <c r="O255" t="s">
        <v>27</v>
      </c>
      <c r="P255">
        <v>18</v>
      </c>
      <c r="Q255" t="s">
        <v>27</v>
      </c>
      <c r="R255" t="s">
        <v>32</v>
      </c>
      <c r="S255">
        <v>4</v>
      </c>
      <c r="T255">
        <v>60</v>
      </c>
      <c r="U255" t="s">
        <v>29</v>
      </c>
    </row>
    <row r="256" spans="1:21" x14ac:dyDescent="0.35">
      <c r="A256" t="s">
        <v>82</v>
      </c>
      <c r="B256">
        <v>56</v>
      </c>
      <c r="C256">
        <v>2023</v>
      </c>
      <c r="D256" t="s">
        <v>93</v>
      </c>
      <c r="E256">
        <v>105</v>
      </c>
      <c r="F256" t="s">
        <v>94</v>
      </c>
      <c r="G256" t="s">
        <v>95</v>
      </c>
      <c r="H256" t="s">
        <v>25</v>
      </c>
      <c r="I256">
        <v>200</v>
      </c>
      <c r="J256" t="s">
        <v>96</v>
      </c>
      <c r="K256">
        <v>1250</v>
      </c>
      <c r="L256">
        <v>2</v>
      </c>
      <c r="M256">
        <v>2</v>
      </c>
      <c r="N256" s="1" t="s">
        <v>27</v>
      </c>
      <c r="O256" t="s">
        <v>27</v>
      </c>
      <c r="P256">
        <v>17</v>
      </c>
      <c r="Q256" t="s">
        <v>27</v>
      </c>
      <c r="R256" t="s">
        <v>27</v>
      </c>
      <c r="S256">
        <v>0</v>
      </c>
      <c r="T256">
        <v>150</v>
      </c>
      <c r="U256" t="s">
        <v>29</v>
      </c>
    </row>
    <row r="257" spans="1:21" x14ac:dyDescent="0.35">
      <c r="A257" t="s">
        <v>21</v>
      </c>
      <c r="B257">
        <v>1</v>
      </c>
      <c r="C257">
        <v>2023</v>
      </c>
      <c r="D257" t="s">
        <v>101</v>
      </c>
      <c r="E257">
        <v>106</v>
      </c>
      <c r="F257" t="s">
        <v>102</v>
      </c>
      <c r="G257" t="s">
        <v>24</v>
      </c>
      <c r="H257" t="s">
        <v>25</v>
      </c>
      <c r="I257">
        <v>178.5</v>
      </c>
      <c r="J257" t="s">
        <v>31</v>
      </c>
      <c r="K257" t="s">
        <v>28</v>
      </c>
      <c r="L257">
        <v>5</v>
      </c>
      <c r="M257">
        <v>1</v>
      </c>
      <c r="N257" s="4" t="s">
        <v>27</v>
      </c>
      <c r="O257" t="s">
        <v>32</v>
      </c>
      <c r="P257" t="s">
        <v>28</v>
      </c>
      <c r="Q257" t="s">
        <v>32</v>
      </c>
      <c r="R257" t="s">
        <v>27</v>
      </c>
      <c r="S257" s="2">
        <v>24</v>
      </c>
      <c r="T257" s="2">
        <v>75</v>
      </c>
      <c r="U257" t="s">
        <v>29</v>
      </c>
    </row>
    <row r="258" spans="1:21" x14ac:dyDescent="0.35">
      <c r="A258" t="s">
        <v>30</v>
      </c>
      <c r="B258">
        <v>2</v>
      </c>
      <c r="C258">
        <v>2023</v>
      </c>
      <c r="D258" t="s">
        <v>101</v>
      </c>
      <c r="E258">
        <v>106</v>
      </c>
      <c r="F258" t="s">
        <v>102</v>
      </c>
      <c r="G258" t="s">
        <v>24</v>
      </c>
      <c r="H258" t="s">
        <v>25</v>
      </c>
      <c r="I258">
        <v>200</v>
      </c>
      <c r="J258" t="s">
        <v>31</v>
      </c>
      <c r="K258" t="s">
        <v>28</v>
      </c>
      <c r="L258">
        <v>5</v>
      </c>
      <c r="M258">
        <v>1</v>
      </c>
      <c r="N258" s="4" t="s">
        <v>27</v>
      </c>
      <c r="O258" t="s">
        <v>27</v>
      </c>
      <c r="P258" t="s">
        <v>28</v>
      </c>
      <c r="Q258" t="s">
        <v>27</v>
      </c>
      <c r="R258" t="s">
        <v>32</v>
      </c>
      <c r="S258" s="2">
        <v>60</v>
      </c>
      <c r="T258" s="2">
        <v>100</v>
      </c>
      <c r="U258" t="s">
        <v>29</v>
      </c>
    </row>
    <row r="259" spans="1:21" x14ac:dyDescent="0.35">
      <c r="A259" t="s">
        <v>33</v>
      </c>
      <c r="B259">
        <v>4</v>
      </c>
      <c r="C259">
        <v>2023</v>
      </c>
      <c r="D259" t="s">
        <v>101</v>
      </c>
      <c r="E259">
        <v>106</v>
      </c>
      <c r="F259" t="s">
        <v>102</v>
      </c>
      <c r="G259" t="s">
        <v>24</v>
      </c>
      <c r="H259" t="s">
        <v>25</v>
      </c>
      <c r="I259">
        <v>200</v>
      </c>
      <c r="J259" t="s">
        <v>31</v>
      </c>
      <c r="K259" t="s">
        <v>28</v>
      </c>
      <c r="L259">
        <v>5</v>
      </c>
      <c r="M259">
        <v>1</v>
      </c>
      <c r="N259" s="4" t="s">
        <v>27</v>
      </c>
      <c r="O259" t="s">
        <v>32</v>
      </c>
      <c r="P259" t="s">
        <v>28</v>
      </c>
      <c r="Q259" t="s">
        <v>27</v>
      </c>
      <c r="R259" t="s">
        <v>32</v>
      </c>
      <c r="S259" s="2">
        <v>90</v>
      </c>
      <c r="T259" s="4">
        <v>160</v>
      </c>
      <c r="U259" t="s">
        <v>29</v>
      </c>
    </row>
    <row r="260" spans="1:21" x14ac:dyDescent="0.35">
      <c r="A260" t="s">
        <v>34</v>
      </c>
      <c r="B260">
        <v>5</v>
      </c>
      <c r="C260">
        <v>2023</v>
      </c>
      <c r="D260" t="s">
        <v>101</v>
      </c>
      <c r="E260">
        <v>106</v>
      </c>
      <c r="F260" t="s">
        <v>102</v>
      </c>
      <c r="G260" t="s">
        <v>24</v>
      </c>
      <c r="H260" t="s">
        <v>25</v>
      </c>
      <c r="I260">
        <v>161.25</v>
      </c>
      <c r="J260" t="s">
        <v>31</v>
      </c>
      <c r="K260" t="s">
        <v>28</v>
      </c>
      <c r="L260">
        <v>5</v>
      </c>
      <c r="M260">
        <v>1</v>
      </c>
      <c r="N260" s="4" t="s">
        <v>27</v>
      </c>
      <c r="O260" t="s">
        <v>27</v>
      </c>
      <c r="P260" t="s">
        <v>28</v>
      </c>
      <c r="Q260" t="s">
        <v>27</v>
      </c>
      <c r="R260" t="s">
        <v>27</v>
      </c>
      <c r="S260" s="2">
        <v>15</v>
      </c>
      <c r="T260" s="2">
        <v>65</v>
      </c>
      <c r="U260" t="s">
        <v>29</v>
      </c>
    </row>
    <row r="261" spans="1:21" x14ac:dyDescent="0.35">
      <c r="A261" t="s">
        <v>35</v>
      </c>
      <c r="B261">
        <v>6</v>
      </c>
      <c r="C261">
        <v>2023</v>
      </c>
      <c r="D261" t="s">
        <v>101</v>
      </c>
      <c r="E261">
        <v>106</v>
      </c>
      <c r="F261" t="s">
        <v>102</v>
      </c>
      <c r="G261" t="s">
        <v>24</v>
      </c>
      <c r="H261" t="s">
        <v>25</v>
      </c>
      <c r="I261">
        <v>500</v>
      </c>
      <c r="J261" t="s">
        <v>31</v>
      </c>
      <c r="K261" t="s">
        <v>28</v>
      </c>
      <c r="L261">
        <v>5</v>
      </c>
      <c r="M261">
        <v>1</v>
      </c>
      <c r="N261" s="4" t="s">
        <v>27</v>
      </c>
      <c r="O261" t="s">
        <v>27</v>
      </c>
      <c r="P261" t="s">
        <v>28</v>
      </c>
      <c r="Q261" t="s">
        <v>27</v>
      </c>
      <c r="R261" t="s">
        <v>27</v>
      </c>
      <c r="S261" s="2">
        <v>30</v>
      </c>
      <c r="T261" s="2">
        <v>150</v>
      </c>
      <c r="U261" t="s">
        <v>27</v>
      </c>
    </row>
    <row r="262" spans="1:21" x14ac:dyDescent="0.35">
      <c r="A262" t="s">
        <v>36</v>
      </c>
      <c r="B262">
        <v>8</v>
      </c>
      <c r="C262">
        <v>2023</v>
      </c>
      <c r="D262" t="s">
        <v>101</v>
      </c>
      <c r="E262">
        <v>106</v>
      </c>
      <c r="F262" t="s">
        <v>102</v>
      </c>
      <c r="G262" t="s">
        <v>24</v>
      </c>
      <c r="H262" t="s">
        <v>25</v>
      </c>
      <c r="I262">
        <v>126</v>
      </c>
      <c r="J262" t="s">
        <v>31</v>
      </c>
      <c r="K262" t="s">
        <v>28</v>
      </c>
      <c r="L262">
        <v>5</v>
      </c>
      <c r="M262">
        <v>1</v>
      </c>
      <c r="N262" s="4" t="s">
        <v>27</v>
      </c>
      <c r="O262" t="s">
        <v>27</v>
      </c>
      <c r="P262" t="s">
        <v>28</v>
      </c>
      <c r="Q262" t="s">
        <v>27</v>
      </c>
      <c r="R262" t="s">
        <v>32</v>
      </c>
      <c r="S262" s="2">
        <v>0</v>
      </c>
      <c r="T262" s="2" t="s">
        <v>28</v>
      </c>
      <c r="U262" t="s">
        <v>29</v>
      </c>
    </row>
    <row r="263" spans="1:21" x14ac:dyDescent="0.35">
      <c r="A263" t="s">
        <v>37</v>
      </c>
      <c r="B263">
        <v>9</v>
      </c>
      <c r="C263">
        <v>2023</v>
      </c>
      <c r="D263" t="s">
        <v>101</v>
      </c>
      <c r="E263">
        <v>106</v>
      </c>
      <c r="F263" t="s">
        <v>102</v>
      </c>
      <c r="G263" t="s">
        <v>24</v>
      </c>
      <c r="H263" t="s">
        <v>25</v>
      </c>
      <c r="I263">
        <v>180</v>
      </c>
      <c r="J263" t="s">
        <v>31</v>
      </c>
      <c r="K263" t="s">
        <v>28</v>
      </c>
      <c r="L263">
        <v>5</v>
      </c>
      <c r="M263">
        <v>1</v>
      </c>
      <c r="N263" s="4" t="s">
        <v>27</v>
      </c>
      <c r="O263" t="s">
        <v>27</v>
      </c>
      <c r="P263" t="s">
        <v>28</v>
      </c>
      <c r="Q263" t="s">
        <v>27</v>
      </c>
      <c r="R263" t="s">
        <v>27</v>
      </c>
      <c r="S263" s="2">
        <v>50</v>
      </c>
      <c r="T263" s="4">
        <v>110</v>
      </c>
      <c r="U263" t="s">
        <v>29</v>
      </c>
    </row>
    <row r="264" spans="1:21" x14ac:dyDescent="0.35">
      <c r="A264" t="s">
        <v>38</v>
      </c>
      <c r="B264">
        <v>10</v>
      </c>
      <c r="C264">
        <v>2023</v>
      </c>
      <c r="D264" t="s">
        <v>101</v>
      </c>
      <c r="E264">
        <v>106</v>
      </c>
      <c r="F264" t="s">
        <v>102</v>
      </c>
      <c r="G264" t="s">
        <v>24</v>
      </c>
      <c r="H264" t="s">
        <v>25</v>
      </c>
      <c r="I264">
        <v>235</v>
      </c>
      <c r="J264" t="s">
        <v>31</v>
      </c>
      <c r="K264" t="s">
        <v>28</v>
      </c>
      <c r="L264">
        <v>5</v>
      </c>
      <c r="M264">
        <v>1</v>
      </c>
      <c r="N264" s="4" t="s">
        <v>27</v>
      </c>
      <c r="O264" t="s">
        <v>27</v>
      </c>
      <c r="P264" t="s">
        <v>28</v>
      </c>
      <c r="Q264" t="s">
        <v>27</v>
      </c>
      <c r="R264" t="s">
        <v>32</v>
      </c>
      <c r="S264" s="2">
        <v>30</v>
      </c>
      <c r="T264" s="2" t="s">
        <v>28</v>
      </c>
      <c r="U264" t="s">
        <v>29</v>
      </c>
    </row>
    <row r="265" spans="1:21" x14ac:dyDescent="0.35">
      <c r="A265" t="s">
        <v>41</v>
      </c>
      <c r="B265">
        <v>12</v>
      </c>
      <c r="C265">
        <v>2023</v>
      </c>
      <c r="D265" t="s">
        <v>101</v>
      </c>
      <c r="E265">
        <v>106</v>
      </c>
      <c r="F265" t="s">
        <v>102</v>
      </c>
      <c r="G265" t="s">
        <v>24</v>
      </c>
      <c r="H265" t="s">
        <v>25</v>
      </c>
      <c r="I265">
        <v>110</v>
      </c>
      <c r="J265" t="s">
        <v>31</v>
      </c>
      <c r="K265" t="s">
        <v>28</v>
      </c>
      <c r="L265">
        <v>5</v>
      </c>
      <c r="M265">
        <v>1</v>
      </c>
      <c r="N265" s="4" t="s">
        <v>27</v>
      </c>
      <c r="O265" t="s">
        <v>27</v>
      </c>
      <c r="P265" t="s">
        <v>28</v>
      </c>
      <c r="Q265" t="s">
        <v>27</v>
      </c>
      <c r="R265" t="s">
        <v>32</v>
      </c>
      <c r="S265" s="2">
        <v>30</v>
      </c>
      <c r="T265" s="2">
        <v>84</v>
      </c>
      <c r="U265" t="s">
        <v>29</v>
      </c>
    </row>
    <row r="266" spans="1:21" x14ac:dyDescent="0.35">
      <c r="A266" t="s">
        <v>42</v>
      </c>
      <c r="B266">
        <v>13</v>
      </c>
      <c r="C266">
        <v>2023</v>
      </c>
      <c r="D266" t="s">
        <v>101</v>
      </c>
      <c r="E266">
        <v>106</v>
      </c>
      <c r="F266" t="s">
        <v>102</v>
      </c>
      <c r="G266" t="s">
        <v>24</v>
      </c>
      <c r="H266" t="s">
        <v>25</v>
      </c>
      <c r="I266">
        <v>75</v>
      </c>
      <c r="J266" t="s">
        <v>31</v>
      </c>
      <c r="K266" t="s">
        <v>28</v>
      </c>
      <c r="L266">
        <v>5</v>
      </c>
      <c r="M266">
        <v>1</v>
      </c>
      <c r="N266" s="4" t="s">
        <v>27</v>
      </c>
      <c r="O266" t="s">
        <v>32</v>
      </c>
      <c r="P266">
        <v>18</v>
      </c>
      <c r="Q266" t="s">
        <v>32</v>
      </c>
      <c r="R266" t="s">
        <v>32</v>
      </c>
      <c r="S266" s="2">
        <v>30</v>
      </c>
      <c r="T266" s="2">
        <v>65</v>
      </c>
      <c r="U266" t="s">
        <v>29</v>
      </c>
    </row>
    <row r="267" spans="1:21" x14ac:dyDescent="0.35">
      <c r="A267" t="s">
        <v>43</v>
      </c>
      <c r="B267">
        <v>15</v>
      </c>
      <c r="C267">
        <v>2023</v>
      </c>
      <c r="D267" t="s">
        <v>101</v>
      </c>
      <c r="E267">
        <v>106</v>
      </c>
      <c r="F267" t="s">
        <v>102</v>
      </c>
      <c r="G267" t="s">
        <v>24</v>
      </c>
      <c r="H267" t="s">
        <v>25</v>
      </c>
      <c r="I267">
        <v>194</v>
      </c>
      <c r="J267" t="s">
        <v>31</v>
      </c>
      <c r="K267" t="s">
        <v>28</v>
      </c>
      <c r="L267">
        <v>5</v>
      </c>
      <c r="M267">
        <v>1</v>
      </c>
      <c r="N267" s="4" t="s">
        <v>27</v>
      </c>
      <c r="O267" t="s">
        <v>27</v>
      </c>
      <c r="P267">
        <v>18</v>
      </c>
      <c r="Q267" t="s">
        <v>27</v>
      </c>
      <c r="R267" t="s">
        <v>27</v>
      </c>
      <c r="S267" s="2">
        <v>30</v>
      </c>
      <c r="T267" s="2">
        <v>36</v>
      </c>
      <c r="U267" t="s">
        <v>29</v>
      </c>
    </row>
    <row r="268" spans="1:21" x14ac:dyDescent="0.35">
      <c r="A268" t="s">
        <v>44</v>
      </c>
      <c r="B268">
        <v>16</v>
      </c>
      <c r="C268">
        <v>2023</v>
      </c>
      <c r="D268" t="s">
        <v>101</v>
      </c>
      <c r="E268">
        <v>106</v>
      </c>
      <c r="F268" t="s">
        <v>102</v>
      </c>
      <c r="G268" t="s">
        <v>24</v>
      </c>
      <c r="H268" t="s">
        <v>25</v>
      </c>
      <c r="I268">
        <v>118.25</v>
      </c>
      <c r="J268" t="s">
        <v>31</v>
      </c>
      <c r="K268" t="s">
        <v>28</v>
      </c>
      <c r="L268">
        <v>5</v>
      </c>
      <c r="M268">
        <v>1</v>
      </c>
      <c r="N268" s="4" t="s">
        <v>27</v>
      </c>
      <c r="O268" t="s">
        <v>27</v>
      </c>
      <c r="P268" t="s">
        <v>28</v>
      </c>
      <c r="Q268" t="s">
        <v>27</v>
      </c>
      <c r="R268" t="s">
        <v>32</v>
      </c>
      <c r="S268" s="2">
        <v>30</v>
      </c>
      <c r="T268" s="2">
        <v>90</v>
      </c>
      <c r="U268" t="s">
        <v>29</v>
      </c>
    </row>
    <row r="269" spans="1:21" x14ac:dyDescent="0.35">
      <c r="A269" t="s">
        <v>45</v>
      </c>
      <c r="B269">
        <v>17</v>
      </c>
      <c r="C269">
        <v>2023</v>
      </c>
      <c r="D269" t="s">
        <v>101</v>
      </c>
      <c r="E269">
        <v>106</v>
      </c>
      <c r="F269" t="s">
        <v>102</v>
      </c>
      <c r="G269" t="s">
        <v>24</v>
      </c>
      <c r="H269" t="s">
        <v>25</v>
      </c>
      <c r="I269">
        <v>125</v>
      </c>
      <c r="J269" t="s">
        <v>31</v>
      </c>
      <c r="K269" t="s">
        <v>28</v>
      </c>
      <c r="L269">
        <v>5</v>
      </c>
      <c r="M269">
        <v>1</v>
      </c>
      <c r="N269" s="4" t="s">
        <v>27</v>
      </c>
      <c r="O269" t="s">
        <v>27</v>
      </c>
      <c r="P269" t="s">
        <v>28</v>
      </c>
      <c r="Q269" t="s">
        <v>27</v>
      </c>
      <c r="R269" t="s">
        <v>32</v>
      </c>
      <c r="S269" s="2">
        <v>80</v>
      </c>
      <c r="T269" s="2">
        <v>80</v>
      </c>
      <c r="U269" t="s">
        <v>27</v>
      </c>
    </row>
    <row r="270" spans="1:21" x14ac:dyDescent="0.35">
      <c r="A270" t="s">
        <v>46</v>
      </c>
      <c r="B270">
        <v>18</v>
      </c>
      <c r="C270">
        <v>2023</v>
      </c>
      <c r="D270" t="s">
        <v>101</v>
      </c>
      <c r="E270">
        <v>106</v>
      </c>
      <c r="F270" t="s">
        <v>102</v>
      </c>
      <c r="G270" t="s">
        <v>24</v>
      </c>
      <c r="H270" t="s">
        <v>25</v>
      </c>
      <c r="I270">
        <v>50</v>
      </c>
      <c r="J270" t="s">
        <v>31</v>
      </c>
      <c r="K270" t="s">
        <v>28</v>
      </c>
      <c r="L270">
        <v>5</v>
      </c>
      <c r="M270">
        <v>1</v>
      </c>
      <c r="N270" s="4" t="s">
        <v>27</v>
      </c>
      <c r="O270" t="s">
        <v>27</v>
      </c>
      <c r="P270" t="s">
        <v>28</v>
      </c>
      <c r="Q270" t="s">
        <v>27</v>
      </c>
      <c r="R270" t="s">
        <v>27</v>
      </c>
      <c r="S270" s="2">
        <v>30</v>
      </c>
      <c r="T270" s="2">
        <v>50</v>
      </c>
      <c r="U270" t="s">
        <v>29</v>
      </c>
    </row>
    <row r="271" spans="1:21" x14ac:dyDescent="0.35">
      <c r="A271" t="s">
        <v>47</v>
      </c>
      <c r="B271">
        <v>19</v>
      </c>
      <c r="C271">
        <v>2023</v>
      </c>
      <c r="D271" t="s">
        <v>101</v>
      </c>
      <c r="E271">
        <v>106</v>
      </c>
      <c r="F271" t="s">
        <v>102</v>
      </c>
      <c r="G271" t="s">
        <v>24</v>
      </c>
      <c r="H271" t="s">
        <v>25</v>
      </c>
      <c r="I271">
        <v>81</v>
      </c>
      <c r="J271" t="s">
        <v>31</v>
      </c>
      <c r="K271" t="s">
        <v>28</v>
      </c>
      <c r="L271">
        <v>5</v>
      </c>
      <c r="M271">
        <v>1</v>
      </c>
      <c r="N271" s="4" t="s">
        <v>27</v>
      </c>
      <c r="O271" t="s">
        <v>27</v>
      </c>
      <c r="P271" t="s">
        <v>28</v>
      </c>
      <c r="Q271" t="s">
        <v>27</v>
      </c>
      <c r="R271" t="s">
        <v>32</v>
      </c>
      <c r="S271" s="2">
        <v>36</v>
      </c>
      <c r="T271" s="2">
        <v>81</v>
      </c>
      <c r="U271" t="s">
        <v>29</v>
      </c>
    </row>
    <row r="272" spans="1:21" x14ac:dyDescent="0.35">
      <c r="A272" t="s">
        <v>48</v>
      </c>
      <c r="B272">
        <v>20</v>
      </c>
      <c r="C272">
        <v>2023</v>
      </c>
      <c r="D272" t="s">
        <v>101</v>
      </c>
      <c r="E272">
        <v>106</v>
      </c>
      <c r="F272" t="s">
        <v>102</v>
      </c>
      <c r="G272" t="s">
        <v>24</v>
      </c>
      <c r="H272" t="s">
        <v>25</v>
      </c>
      <c r="I272">
        <v>98</v>
      </c>
      <c r="J272" t="s">
        <v>31</v>
      </c>
      <c r="K272" t="s">
        <v>28</v>
      </c>
      <c r="L272">
        <v>5</v>
      </c>
      <c r="M272">
        <v>1</v>
      </c>
      <c r="N272" s="4" t="s">
        <v>27</v>
      </c>
      <c r="O272" t="s">
        <v>27</v>
      </c>
      <c r="P272" t="s">
        <v>28</v>
      </c>
      <c r="Q272" t="s">
        <v>27</v>
      </c>
      <c r="R272" t="s">
        <v>32</v>
      </c>
      <c r="S272" s="2">
        <v>30</v>
      </c>
      <c r="T272" s="2">
        <v>55</v>
      </c>
      <c r="U272" t="s">
        <v>29</v>
      </c>
    </row>
    <row r="273" spans="1:21" x14ac:dyDescent="0.35">
      <c r="A273" t="s">
        <v>49</v>
      </c>
      <c r="B273">
        <v>21</v>
      </c>
      <c r="C273">
        <v>2023</v>
      </c>
      <c r="D273" t="s">
        <v>101</v>
      </c>
      <c r="E273">
        <v>106</v>
      </c>
      <c r="F273" t="s">
        <v>102</v>
      </c>
      <c r="G273" t="s">
        <v>24</v>
      </c>
      <c r="H273" t="s">
        <v>25</v>
      </c>
      <c r="I273">
        <v>178.75</v>
      </c>
      <c r="J273" t="s">
        <v>31</v>
      </c>
      <c r="K273" t="s">
        <v>28</v>
      </c>
      <c r="L273">
        <v>5</v>
      </c>
      <c r="M273">
        <v>1</v>
      </c>
      <c r="N273" s="4" t="s">
        <v>27</v>
      </c>
      <c r="O273" t="s">
        <v>27</v>
      </c>
      <c r="P273" t="s">
        <v>28</v>
      </c>
      <c r="Q273" t="s">
        <v>27</v>
      </c>
      <c r="R273" t="s">
        <v>32</v>
      </c>
      <c r="S273" s="2">
        <v>28</v>
      </c>
      <c r="T273" s="2">
        <v>110</v>
      </c>
      <c r="U273" t="s">
        <v>29</v>
      </c>
    </row>
    <row r="274" spans="1:21" x14ac:dyDescent="0.35">
      <c r="A274" t="s">
        <v>50</v>
      </c>
      <c r="B274">
        <v>22</v>
      </c>
      <c r="C274">
        <v>2023</v>
      </c>
      <c r="D274" t="s">
        <v>101</v>
      </c>
      <c r="E274">
        <v>106</v>
      </c>
      <c r="F274" t="s">
        <v>102</v>
      </c>
      <c r="G274" t="s">
        <v>24</v>
      </c>
      <c r="H274" t="s">
        <v>25</v>
      </c>
      <c r="I274">
        <v>139.25</v>
      </c>
      <c r="J274" t="s">
        <v>31</v>
      </c>
      <c r="K274" t="s">
        <v>28</v>
      </c>
      <c r="L274">
        <v>5</v>
      </c>
      <c r="M274">
        <v>1</v>
      </c>
      <c r="N274" s="4" t="s">
        <v>27</v>
      </c>
      <c r="O274" t="s">
        <v>27</v>
      </c>
      <c r="P274" t="s">
        <v>28</v>
      </c>
      <c r="Q274" t="s">
        <v>32</v>
      </c>
      <c r="R274" t="s">
        <v>32</v>
      </c>
      <c r="S274" s="2">
        <v>60</v>
      </c>
      <c r="T274" s="2">
        <v>200</v>
      </c>
      <c r="U274" t="s">
        <v>29</v>
      </c>
    </row>
    <row r="275" spans="1:21" x14ac:dyDescent="0.35">
      <c r="A275" t="s">
        <v>51</v>
      </c>
      <c r="B275">
        <v>23</v>
      </c>
      <c r="C275">
        <v>2023</v>
      </c>
      <c r="D275" t="s">
        <v>101</v>
      </c>
      <c r="E275">
        <v>106</v>
      </c>
      <c r="F275" t="s">
        <v>102</v>
      </c>
      <c r="G275" t="s">
        <v>24</v>
      </c>
      <c r="H275" t="s">
        <v>25</v>
      </c>
      <c r="I275">
        <v>152</v>
      </c>
      <c r="J275" t="s">
        <v>31</v>
      </c>
      <c r="K275" t="s">
        <v>28</v>
      </c>
      <c r="L275">
        <v>5</v>
      </c>
      <c r="M275">
        <v>1</v>
      </c>
      <c r="N275" s="4" t="s">
        <v>27</v>
      </c>
      <c r="O275" t="s">
        <v>27</v>
      </c>
      <c r="P275" t="s">
        <v>28</v>
      </c>
      <c r="Q275" t="s">
        <v>27</v>
      </c>
      <c r="R275" t="s">
        <v>27</v>
      </c>
      <c r="S275" s="2">
        <v>50</v>
      </c>
      <c r="T275" s="2">
        <v>100</v>
      </c>
      <c r="U275" t="s">
        <v>29</v>
      </c>
    </row>
    <row r="276" spans="1:21" x14ac:dyDescent="0.35">
      <c r="A276" t="s">
        <v>52</v>
      </c>
      <c r="B276">
        <v>24</v>
      </c>
      <c r="C276">
        <v>2023</v>
      </c>
      <c r="D276" t="s">
        <v>101</v>
      </c>
      <c r="E276">
        <v>106</v>
      </c>
      <c r="F276" t="s">
        <v>102</v>
      </c>
      <c r="G276" t="s">
        <v>24</v>
      </c>
      <c r="H276" t="s">
        <v>25</v>
      </c>
      <c r="I276">
        <v>50</v>
      </c>
      <c r="J276" t="s">
        <v>31</v>
      </c>
      <c r="K276" t="s">
        <v>28</v>
      </c>
      <c r="L276">
        <v>5</v>
      </c>
      <c r="M276">
        <v>1</v>
      </c>
      <c r="N276" s="4" t="s">
        <v>27</v>
      </c>
      <c r="O276" t="s">
        <v>27</v>
      </c>
      <c r="P276" t="s">
        <v>28</v>
      </c>
      <c r="Q276" t="s">
        <v>32</v>
      </c>
      <c r="R276" t="s">
        <v>32</v>
      </c>
      <c r="S276" s="2">
        <v>40</v>
      </c>
      <c r="T276" s="2">
        <v>146</v>
      </c>
      <c r="U276" t="s">
        <v>29</v>
      </c>
    </row>
    <row r="277" spans="1:21" x14ac:dyDescent="0.35">
      <c r="A277" t="s">
        <v>53</v>
      </c>
      <c r="B277">
        <v>25</v>
      </c>
      <c r="C277">
        <v>2023</v>
      </c>
      <c r="D277" t="s">
        <v>101</v>
      </c>
      <c r="E277">
        <v>106</v>
      </c>
      <c r="F277" t="s">
        <v>102</v>
      </c>
      <c r="G277" t="s">
        <v>24</v>
      </c>
      <c r="H277" t="s">
        <v>25</v>
      </c>
      <c r="I277">
        <v>150</v>
      </c>
      <c r="J277" t="s">
        <v>31</v>
      </c>
      <c r="K277" t="s">
        <v>28</v>
      </c>
      <c r="L277">
        <v>5</v>
      </c>
      <c r="M277">
        <v>1</v>
      </c>
      <c r="N277" s="4" t="s">
        <v>27</v>
      </c>
      <c r="O277" t="s">
        <v>27</v>
      </c>
      <c r="P277" t="s">
        <v>28</v>
      </c>
      <c r="Q277" t="s">
        <v>32</v>
      </c>
      <c r="R277" t="s">
        <v>32</v>
      </c>
      <c r="S277" s="2">
        <v>15</v>
      </c>
      <c r="T277" s="2">
        <v>180</v>
      </c>
      <c r="U277" t="s">
        <v>39</v>
      </c>
    </row>
    <row r="278" spans="1:21" x14ac:dyDescent="0.35">
      <c r="A278" t="s">
        <v>54</v>
      </c>
      <c r="B278">
        <v>26</v>
      </c>
      <c r="C278">
        <v>2023</v>
      </c>
      <c r="D278" t="s">
        <v>101</v>
      </c>
      <c r="E278">
        <v>106</v>
      </c>
      <c r="F278" t="s">
        <v>102</v>
      </c>
      <c r="G278" t="s">
        <v>24</v>
      </c>
      <c r="H278" t="s">
        <v>25</v>
      </c>
      <c r="I278">
        <v>55.45</v>
      </c>
      <c r="J278" t="s">
        <v>31</v>
      </c>
      <c r="K278" t="s">
        <v>28</v>
      </c>
      <c r="L278">
        <v>5</v>
      </c>
      <c r="M278">
        <v>1</v>
      </c>
      <c r="N278" s="4" t="s">
        <v>27</v>
      </c>
      <c r="O278" t="s">
        <v>27</v>
      </c>
      <c r="P278" t="s">
        <v>28</v>
      </c>
      <c r="Q278" t="s">
        <v>27</v>
      </c>
      <c r="R278" t="s">
        <v>32</v>
      </c>
      <c r="S278" s="2">
        <v>25</v>
      </c>
      <c r="T278" s="2">
        <v>29.8</v>
      </c>
      <c r="U278" t="s">
        <v>29</v>
      </c>
    </row>
    <row r="279" spans="1:21" x14ac:dyDescent="0.35">
      <c r="A279" t="s">
        <v>55</v>
      </c>
      <c r="B279">
        <v>27</v>
      </c>
      <c r="C279">
        <v>2023</v>
      </c>
      <c r="D279" t="s">
        <v>101</v>
      </c>
      <c r="E279">
        <v>106</v>
      </c>
      <c r="F279" t="s">
        <v>102</v>
      </c>
      <c r="G279" t="s">
        <v>24</v>
      </c>
      <c r="H279" t="s">
        <v>25</v>
      </c>
      <c r="I279">
        <v>138.25</v>
      </c>
      <c r="J279" t="s">
        <v>31</v>
      </c>
      <c r="K279" t="s">
        <v>28</v>
      </c>
      <c r="L279">
        <v>5</v>
      </c>
      <c r="M279">
        <v>1</v>
      </c>
      <c r="N279" s="4" t="s">
        <v>27</v>
      </c>
      <c r="O279" t="s">
        <v>27</v>
      </c>
      <c r="P279" t="s">
        <v>28</v>
      </c>
      <c r="Q279" t="s">
        <v>27</v>
      </c>
      <c r="R279" t="s">
        <v>32</v>
      </c>
      <c r="S279" s="2">
        <v>0</v>
      </c>
      <c r="T279" s="2">
        <v>85</v>
      </c>
      <c r="U279" t="s">
        <v>29</v>
      </c>
    </row>
    <row r="280" spans="1:21" x14ac:dyDescent="0.35">
      <c r="A280" t="s">
        <v>56</v>
      </c>
      <c r="B280">
        <v>28</v>
      </c>
      <c r="C280">
        <v>2023</v>
      </c>
      <c r="D280" t="s">
        <v>101</v>
      </c>
      <c r="E280">
        <v>106</v>
      </c>
      <c r="F280" t="s">
        <v>102</v>
      </c>
      <c r="G280" t="s">
        <v>24</v>
      </c>
      <c r="H280" t="s">
        <v>25</v>
      </c>
      <c r="I280">
        <v>175</v>
      </c>
      <c r="J280" t="s">
        <v>31</v>
      </c>
      <c r="K280" t="s">
        <v>28</v>
      </c>
      <c r="L280">
        <v>5</v>
      </c>
      <c r="M280">
        <v>1</v>
      </c>
      <c r="N280" s="4" t="s">
        <v>27</v>
      </c>
      <c r="O280" t="s">
        <v>27</v>
      </c>
      <c r="P280" t="s">
        <v>28</v>
      </c>
      <c r="Q280" t="s">
        <v>27</v>
      </c>
      <c r="R280" t="s">
        <v>32</v>
      </c>
      <c r="S280" s="2">
        <v>40</v>
      </c>
      <c r="T280" s="2">
        <v>100</v>
      </c>
      <c r="U280" t="s">
        <v>29</v>
      </c>
    </row>
    <row r="281" spans="1:21" x14ac:dyDescent="0.35">
      <c r="A281" t="s">
        <v>57</v>
      </c>
      <c r="B281">
        <v>29</v>
      </c>
      <c r="C281">
        <v>2023</v>
      </c>
      <c r="D281" t="s">
        <v>101</v>
      </c>
      <c r="E281">
        <v>106</v>
      </c>
      <c r="F281" t="s">
        <v>102</v>
      </c>
      <c r="G281" t="s">
        <v>24</v>
      </c>
      <c r="H281" t="s">
        <v>25</v>
      </c>
      <c r="I281">
        <v>150</v>
      </c>
      <c r="J281" t="s">
        <v>31</v>
      </c>
      <c r="K281" t="s">
        <v>28</v>
      </c>
      <c r="L281">
        <v>5</v>
      </c>
      <c r="M281">
        <v>1</v>
      </c>
      <c r="N281" s="4" t="s">
        <v>27</v>
      </c>
      <c r="O281" t="s">
        <v>27</v>
      </c>
      <c r="P281" t="s">
        <v>28</v>
      </c>
      <c r="Q281" t="s">
        <v>27</v>
      </c>
      <c r="R281" t="s">
        <v>32</v>
      </c>
      <c r="S281" s="2">
        <v>0</v>
      </c>
      <c r="T281" s="2">
        <v>60</v>
      </c>
      <c r="U281" t="s">
        <v>39</v>
      </c>
    </row>
    <row r="282" spans="1:21" x14ac:dyDescent="0.35">
      <c r="A282" t="s">
        <v>40</v>
      </c>
      <c r="B282">
        <v>11</v>
      </c>
      <c r="C282">
        <v>2023</v>
      </c>
      <c r="D282" t="s">
        <v>101</v>
      </c>
      <c r="E282">
        <v>106</v>
      </c>
      <c r="F282" t="s">
        <v>102</v>
      </c>
      <c r="G282" t="s">
        <v>24</v>
      </c>
      <c r="H282" t="s">
        <v>25</v>
      </c>
      <c r="I282">
        <v>230</v>
      </c>
      <c r="J282" t="s">
        <v>31</v>
      </c>
      <c r="K282" t="s">
        <v>28</v>
      </c>
      <c r="L282">
        <v>5</v>
      </c>
      <c r="M282">
        <v>1</v>
      </c>
      <c r="N282" s="4" t="s">
        <v>27</v>
      </c>
      <c r="O282" t="s">
        <v>27</v>
      </c>
      <c r="P282" t="s">
        <v>28</v>
      </c>
      <c r="Q282" t="s">
        <v>27</v>
      </c>
      <c r="R282" t="s">
        <v>32</v>
      </c>
      <c r="S282" s="2">
        <v>24</v>
      </c>
      <c r="T282" s="2">
        <v>313</v>
      </c>
      <c r="U282" t="s">
        <v>29</v>
      </c>
    </row>
    <row r="283" spans="1:21" x14ac:dyDescent="0.35">
      <c r="A283" t="s">
        <v>58</v>
      </c>
      <c r="B283">
        <v>30</v>
      </c>
      <c r="C283">
        <v>2023</v>
      </c>
      <c r="D283" t="s">
        <v>101</v>
      </c>
      <c r="E283">
        <v>106</v>
      </c>
      <c r="F283" t="s">
        <v>102</v>
      </c>
      <c r="G283" t="s">
        <v>24</v>
      </c>
      <c r="H283" t="s">
        <v>25</v>
      </c>
      <c r="I283">
        <v>105</v>
      </c>
      <c r="J283" t="s">
        <v>31</v>
      </c>
      <c r="K283" t="s">
        <v>28</v>
      </c>
      <c r="L283">
        <v>5</v>
      </c>
      <c r="M283">
        <v>1</v>
      </c>
      <c r="N283" s="4" t="s">
        <v>27</v>
      </c>
      <c r="O283" t="s">
        <v>27</v>
      </c>
      <c r="P283" t="s">
        <v>28</v>
      </c>
      <c r="Q283" t="s">
        <v>27</v>
      </c>
      <c r="R283" t="s">
        <v>27</v>
      </c>
      <c r="S283" s="2">
        <v>24</v>
      </c>
      <c r="T283" s="2">
        <v>50</v>
      </c>
      <c r="U283" t="s">
        <v>29</v>
      </c>
    </row>
    <row r="284" spans="1:21" x14ac:dyDescent="0.35">
      <c r="A284" t="s">
        <v>59</v>
      </c>
      <c r="B284">
        <v>31</v>
      </c>
      <c r="C284">
        <v>2023</v>
      </c>
      <c r="D284" t="s">
        <v>101</v>
      </c>
      <c r="E284">
        <v>106</v>
      </c>
      <c r="F284" t="s">
        <v>102</v>
      </c>
      <c r="G284" t="s">
        <v>24</v>
      </c>
      <c r="H284" t="s">
        <v>25</v>
      </c>
      <c r="I284">
        <v>113.25</v>
      </c>
      <c r="J284" t="s">
        <v>31</v>
      </c>
      <c r="K284" t="s">
        <v>28</v>
      </c>
      <c r="L284">
        <v>5</v>
      </c>
      <c r="M284">
        <v>1</v>
      </c>
      <c r="N284" s="4" t="s">
        <v>27</v>
      </c>
      <c r="O284" t="s">
        <v>27</v>
      </c>
      <c r="P284">
        <v>19</v>
      </c>
      <c r="Q284" t="s">
        <v>32</v>
      </c>
      <c r="R284" t="s">
        <v>32</v>
      </c>
      <c r="S284" s="2">
        <v>40</v>
      </c>
      <c r="T284" s="2">
        <v>68</v>
      </c>
      <c r="U284" t="s">
        <v>29</v>
      </c>
    </row>
    <row r="285" spans="1:21" x14ac:dyDescent="0.35">
      <c r="A285" t="s">
        <v>60</v>
      </c>
      <c r="B285">
        <v>32</v>
      </c>
      <c r="C285">
        <v>2023</v>
      </c>
      <c r="D285" t="s">
        <v>101</v>
      </c>
      <c r="E285">
        <v>106</v>
      </c>
      <c r="F285" t="s">
        <v>102</v>
      </c>
      <c r="G285" t="s">
        <v>24</v>
      </c>
      <c r="H285" t="s">
        <v>25</v>
      </c>
      <c r="I285">
        <v>240</v>
      </c>
      <c r="J285" t="s">
        <v>31</v>
      </c>
      <c r="K285" t="s">
        <v>28</v>
      </c>
      <c r="L285">
        <v>5</v>
      </c>
      <c r="M285">
        <v>1</v>
      </c>
      <c r="N285" s="4" t="s">
        <v>27</v>
      </c>
      <c r="O285" t="s">
        <v>27</v>
      </c>
      <c r="P285" t="s">
        <v>28</v>
      </c>
      <c r="Q285" t="s">
        <v>32</v>
      </c>
      <c r="R285" t="s">
        <v>32</v>
      </c>
      <c r="S285" s="2">
        <v>45</v>
      </c>
      <c r="T285" s="2">
        <v>300</v>
      </c>
      <c r="U285" t="s">
        <v>29</v>
      </c>
    </row>
    <row r="286" spans="1:21" x14ac:dyDescent="0.35">
      <c r="A286" t="s">
        <v>61</v>
      </c>
      <c r="B286">
        <v>33</v>
      </c>
      <c r="C286">
        <v>2023</v>
      </c>
      <c r="D286" t="s">
        <v>101</v>
      </c>
      <c r="E286">
        <v>106</v>
      </c>
      <c r="F286" t="s">
        <v>102</v>
      </c>
      <c r="G286" t="s">
        <v>24</v>
      </c>
      <c r="H286" t="s">
        <v>25</v>
      </c>
      <c r="I286">
        <v>148.25</v>
      </c>
      <c r="J286" t="s">
        <v>31</v>
      </c>
      <c r="K286" t="s">
        <v>28</v>
      </c>
      <c r="L286">
        <v>5</v>
      </c>
      <c r="M286">
        <v>1</v>
      </c>
      <c r="N286" s="4" t="s">
        <v>27</v>
      </c>
      <c r="O286" t="s">
        <v>27</v>
      </c>
      <c r="P286" t="s">
        <v>28</v>
      </c>
      <c r="Q286" t="s">
        <v>27</v>
      </c>
      <c r="R286" t="s">
        <v>32</v>
      </c>
      <c r="S286" s="2">
        <v>30</v>
      </c>
      <c r="T286" s="2">
        <v>100</v>
      </c>
      <c r="U286" t="s">
        <v>27</v>
      </c>
    </row>
    <row r="287" spans="1:21" x14ac:dyDescent="0.35">
      <c r="A287" t="s">
        <v>62</v>
      </c>
      <c r="B287">
        <v>34</v>
      </c>
      <c r="C287">
        <v>2023</v>
      </c>
      <c r="D287" t="s">
        <v>101</v>
      </c>
      <c r="E287">
        <v>106</v>
      </c>
      <c r="F287" t="s">
        <v>102</v>
      </c>
      <c r="G287" t="s">
        <v>24</v>
      </c>
      <c r="H287" t="s">
        <v>25</v>
      </c>
      <c r="I287">
        <v>278.75</v>
      </c>
      <c r="J287" t="s">
        <v>31</v>
      </c>
      <c r="K287" t="s">
        <v>28</v>
      </c>
      <c r="L287">
        <v>5</v>
      </c>
      <c r="M287">
        <v>1</v>
      </c>
      <c r="N287" s="4" t="s">
        <v>27</v>
      </c>
      <c r="O287" t="s">
        <v>27</v>
      </c>
      <c r="P287">
        <v>18</v>
      </c>
      <c r="Q287" t="s">
        <v>32</v>
      </c>
      <c r="R287" t="s">
        <v>27</v>
      </c>
      <c r="S287" s="2">
        <v>30</v>
      </c>
      <c r="T287" s="2">
        <v>160</v>
      </c>
      <c r="U287" t="s">
        <v>29</v>
      </c>
    </row>
    <row r="288" spans="1:21" x14ac:dyDescent="0.35">
      <c r="A288" t="s">
        <v>63</v>
      </c>
      <c r="B288">
        <v>35</v>
      </c>
      <c r="C288">
        <v>2023</v>
      </c>
      <c r="D288" t="s">
        <v>101</v>
      </c>
      <c r="E288">
        <v>106</v>
      </c>
      <c r="F288" t="s">
        <v>102</v>
      </c>
      <c r="G288" t="s">
        <v>24</v>
      </c>
      <c r="H288" t="s">
        <v>25</v>
      </c>
      <c r="I288">
        <v>144</v>
      </c>
      <c r="J288" t="s">
        <v>31</v>
      </c>
      <c r="K288" t="s">
        <v>28</v>
      </c>
      <c r="L288">
        <v>5</v>
      </c>
      <c r="M288">
        <v>1</v>
      </c>
      <c r="N288" s="4" t="s">
        <v>27</v>
      </c>
      <c r="O288" t="s">
        <v>27</v>
      </c>
      <c r="P288" t="s">
        <v>28</v>
      </c>
      <c r="Q288" t="s">
        <v>27</v>
      </c>
      <c r="R288" t="s">
        <v>32</v>
      </c>
      <c r="S288" s="2">
        <v>50</v>
      </c>
      <c r="T288" s="2">
        <v>110</v>
      </c>
      <c r="U288" t="s">
        <v>29</v>
      </c>
    </row>
    <row r="289" spans="1:21" x14ac:dyDescent="0.35">
      <c r="A289" t="s">
        <v>64</v>
      </c>
      <c r="B289">
        <v>36</v>
      </c>
      <c r="C289">
        <v>2023</v>
      </c>
      <c r="D289" t="s">
        <v>101</v>
      </c>
      <c r="E289">
        <v>106</v>
      </c>
      <c r="F289" t="s">
        <v>102</v>
      </c>
      <c r="G289" t="s">
        <v>24</v>
      </c>
      <c r="H289" t="s">
        <v>25</v>
      </c>
      <c r="I289">
        <v>85</v>
      </c>
      <c r="J289" t="s">
        <v>31</v>
      </c>
      <c r="K289" t="s">
        <v>28</v>
      </c>
      <c r="L289">
        <v>5</v>
      </c>
      <c r="M289">
        <v>1</v>
      </c>
      <c r="N289" s="4" t="s">
        <v>27</v>
      </c>
      <c r="O289" t="s">
        <v>27</v>
      </c>
      <c r="P289">
        <v>21</v>
      </c>
      <c r="Q289" t="s">
        <v>32</v>
      </c>
      <c r="R289" t="s">
        <v>32</v>
      </c>
      <c r="S289" s="2">
        <v>0</v>
      </c>
      <c r="T289" s="4">
        <v>35</v>
      </c>
      <c r="U289" t="s">
        <v>29</v>
      </c>
    </row>
    <row r="290" spans="1:21" x14ac:dyDescent="0.35">
      <c r="A290" t="s">
        <v>65</v>
      </c>
      <c r="B290">
        <v>37</v>
      </c>
      <c r="C290">
        <v>2023</v>
      </c>
      <c r="D290" t="s">
        <v>101</v>
      </c>
      <c r="E290">
        <v>106</v>
      </c>
      <c r="F290" t="s">
        <v>102</v>
      </c>
      <c r="G290" t="s">
        <v>24</v>
      </c>
      <c r="H290" t="s">
        <v>25</v>
      </c>
      <c r="I290">
        <v>100</v>
      </c>
      <c r="J290" t="s">
        <v>31</v>
      </c>
      <c r="K290" t="s">
        <v>28</v>
      </c>
      <c r="L290">
        <v>5</v>
      </c>
      <c r="M290">
        <v>1</v>
      </c>
      <c r="N290" s="4" t="s">
        <v>27</v>
      </c>
      <c r="O290" t="s">
        <v>27</v>
      </c>
      <c r="P290" t="s">
        <v>28</v>
      </c>
      <c r="Q290" t="s">
        <v>27</v>
      </c>
      <c r="R290" t="s">
        <v>27</v>
      </c>
      <c r="S290" s="4">
        <v>8</v>
      </c>
      <c r="T290" s="4">
        <v>100</v>
      </c>
      <c r="U290" t="s">
        <v>29</v>
      </c>
    </row>
    <row r="291" spans="1:21" x14ac:dyDescent="0.35">
      <c r="A291" t="s">
        <v>66</v>
      </c>
      <c r="B291">
        <v>38</v>
      </c>
      <c r="C291">
        <v>2023</v>
      </c>
      <c r="D291" t="s">
        <v>101</v>
      </c>
      <c r="E291">
        <v>106</v>
      </c>
      <c r="F291" t="s">
        <v>102</v>
      </c>
      <c r="G291" t="s">
        <v>24</v>
      </c>
      <c r="H291" t="s">
        <v>25</v>
      </c>
      <c r="I291">
        <v>166.25</v>
      </c>
      <c r="J291" t="s">
        <v>31</v>
      </c>
      <c r="K291" t="s">
        <v>28</v>
      </c>
      <c r="L291">
        <v>5</v>
      </c>
      <c r="M291">
        <v>1</v>
      </c>
      <c r="N291" s="4" t="s">
        <v>27</v>
      </c>
      <c r="O291" t="s">
        <v>27</v>
      </c>
      <c r="P291" t="s">
        <v>28</v>
      </c>
      <c r="Q291" t="s">
        <v>27</v>
      </c>
      <c r="R291" t="s">
        <v>27</v>
      </c>
      <c r="S291" s="2">
        <v>12</v>
      </c>
      <c r="T291" s="2">
        <v>440</v>
      </c>
      <c r="U291" t="s">
        <v>29</v>
      </c>
    </row>
    <row r="292" spans="1:21" x14ac:dyDescent="0.35">
      <c r="A292" t="s">
        <v>67</v>
      </c>
      <c r="B292">
        <v>39</v>
      </c>
      <c r="C292">
        <v>2023</v>
      </c>
      <c r="D292" t="s">
        <v>101</v>
      </c>
      <c r="E292">
        <v>106</v>
      </c>
      <c r="F292" t="s">
        <v>102</v>
      </c>
      <c r="G292" t="s">
        <v>24</v>
      </c>
      <c r="H292" t="s">
        <v>25</v>
      </c>
      <c r="I292">
        <v>150</v>
      </c>
      <c r="J292" t="s">
        <v>31</v>
      </c>
      <c r="K292" t="s">
        <v>28</v>
      </c>
      <c r="L292">
        <v>5</v>
      </c>
      <c r="M292">
        <v>1</v>
      </c>
      <c r="N292" s="4" t="s">
        <v>27</v>
      </c>
      <c r="O292" t="s">
        <v>27</v>
      </c>
      <c r="P292" t="s">
        <v>28</v>
      </c>
      <c r="Q292" t="s">
        <v>27</v>
      </c>
      <c r="R292" t="s">
        <v>27</v>
      </c>
      <c r="S292" s="2">
        <v>24</v>
      </c>
      <c r="T292" s="2">
        <v>138.5</v>
      </c>
      <c r="U292" t="s">
        <v>39</v>
      </c>
    </row>
    <row r="293" spans="1:21" x14ac:dyDescent="0.35">
      <c r="A293" t="s">
        <v>68</v>
      </c>
      <c r="B293">
        <v>40</v>
      </c>
      <c r="C293">
        <v>2023</v>
      </c>
      <c r="D293" t="s">
        <v>101</v>
      </c>
      <c r="E293">
        <v>106</v>
      </c>
      <c r="F293" t="s">
        <v>102</v>
      </c>
      <c r="G293" t="s">
        <v>24</v>
      </c>
      <c r="H293" t="s">
        <v>25</v>
      </c>
      <c r="I293">
        <v>70</v>
      </c>
      <c r="J293" t="s">
        <v>31</v>
      </c>
      <c r="K293" t="s">
        <v>28</v>
      </c>
      <c r="L293">
        <v>5</v>
      </c>
      <c r="M293">
        <v>1</v>
      </c>
      <c r="N293" s="4" t="s">
        <v>27</v>
      </c>
      <c r="O293" t="s">
        <v>27</v>
      </c>
      <c r="P293" t="s">
        <v>28</v>
      </c>
      <c r="Q293" t="s">
        <v>27</v>
      </c>
      <c r="R293" t="s">
        <v>32</v>
      </c>
      <c r="S293" s="4">
        <v>0</v>
      </c>
      <c r="T293" s="2">
        <v>45</v>
      </c>
      <c r="U293" t="s">
        <v>29</v>
      </c>
    </row>
    <row r="294" spans="1:21" x14ac:dyDescent="0.35">
      <c r="A294" t="s">
        <v>69</v>
      </c>
      <c r="B294">
        <v>41</v>
      </c>
      <c r="C294">
        <v>2023</v>
      </c>
      <c r="D294" t="s">
        <v>101</v>
      </c>
      <c r="E294">
        <v>106</v>
      </c>
      <c r="F294" t="s">
        <v>102</v>
      </c>
      <c r="G294" t="s">
        <v>24</v>
      </c>
      <c r="H294" t="s">
        <v>25</v>
      </c>
      <c r="I294">
        <v>208</v>
      </c>
      <c r="J294" t="s">
        <v>31</v>
      </c>
      <c r="K294" t="s">
        <v>28</v>
      </c>
      <c r="L294">
        <v>5</v>
      </c>
      <c r="M294">
        <v>1</v>
      </c>
      <c r="N294" s="4" t="s">
        <v>27</v>
      </c>
      <c r="O294" t="s">
        <v>27</v>
      </c>
      <c r="P294" t="s">
        <v>28</v>
      </c>
      <c r="Q294" t="s">
        <v>27</v>
      </c>
      <c r="R294" t="s">
        <v>27</v>
      </c>
      <c r="S294" s="2">
        <v>0</v>
      </c>
      <c r="T294" s="2">
        <v>105</v>
      </c>
      <c r="U294" t="s">
        <v>29</v>
      </c>
    </row>
    <row r="295" spans="1:21" x14ac:dyDescent="0.35">
      <c r="A295" t="s">
        <v>70</v>
      </c>
      <c r="B295">
        <v>42</v>
      </c>
      <c r="C295">
        <v>2023</v>
      </c>
      <c r="D295" t="s">
        <v>101</v>
      </c>
      <c r="E295">
        <v>106</v>
      </c>
      <c r="F295" t="s">
        <v>102</v>
      </c>
      <c r="G295" t="s">
        <v>24</v>
      </c>
      <c r="H295" t="s">
        <v>25</v>
      </c>
      <c r="I295">
        <v>100</v>
      </c>
      <c r="J295" t="s">
        <v>31</v>
      </c>
      <c r="K295" t="s">
        <v>28</v>
      </c>
      <c r="L295">
        <v>5</v>
      </c>
      <c r="M295">
        <v>1</v>
      </c>
      <c r="N295" s="4" t="s">
        <v>27</v>
      </c>
      <c r="O295" t="s">
        <v>27</v>
      </c>
      <c r="P295" t="s">
        <v>28</v>
      </c>
      <c r="Q295" t="s">
        <v>32</v>
      </c>
      <c r="R295" t="s">
        <v>27</v>
      </c>
      <c r="S295" s="2">
        <v>30</v>
      </c>
      <c r="T295" s="2">
        <v>81</v>
      </c>
      <c r="U295" t="s">
        <v>29</v>
      </c>
    </row>
    <row r="296" spans="1:21" x14ac:dyDescent="0.35">
      <c r="A296" t="s">
        <v>71</v>
      </c>
      <c r="B296">
        <v>44</v>
      </c>
      <c r="C296">
        <v>2023</v>
      </c>
      <c r="D296" t="s">
        <v>101</v>
      </c>
      <c r="E296">
        <v>106</v>
      </c>
      <c r="F296" t="s">
        <v>102</v>
      </c>
      <c r="G296" t="s">
        <v>24</v>
      </c>
      <c r="H296" t="s">
        <v>25</v>
      </c>
      <c r="I296">
        <v>145</v>
      </c>
      <c r="J296" t="s">
        <v>31</v>
      </c>
      <c r="K296" t="s">
        <v>28</v>
      </c>
      <c r="L296">
        <v>5</v>
      </c>
      <c r="M296">
        <v>1</v>
      </c>
      <c r="N296" s="4" t="s">
        <v>27</v>
      </c>
      <c r="O296" t="s">
        <v>27</v>
      </c>
      <c r="P296" t="s">
        <v>28</v>
      </c>
      <c r="Q296" t="s">
        <v>32</v>
      </c>
      <c r="R296" t="s">
        <v>32</v>
      </c>
      <c r="S296" s="2">
        <v>10</v>
      </c>
      <c r="T296" s="2">
        <v>145</v>
      </c>
      <c r="U296" t="s">
        <v>29</v>
      </c>
    </row>
    <row r="297" spans="1:21" x14ac:dyDescent="0.35">
      <c r="A297" t="s">
        <v>72</v>
      </c>
      <c r="B297">
        <v>45</v>
      </c>
      <c r="C297">
        <v>2023</v>
      </c>
      <c r="D297" t="s">
        <v>101</v>
      </c>
      <c r="E297">
        <v>106</v>
      </c>
      <c r="F297" t="s">
        <v>102</v>
      </c>
      <c r="G297" t="s">
        <v>24</v>
      </c>
      <c r="H297" t="s">
        <v>25</v>
      </c>
      <c r="I297">
        <v>30</v>
      </c>
      <c r="J297" t="s">
        <v>31</v>
      </c>
      <c r="K297" t="s">
        <v>28</v>
      </c>
      <c r="L297">
        <v>5</v>
      </c>
      <c r="M297">
        <v>1</v>
      </c>
      <c r="N297" s="4" t="s">
        <v>27</v>
      </c>
      <c r="O297" t="s">
        <v>27</v>
      </c>
      <c r="P297" t="s">
        <v>28</v>
      </c>
      <c r="Q297" t="s">
        <v>32</v>
      </c>
      <c r="R297" t="s">
        <v>32</v>
      </c>
      <c r="S297" s="4">
        <v>30</v>
      </c>
      <c r="T297" s="2">
        <v>105</v>
      </c>
      <c r="U297" t="s">
        <v>29</v>
      </c>
    </row>
    <row r="298" spans="1:21" x14ac:dyDescent="0.35">
      <c r="A298" t="s">
        <v>73</v>
      </c>
      <c r="B298">
        <v>46</v>
      </c>
      <c r="C298">
        <v>2023</v>
      </c>
      <c r="D298" t="s">
        <v>101</v>
      </c>
      <c r="E298">
        <v>106</v>
      </c>
      <c r="F298" t="s">
        <v>102</v>
      </c>
      <c r="G298" t="s">
        <v>24</v>
      </c>
      <c r="H298" t="s">
        <v>25</v>
      </c>
      <c r="I298">
        <v>100</v>
      </c>
      <c r="J298" t="s">
        <v>31</v>
      </c>
      <c r="K298" t="s">
        <v>28</v>
      </c>
      <c r="L298">
        <v>5</v>
      </c>
      <c r="M298">
        <v>1</v>
      </c>
      <c r="N298" s="4" t="s">
        <v>27</v>
      </c>
      <c r="O298" t="s">
        <v>27</v>
      </c>
      <c r="P298" t="s">
        <v>28</v>
      </c>
      <c r="Q298" t="s">
        <v>27</v>
      </c>
      <c r="R298" t="s">
        <v>27</v>
      </c>
      <c r="S298" s="2">
        <v>0</v>
      </c>
      <c r="T298" s="4">
        <v>95</v>
      </c>
      <c r="U298" t="s">
        <v>29</v>
      </c>
    </row>
    <row r="299" spans="1:21" x14ac:dyDescent="0.35">
      <c r="A299" t="s">
        <v>74</v>
      </c>
      <c r="B299">
        <v>47</v>
      </c>
      <c r="C299">
        <v>2023</v>
      </c>
      <c r="D299" t="s">
        <v>101</v>
      </c>
      <c r="E299">
        <v>106</v>
      </c>
      <c r="F299" t="s">
        <v>102</v>
      </c>
      <c r="G299" t="s">
        <v>24</v>
      </c>
      <c r="H299" t="s">
        <v>25</v>
      </c>
      <c r="I299">
        <v>39.15</v>
      </c>
      <c r="J299" t="s">
        <v>31</v>
      </c>
      <c r="K299" t="s">
        <v>28</v>
      </c>
      <c r="L299">
        <v>5</v>
      </c>
      <c r="M299">
        <v>1</v>
      </c>
      <c r="N299" s="4" t="s">
        <v>27</v>
      </c>
      <c r="O299" t="s">
        <v>32</v>
      </c>
      <c r="P299" t="s">
        <v>28</v>
      </c>
      <c r="Q299" t="s">
        <v>27</v>
      </c>
      <c r="R299" t="s">
        <v>27</v>
      </c>
      <c r="S299" s="4">
        <v>2</v>
      </c>
      <c r="T299" s="2">
        <v>110</v>
      </c>
      <c r="U299" t="s">
        <v>29</v>
      </c>
    </row>
    <row r="300" spans="1:21" x14ac:dyDescent="0.35">
      <c r="A300" t="s">
        <v>75</v>
      </c>
      <c r="B300">
        <v>48</v>
      </c>
      <c r="C300">
        <v>2023</v>
      </c>
      <c r="D300" t="s">
        <v>101</v>
      </c>
      <c r="E300">
        <v>106</v>
      </c>
      <c r="F300" t="s">
        <v>102</v>
      </c>
      <c r="G300" t="s">
        <v>24</v>
      </c>
      <c r="H300" t="s">
        <v>25</v>
      </c>
      <c r="I300">
        <v>100</v>
      </c>
      <c r="J300" t="s">
        <v>31</v>
      </c>
      <c r="K300" t="s">
        <v>28</v>
      </c>
      <c r="L300">
        <v>5</v>
      </c>
      <c r="M300">
        <v>1</v>
      </c>
      <c r="N300" s="4" t="s">
        <v>27</v>
      </c>
      <c r="O300" t="s">
        <v>27</v>
      </c>
      <c r="P300" t="s">
        <v>28</v>
      </c>
      <c r="Q300" t="s">
        <v>27</v>
      </c>
      <c r="R300" t="s">
        <v>27</v>
      </c>
      <c r="S300" s="2">
        <v>20</v>
      </c>
      <c r="T300" s="2">
        <v>50</v>
      </c>
      <c r="U300" t="s">
        <v>29</v>
      </c>
    </row>
    <row r="301" spans="1:21" x14ac:dyDescent="0.35">
      <c r="A301" t="s">
        <v>76</v>
      </c>
      <c r="B301">
        <v>49</v>
      </c>
      <c r="C301">
        <v>2023</v>
      </c>
      <c r="D301" t="s">
        <v>101</v>
      </c>
      <c r="E301">
        <v>106</v>
      </c>
      <c r="F301" t="s">
        <v>102</v>
      </c>
      <c r="G301" t="s">
        <v>24</v>
      </c>
      <c r="H301" t="s">
        <v>25</v>
      </c>
      <c r="I301">
        <v>130</v>
      </c>
      <c r="J301" t="s">
        <v>31</v>
      </c>
      <c r="K301" t="s">
        <v>28</v>
      </c>
      <c r="L301">
        <v>5</v>
      </c>
      <c r="M301">
        <v>1</v>
      </c>
      <c r="N301" s="4" t="s">
        <v>27</v>
      </c>
      <c r="O301" t="s">
        <v>27</v>
      </c>
      <c r="P301" t="s">
        <v>28</v>
      </c>
      <c r="Q301" t="s">
        <v>27</v>
      </c>
      <c r="R301" t="s">
        <v>27</v>
      </c>
      <c r="S301" s="2">
        <v>30</v>
      </c>
      <c r="T301" s="2">
        <v>78</v>
      </c>
      <c r="U301" t="s">
        <v>29</v>
      </c>
    </row>
    <row r="302" spans="1:21" x14ac:dyDescent="0.35">
      <c r="A302" t="s">
        <v>77</v>
      </c>
      <c r="B302">
        <v>50</v>
      </c>
      <c r="C302">
        <v>2023</v>
      </c>
      <c r="D302" t="s">
        <v>101</v>
      </c>
      <c r="E302">
        <v>106</v>
      </c>
      <c r="F302" t="s">
        <v>102</v>
      </c>
      <c r="G302" t="s">
        <v>24</v>
      </c>
      <c r="H302" t="s">
        <v>25</v>
      </c>
      <c r="I302">
        <v>100</v>
      </c>
      <c r="J302" t="s">
        <v>31</v>
      </c>
      <c r="K302" t="s">
        <v>28</v>
      </c>
      <c r="L302">
        <v>5</v>
      </c>
      <c r="M302">
        <v>1</v>
      </c>
      <c r="N302" s="4" t="s">
        <v>27</v>
      </c>
      <c r="O302" t="s">
        <v>27</v>
      </c>
      <c r="P302" t="s">
        <v>28</v>
      </c>
      <c r="Q302" t="s">
        <v>27</v>
      </c>
      <c r="R302" t="s">
        <v>32</v>
      </c>
      <c r="S302" s="2">
        <v>75</v>
      </c>
      <c r="T302" s="2">
        <v>125</v>
      </c>
      <c r="U302" t="s">
        <v>29</v>
      </c>
    </row>
    <row r="303" spans="1:21" x14ac:dyDescent="0.35">
      <c r="A303" t="s">
        <v>78</v>
      </c>
      <c r="B303">
        <v>51</v>
      </c>
      <c r="C303">
        <v>2023</v>
      </c>
      <c r="D303" t="s">
        <v>101</v>
      </c>
      <c r="E303">
        <v>106</v>
      </c>
      <c r="F303" t="s">
        <v>102</v>
      </c>
      <c r="G303" t="s">
        <v>24</v>
      </c>
      <c r="H303" t="s">
        <v>25</v>
      </c>
      <c r="I303">
        <v>125</v>
      </c>
      <c r="J303" t="s">
        <v>31</v>
      </c>
      <c r="K303" t="s">
        <v>28</v>
      </c>
      <c r="L303">
        <v>5</v>
      </c>
      <c r="M303">
        <v>1</v>
      </c>
      <c r="N303" s="4" t="s">
        <v>27</v>
      </c>
      <c r="O303" t="s">
        <v>27</v>
      </c>
      <c r="P303" t="s">
        <v>28</v>
      </c>
      <c r="Q303" t="s">
        <v>27</v>
      </c>
      <c r="R303" t="s">
        <v>27</v>
      </c>
      <c r="S303" s="2">
        <v>40</v>
      </c>
      <c r="T303" s="2">
        <v>80</v>
      </c>
      <c r="U303" t="s">
        <v>29</v>
      </c>
    </row>
    <row r="304" spans="1:21" x14ac:dyDescent="0.35">
      <c r="A304" t="s">
        <v>79</v>
      </c>
      <c r="B304">
        <v>53</v>
      </c>
      <c r="C304">
        <v>2023</v>
      </c>
      <c r="D304" t="s">
        <v>101</v>
      </c>
      <c r="E304">
        <v>106</v>
      </c>
      <c r="F304" t="s">
        <v>102</v>
      </c>
      <c r="G304" t="s">
        <v>24</v>
      </c>
      <c r="H304" t="s">
        <v>25</v>
      </c>
      <c r="I304">
        <v>125</v>
      </c>
      <c r="J304" t="s">
        <v>31</v>
      </c>
      <c r="K304" t="s">
        <v>28</v>
      </c>
      <c r="L304">
        <v>5</v>
      </c>
      <c r="M304">
        <v>1</v>
      </c>
      <c r="N304" s="4" t="s">
        <v>27</v>
      </c>
      <c r="O304" t="s">
        <v>27</v>
      </c>
      <c r="P304" t="s">
        <v>28</v>
      </c>
      <c r="Q304" t="s">
        <v>27</v>
      </c>
      <c r="R304" t="s">
        <v>27</v>
      </c>
      <c r="S304" s="2">
        <v>30</v>
      </c>
      <c r="T304" s="2">
        <v>125</v>
      </c>
      <c r="U304" t="s">
        <v>39</v>
      </c>
    </row>
    <row r="305" spans="1:21" x14ac:dyDescent="0.35">
      <c r="A305" t="s">
        <v>80</v>
      </c>
      <c r="B305">
        <v>54</v>
      </c>
      <c r="C305">
        <v>2023</v>
      </c>
      <c r="D305" t="s">
        <v>101</v>
      </c>
      <c r="E305">
        <v>106</v>
      </c>
      <c r="F305" t="s">
        <v>102</v>
      </c>
      <c r="G305" t="s">
        <v>24</v>
      </c>
      <c r="H305" t="s">
        <v>25</v>
      </c>
      <c r="I305">
        <v>35</v>
      </c>
      <c r="J305" t="s">
        <v>31</v>
      </c>
      <c r="K305" t="s">
        <v>28</v>
      </c>
      <c r="L305">
        <v>5</v>
      </c>
      <c r="M305">
        <v>1</v>
      </c>
      <c r="N305" s="4" t="s">
        <v>27</v>
      </c>
      <c r="O305" t="s">
        <v>27</v>
      </c>
      <c r="P305">
        <v>18</v>
      </c>
      <c r="Q305" t="s">
        <v>32</v>
      </c>
      <c r="R305" t="s">
        <v>32</v>
      </c>
      <c r="S305" s="2">
        <v>24</v>
      </c>
      <c r="T305" s="4">
        <v>90</v>
      </c>
      <c r="U305" t="s">
        <v>29</v>
      </c>
    </row>
    <row r="306" spans="1:21" x14ac:dyDescent="0.35">
      <c r="A306" t="s">
        <v>81</v>
      </c>
      <c r="B306">
        <v>55</v>
      </c>
      <c r="C306">
        <v>2023</v>
      </c>
      <c r="D306" t="s">
        <v>101</v>
      </c>
      <c r="E306">
        <v>106</v>
      </c>
      <c r="F306" t="s">
        <v>102</v>
      </c>
      <c r="G306" t="s">
        <v>24</v>
      </c>
      <c r="H306" t="s">
        <v>25</v>
      </c>
      <c r="I306">
        <v>135</v>
      </c>
      <c r="J306" t="s">
        <v>31</v>
      </c>
      <c r="K306" t="s">
        <v>28</v>
      </c>
      <c r="L306">
        <v>5</v>
      </c>
      <c r="M306">
        <v>2</v>
      </c>
      <c r="N306" s="4" t="s">
        <v>27</v>
      </c>
      <c r="O306" t="s">
        <v>27</v>
      </c>
      <c r="P306" t="s">
        <v>28</v>
      </c>
      <c r="Q306" t="s">
        <v>27</v>
      </c>
      <c r="R306" t="s">
        <v>27</v>
      </c>
      <c r="S306" s="2">
        <v>16</v>
      </c>
      <c r="T306" s="2">
        <v>82</v>
      </c>
      <c r="U306" t="s">
        <v>29</v>
      </c>
    </row>
    <row r="307" spans="1:21" x14ac:dyDescent="0.35">
      <c r="A307" t="s">
        <v>82</v>
      </c>
      <c r="B307">
        <v>56</v>
      </c>
      <c r="C307">
        <v>2023</v>
      </c>
      <c r="D307" t="s">
        <v>101</v>
      </c>
      <c r="E307">
        <v>106</v>
      </c>
      <c r="F307" t="s">
        <v>102</v>
      </c>
      <c r="G307" t="s">
        <v>24</v>
      </c>
      <c r="H307" t="s">
        <v>25</v>
      </c>
      <c r="I307">
        <v>310</v>
      </c>
      <c r="J307" t="s">
        <v>31</v>
      </c>
      <c r="K307" t="s">
        <v>28</v>
      </c>
      <c r="L307">
        <v>5</v>
      </c>
      <c r="M307">
        <v>1</v>
      </c>
      <c r="N307" s="4" t="s">
        <v>27</v>
      </c>
      <c r="O307" t="s">
        <v>27</v>
      </c>
      <c r="P307" t="s">
        <v>28</v>
      </c>
      <c r="Q307" t="s">
        <v>27</v>
      </c>
      <c r="R307" t="s">
        <v>32</v>
      </c>
      <c r="S307" s="2">
        <v>60</v>
      </c>
      <c r="T307" s="2">
        <v>180</v>
      </c>
      <c r="U307" t="s">
        <v>29</v>
      </c>
    </row>
    <row r="308" spans="1:21" x14ac:dyDescent="0.35">
      <c r="A308" t="s">
        <v>21</v>
      </c>
      <c r="B308">
        <v>1</v>
      </c>
      <c r="C308">
        <v>2023</v>
      </c>
      <c r="D308" t="s">
        <v>103</v>
      </c>
      <c r="E308">
        <v>107</v>
      </c>
      <c r="F308" t="s">
        <v>104</v>
      </c>
      <c r="G308" t="s">
        <v>105</v>
      </c>
      <c r="H308" t="s">
        <v>25</v>
      </c>
      <c r="I308" s="6">
        <v>1052.5999999999999</v>
      </c>
      <c r="J308" t="s">
        <v>106</v>
      </c>
      <c r="K308">
        <v>2000</v>
      </c>
      <c r="L308">
        <v>4</v>
      </c>
      <c r="M308">
        <v>4</v>
      </c>
      <c r="N308" s="1" t="s">
        <v>27</v>
      </c>
      <c r="O308" t="s">
        <v>27</v>
      </c>
      <c r="P308">
        <v>19</v>
      </c>
      <c r="Q308" t="s">
        <v>32</v>
      </c>
      <c r="R308" t="s">
        <v>32</v>
      </c>
      <c r="S308">
        <v>80</v>
      </c>
      <c r="T308">
        <v>200</v>
      </c>
      <c r="U308" t="s">
        <v>29</v>
      </c>
    </row>
    <row r="309" spans="1:21" x14ac:dyDescent="0.35">
      <c r="A309" t="s">
        <v>30</v>
      </c>
      <c r="B309">
        <v>2</v>
      </c>
      <c r="C309">
        <v>2023</v>
      </c>
      <c r="D309" t="s">
        <v>103</v>
      </c>
      <c r="E309">
        <v>107</v>
      </c>
      <c r="F309" s="1" t="s">
        <v>104</v>
      </c>
      <c r="G309" t="s">
        <v>105</v>
      </c>
      <c r="H309" t="s">
        <v>25</v>
      </c>
      <c r="I309" s="6">
        <v>1452</v>
      </c>
      <c r="J309" t="s">
        <v>106</v>
      </c>
      <c r="K309">
        <v>4000</v>
      </c>
      <c r="L309">
        <v>4</v>
      </c>
      <c r="M309">
        <v>5</v>
      </c>
      <c r="N309" s="1" t="s">
        <v>27</v>
      </c>
      <c r="O309" t="s">
        <v>27</v>
      </c>
      <c r="P309">
        <v>19</v>
      </c>
      <c r="Q309" t="s">
        <v>32</v>
      </c>
      <c r="R309" t="s">
        <v>32</v>
      </c>
      <c r="S309">
        <v>80</v>
      </c>
      <c r="T309">
        <v>300</v>
      </c>
      <c r="U309" t="s">
        <v>29</v>
      </c>
    </row>
    <row r="310" spans="1:21" x14ac:dyDescent="0.35">
      <c r="A310" t="s">
        <v>33</v>
      </c>
      <c r="B310">
        <v>4</v>
      </c>
      <c r="C310">
        <v>2023</v>
      </c>
      <c r="D310" t="s">
        <v>103</v>
      </c>
      <c r="E310">
        <v>107</v>
      </c>
      <c r="F310" s="1" t="s">
        <v>104</v>
      </c>
      <c r="G310" t="s">
        <v>105</v>
      </c>
      <c r="H310" t="s">
        <v>25</v>
      </c>
      <c r="I310" s="6">
        <v>1052.5999999999999</v>
      </c>
      <c r="J310" t="s">
        <v>106</v>
      </c>
      <c r="K310">
        <v>2000</v>
      </c>
      <c r="L310">
        <v>4</v>
      </c>
      <c r="M310">
        <v>5</v>
      </c>
      <c r="N310" s="1" t="s">
        <v>27</v>
      </c>
      <c r="O310" t="s">
        <v>27</v>
      </c>
      <c r="P310">
        <v>18</v>
      </c>
      <c r="Q310" t="s">
        <v>32</v>
      </c>
      <c r="R310" t="s">
        <v>32</v>
      </c>
      <c r="S310" s="2">
        <v>80</v>
      </c>
      <c r="T310">
        <v>300</v>
      </c>
      <c r="U310" t="s">
        <v>29</v>
      </c>
    </row>
    <row r="311" spans="1:21" x14ac:dyDescent="0.35">
      <c r="A311" t="s">
        <v>34</v>
      </c>
      <c r="B311">
        <v>5</v>
      </c>
      <c r="C311">
        <v>2023</v>
      </c>
      <c r="D311" t="s">
        <v>103</v>
      </c>
      <c r="E311">
        <v>107</v>
      </c>
      <c r="F311" s="1" t="s">
        <v>104</v>
      </c>
      <c r="G311" t="s">
        <v>105</v>
      </c>
      <c r="H311" t="s">
        <v>25</v>
      </c>
      <c r="I311" s="6">
        <v>1122.5999999999999</v>
      </c>
      <c r="J311" t="s">
        <v>106</v>
      </c>
      <c r="K311">
        <v>2000</v>
      </c>
      <c r="L311">
        <v>4</v>
      </c>
      <c r="M311">
        <v>5</v>
      </c>
      <c r="N311" s="1" t="s">
        <v>27</v>
      </c>
      <c r="O311" t="s">
        <v>27</v>
      </c>
      <c r="P311">
        <v>19</v>
      </c>
      <c r="Q311" t="s">
        <v>27</v>
      </c>
      <c r="R311" t="s">
        <v>32</v>
      </c>
      <c r="S311" s="2">
        <v>80</v>
      </c>
      <c r="T311">
        <v>220</v>
      </c>
      <c r="U311" t="s">
        <v>29</v>
      </c>
    </row>
    <row r="312" spans="1:21" x14ac:dyDescent="0.35">
      <c r="A312" t="s">
        <v>35</v>
      </c>
      <c r="B312">
        <v>6</v>
      </c>
      <c r="C312">
        <v>2023</v>
      </c>
      <c r="D312" t="s">
        <v>103</v>
      </c>
      <c r="E312">
        <v>107</v>
      </c>
      <c r="F312" s="1" t="s">
        <v>104</v>
      </c>
      <c r="G312" t="s">
        <v>105</v>
      </c>
      <c r="H312" t="s">
        <v>25</v>
      </c>
      <c r="I312" s="6">
        <v>1582.6</v>
      </c>
      <c r="J312" t="s">
        <v>106</v>
      </c>
      <c r="K312">
        <v>2000</v>
      </c>
      <c r="L312">
        <v>4</v>
      </c>
      <c r="M312">
        <v>5</v>
      </c>
      <c r="N312" s="1" t="s">
        <v>27</v>
      </c>
      <c r="O312" t="s">
        <v>27</v>
      </c>
      <c r="P312" t="s">
        <v>28</v>
      </c>
      <c r="Q312" t="s">
        <v>27</v>
      </c>
      <c r="R312" t="s">
        <v>32</v>
      </c>
      <c r="S312" s="2">
        <v>80</v>
      </c>
      <c r="T312">
        <v>280</v>
      </c>
      <c r="U312" t="s">
        <v>29</v>
      </c>
    </row>
    <row r="313" spans="1:21" x14ac:dyDescent="0.35">
      <c r="A313" t="s">
        <v>36</v>
      </c>
      <c r="B313">
        <v>8</v>
      </c>
      <c r="C313">
        <v>2023</v>
      </c>
      <c r="D313" t="s">
        <v>103</v>
      </c>
      <c r="E313">
        <v>107</v>
      </c>
      <c r="F313" s="4" t="s">
        <v>104</v>
      </c>
      <c r="G313" t="s">
        <v>105</v>
      </c>
      <c r="H313" t="s">
        <v>25</v>
      </c>
      <c r="I313" s="6">
        <v>1262.5999999999999</v>
      </c>
      <c r="J313" t="s">
        <v>106</v>
      </c>
      <c r="K313">
        <v>1800</v>
      </c>
      <c r="L313">
        <v>4</v>
      </c>
      <c r="M313">
        <v>5</v>
      </c>
      <c r="N313" s="1" t="s">
        <v>27</v>
      </c>
      <c r="O313" t="s">
        <v>27</v>
      </c>
      <c r="P313" t="s">
        <v>28</v>
      </c>
      <c r="Q313" t="s">
        <v>27</v>
      </c>
      <c r="R313" t="s">
        <v>32</v>
      </c>
      <c r="S313" s="2">
        <v>80</v>
      </c>
      <c r="T313">
        <v>57</v>
      </c>
      <c r="U313" t="s">
        <v>29</v>
      </c>
    </row>
    <row r="314" spans="1:21" x14ac:dyDescent="0.35">
      <c r="A314" t="s">
        <v>37</v>
      </c>
      <c r="B314">
        <v>9</v>
      </c>
      <c r="C314">
        <v>2023</v>
      </c>
      <c r="D314" t="s">
        <v>103</v>
      </c>
      <c r="E314">
        <v>107</v>
      </c>
      <c r="F314" s="1" t="s">
        <v>104</v>
      </c>
      <c r="G314" t="s">
        <v>105</v>
      </c>
      <c r="H314" t="s">
        <v>25</v>
      </c>
      <c r="I314" s="6">
        <v>1422.6</v>
      </c>
      <c r="J314" t="s">
        <v>106</v>
      </c>
      <c r="K314">
        <v>4000</v>
      </c>
      <c r="L314">
        <v>4</v>
      </c>
      <c r="M314">
        <v>5</v>
      </c>
      <c r="N314" s="1" t="s">
        <v>27</v>
      </c>
      <c r="O314" t="s">
        <v>27</v>
      </c>
      <c r="P314" t="s">
        <v>28</v>
      </c>
      <c r="Q314" t="s">
        <v>32</v>
      </c>
      <c r="R314" t="s">
        <v>32</v>
      </c>
      <c r="S314" s="4">
        <v>80</v>
      </c>
      <c r="T314">
        <v>1130</v>
      </c>
      <c r="U314" t="s">
        <v>29</v>
      </c>
    </row>
    <row r="315" spans="1:21" x14ac:dyDescent="0.35">
      <c r="A315" t="s">
        <v>38</v>
      </c>
      <c r="B315">
        <v>10</v>
      </c>
      <c r="C315">
        <v>2023</v>
      </c>
      <c r="D315" t="s">
        <v>103</v>
      </c>
      <c r="E315">
        <v>107</v>
      </c>
      <c r="F315" s="1" t="s">
        <v>104</v>
      </c>
      <c r="G315" t="s">
        <v>105</v>
      </c>
      <c r="H315" t="s">
        <v>25</v>
      </c>
      <c r="I315" s="6">
        <v>1297.5999999999999</v>
      </c>
      <c r="J315" t="s">
        <v>106</v>
      </c>
      <c r="K315">
        <v>2000</v>
      </c>
      <c r="L315">
        <v>4</v>
      </c>
      <c r="M315">
        <v>5</v>
      </c>
      <c r="N315" s="1" t="s">
        <v>27</v>
      </c>
      <c r="O315" t="s">
        <v>27</v>
      </c>
      <c r="P315" t="s">
        <v>28</v>
      </c>
      <c r="Q315" t="s">
        <v>27</v>
      </c>
      <c r="R315" t="s">
        <v>32</v>
      </c>
      <c r="S315" s="2">
        <v>80</v>
      </c>
      <c r="T315">
        <v>175</v>
      </c>
      <c r="U315" t="s">
        <v>29</v>
      </c>
    </row>
    <row r="316" spans="1:21" x14ac:dyDescent="0.35">
      <c r="A316" t="s">
        <v>40</v>
      </c>
      <c r="B316" s="1">
        <v>11</v>
      </c>
      <c r="C316">
        <v>2023</v>
      </c>
      <c r="D316" t="s">
        <v>103</v>
      </c>
      <c r="E316">
        <v>107</v>
      </c>
      <c r="F316" s="1" t="s">
        <v>104</v>
      </c>
      <c r="G316" t="s">
        <v>105</v>
      </c>
      <c r="H316" t="s">
        <v>25</v>
      </c>
      <c r="I316" s="6">
        <v>1127.5999999999999</v>
      </c>
      <c r="J316" t="s">
        <v>106</v>
      </c>
      <c r="K316">
        <v>2000</v>
      </c>
      <c r="L316">
        <v>4</v>
      </c>
      <c r="M316">
        <v>4</v>
      </c>
      <c r="N316" s="1" t="s">
        <v>27</v>
      </c>
      <c r="O316" t="s">
        <v>27</v>
      </c>
      <c r="P316" t="s">
        <v>28</v>
      </c>
      <c r="Q316" t="s">
        <v>27</v>
      </c>
      <c r="R316" t="s">
        <v>32</v>
      </c>
      <c r="S316" s="2">
        <v>80</v>
      </c>
      <c r="T316">
        <v>110</v>
      </c>
      <c r="U316" t="s">
        <v>29</v>
      </c>
    </row>
    <row r="317" spans="1:21" x14ac:dyDescent="0.35">
      <c r="A317" t="s">
        <v>41</v>
      </c>
      <c r="B317">
        <v>12</v>
      </c>
      <c r="C317">
        <v>2023</v>
      </c>
      <c r="D317" t="s">
        <v>103</v>
      </c>
      <c r="E317">
        <v>107</v>
      </c>
      <c r="F317" s="1" t="s">
        <v>104</v>
      </c>
      <c r="G317" t="s">
        <v>105</v>
      </c>
      <c r="H317" t="s">
        <v>25</v>
      </c>
      <c r="I317" s="6">
        <v>1172.5999999999999</v>
      </c>
      <c r="J317" t="s">
        <v>106</v>
      </c>
      <c r="K317">
        <v>2000</v>
      </c>
      <c r="L317">
        <v>4</v>
      </c>
      <c r="M317">
        <v>4</v>
      </c>
      <c r="N317" s="1" t="s">
        <v>27</v>
      </c>
      <c r="O317" t="s">
        <v>27</v>
      </c>
      <c r="P317" t="s">
        <v>28</v>
      </c>
      <c r="Q317" t="s">
        <v>32</v>
      </c>
      <c r="R317" t="s">
        <v>32</v>
      </c>
      <c r="S317" s="2">
        <v>80</v>
      </c>
      <c r="T317">
        <v>95</v>
      </c>
      <c r="U317" t="s">
        <v>29</v>
      </c>
    </row>
    <row r="318" spans="1:21" x14ac:dyDescent="0.35">
      <c r="A318" t="s">
        <v>42</v>
      </c>
      <c r="B318">
        <v>13</v>
      </c>
      <c r="C318">
        <v>2023</v>
      </c>
      <c r="D318" t="s">
        <v>103</v>
      </c>
      <c r="E318">
        <v>107</v>
      </c>
      <c r="F318" s="1" t="s">
        <v>104</v>
      </c>
      <c r="G318" t="s">
        <v>105</v>
      </c>
      <c r="H318" t="s">
        <v>25</v>
      </c>
      <c r="I318" s="6">
        <v>1262.5999999999999</v>
      </c>
      <c r="J318" t="s">
        <v>106</v>
      </c>
      <c r="K318">
        <v>2000</v>
      </c>
      <c r="L318">
        <v>4</v>
      </c>
      <c r="M318">
        <v>4</v>
      </c>
      <c r="N318" s="1" t="s">
        <v>27</v>
      </c>
      <c r="O318" t="s">
        <v>27</v>
      </c>
      <c r="P318">
        <v>18</v>
      </c>
      <c r="Q318" t="s">
        <v>32</v>
      </c>
      <c r="R318" t="s">
        <v>32</v>
      </c>
      <c r="S318" s="2">
        <v>80</v>
      </c>
      <c r="T318">
        <v>100</v>
      </c>
      <c r="U318" t="s">
        <v>29</v>
      </c>
    </row>
    <row r="319" spans="1:21" x14ac:dyDescent="0.35">
      <c r="A319" t="s">
        <v>43</v>
      </c>
      <c r="B319">
        <v>15</v>
      </c>
      <c r="C319">
        <v>2023</v>
      </c>
      <c r="D319" t="s">
        <v>103</v>
      </c>
      <c r="E319">
        <v>107</v>
      </c>
      <c r="F319" s="1" t="s">
        <v>104</v>
      </c>
      <c r="G319" t="s">
        <v>105</v>
      </c>
      <c r="H319" t="s">
        <v>25</v>
      </c>
      <c r="I319" s="6">
        <v>1337.6</v>
      </c>
      <c r="J319" t="s">
        <v>106</v>
      </c>
      <c r="K319">
        <v>4000</v>
      </c>
      <c r="L319">
        <v>4</v>
      </c>
      <c r="M319">
        <v>4</v>
      </c>
      <c r="N319" s="1" t="s">
        <v>27</v>
      </c>
      <c r="O319" t="s">
        <v>27</v>
      </c>
      <c r="P319">
        <v>18</v>
      </c>
      <c r="Q319" t="s">
        <v>27</v>
      </c>
      <c r="R319" t="s">
        <v>32</v>
      </c>
      <c r="S319" s="2">
        <v>80</v>
      </c>
      <c r="T319">
        <v>152</v>
      </c>
      <c r="U319" t="s">
        <v>29</v>
      </c>
    </row>
    <row r="320" spans="1:21" x14ac:dyDescent="0.35">
      <c r="A320" t="s">
        <v>44</v>
      </c>
      <c r="B320">
        <v>16</v>
      </c>
      <c r="C320">
        <v>2023</v>
      </c>
      <c r="D320" t="s">
        <v>103</v>
      </c>
      <c r="E320">
        <v>107</v>
      </c>
      <c r="F320" s="1" t="s">
        <v>104</v>
      </c>
      <c r="G320" t="s">
        <v>105</v>
      </c>
      <c r="H320" t="s">
        <v>25</v>
      </c>
      <c r="I320" s="6">
        <v>1172.5999999999999</v>
      </c>
      <c r="J320" t="s">
        <v>106</v>
      </c>
      <c r="K320">
        <v>2000</v>
      </c>
      <c r="L320">
        <v>4</v>
      </c>
      <c r="M320">
        <v>5</v>
      </c>
      <c r="N320" s="1" t="s">
        <v>27</v>
      </c>
      <c r="O320" t="s">
        <v>27</v>
      </c>
      <c r="P320">
        <v>18</v>
      </c>
      <c r="Q320" t="s">
        <v>32</v>
      </c>
      <c r="R320" t="s">
        <v>32</v>
      </c>
      <c r="S320" s="2">
        <v>80</v>
      </c>
      <c r="T320">
        <v>240</v>
      </c>
      <c r="U320" t="s">
        <v>29</v>
      </c>
    </row>
    <row r="321" spans="1:21" x14ac:dyDescent="0.35">
      <c r="A321" t="s">
        <v>45</v>
      </c>
      <c r="B321">
        <v>17</v>
      </c>
      <c r="C321">
        <v>2023</v>
      </c>
      <c r="D321" t="s">
        <v>103</v>
      </c>
      <c r="E321">
        <v>107</v>
      </c>
      <c r="F321" s="1" t="s">
        <v>104</v>
      </c>
      <c r="G321" t="s">
        <v>105</v>
      </c>
      <c r="H321" t="s">
        <v>25</v>
      </c>
      <c r="I321" s="6">
        <v>1344.6</v>
      </c>
      <c r="J321" t="s">
        <v>106</v>
      </c>
      <c r="K321">
        <v>2000</v>
      </c>
      <c r="L321">
        <v>4</v>
      </c>
      <c r="M321">
        <v>5</v>
      </c>
      <c r="N321" s="1" t="s">
        <v>27</v>
      </c>
      <c r="O321" t="s">
        <v>27</v>
      </c>
      <c r="P321" t="s">
        <v>28</v>
      </c>
      <c r="Q321" t="s">
        <v>27</v>
      </c>
      <c r="R321" t="s">
        <v>32</v>
      </c>
      <c r="S321" s="2">
        <v>80</v>
      </c>
      <c r="T321">
        <v>80</v>
      </c>
      <c r="U321" t="s">
        <v>29</v>
      </c>
    </row>
    <row r="322" spans="1:21" x14ac:dyDescent="0.35">
      <c r="A322" t="s">
        <v>46</v>
      </c>
      <c r="B322">
        <v>18</v>
      </c>
      <c r="C322">
        <v>2023</v>
      </c>
      <c r="D322" t="s">
        <v>103</v>
      </c>
      <c r="E322">
        <v>107</v>
      </c>
      <c r="F322" s="1" t="s">
        <v>104</v>
      </c>
      <c r="G322" t="s">
        <v>105</v>
      </c>
      <c r="H322" t="s">
        <v>25</v>
      </c>
      <c r="I322" s="6">
        <v>1172.5999999999999</v>
      </c>
      <c r="J322" t="s">
        <v>106</v>
      </c>
      <c r="K322">
        <v>4000</v>
      </c>
      <c r="L322">
        <v>4</v>
      </c>
      <c r="M322">
        <v>4</v>
      </c>
      <c r="N322" s="1" t="s">
        <v>27</v>
      </c>
      <c r="O322" t="s">
        <v>27</v>
      </c>
      <c r="P322" t="s">
        <v>28</v>
      </c>
      <c r="Q322" t="s">
        <v>32</v>
      </c>
      <c r="R322" t="s">
        <v>32</v>
      </c>
      <c r="S322" s="2">
        <v>80</v>
      </c>
      <c r="T322">
        <v>50</v>
      </c>
      <c r="U322" t="s">
        <v>29</v>
      </c>
    </row>
    <row r="323" spans="1:21" x14ac:dyDescent="0.35">
      <c r="A323" t="s">
        <v>47</v>
      </c>
      <c r="B323">
        <v>19</v>
      </c>
      <c r="C323">
        <v>2023</v>
      </c>
      <c r="D323" t="s">
        <v>103</v>
      </c>
      <c r="E323">
        <v>107</v>
      </c>
      <c r="F323" s="1" t="s">
        <v>104</v>
      </c>
      <c r="G323" t="s">
        <v>105</v>
      </c>
      <c r="H323" t="s">
        <v>25</v>
      </c>
      <c r="I323" s="6">
        <v>1222.5999999999999</v>
      </c>
      <c r="J323" t="s">
        <v>106</v>
      </c>
      <c r="K323" s="2">
        <v>4000</v>
      </c>
      <c r="L323">
        <v>4</v>
      </c>
      <c r="M323">
        <v>5</v>
      </c>
      <c r="N323" s="1" t="s">
        <v>27</v>
      </c>
      <c r="O323" t="s">
        <v>27</v>
      </c>
      <c r="P323" t="s">
        <v>28</v>
      </c>
      <c r="Q323" t="s">
        <v>32</v>
      </c>
      <c r="R323" t="s">
        <v>32</v>
      </c>
      <c r="S323" s="2">
        <v>80</v>
      </c>
      <c r="T323">
        <v>200</v>
      </c>
      <c r="U323" t="s">
        <v>29</v>
      </c>
    </row>
    <row r="324" spans="1:21" x14ac:dyDescent="0.35">
      <c r="A324" t="s">
        <v>48</v>
      </c>
      <c r="B324">
        <v>20</v>
      </c>
      <c r="C324">
        <v>2023</v>
      </c>
      <c r="D324" t="s">
        <v>103</v>
      </c>
      <c r="E324">
        <v>107</v>
      </c>
      <c r="F324" s="1" t="s">
        <v>104</v>
      </c>
      <c r="G324" t="s">
        <v>105</v>
      </c>
      <c r="H324" t="s">
        <v>25</v>
      </c>
      <c r="I324" s="6">
        <v>1337.6</v>
      </c>
      <c r="J324" t="s">
        <v>106</v>
      </c>
      <c r="K324">
        <v>2000</v>
      </c>
      <c r="L324">
        <v>4</v>
      </c>
      <c r="M324">
        <v>5</v>
      </c>
      <c r="N324" s="1" t="s">
        <v>27</v>
      </c>
      <c r="O324" t="s">
        <v>27</v>
      </c>
      <c r="P324" t="s">
        <v>28</v>
      </c>
      <c r="Q324" t="s">
        <v>32</v>
      </c>
      <c r="R324" t="s">
        <v>32</v>
      </c>
      <c r="S324" s="2">
        <v>80</v>
      </c>
      <c r="T324">
        <v>165</v>
      </c>
      <c r="U324" t="s">
        <v>29</v>
      </c>
    </row>
    <row r="325" spans="1:21" x14ac:dyDescent="0.35">
      <c r="A325" t="s">
        <v>49</v>
      </c>
      <c r="B325">
        <v>21</v>
      </c>
      <c r="C325">
        <v>2023</v>
      </c>
      <c r="D325" t="s">
        <v>103</v>
      </c>
      <c r="E325">
        <v>107</v>
      </c>
      <c r="F325" s="1" t="s">
        <v>104</v>
      </c>
      <c r="G325" t="s">
        <v>105</v>
      </c>
      <c r="H325" t="s">
        <v>25</v>
      </c>
      <c r="I325" s="6">
        <v>1202.5999999999999</v>
      </c>
      <c r="J325" t="s">
        <v>106</v>
      </c>
      <c r="K325">
        <v>2000</v>
      </c>
      <c r="L325">
        <v>4</v>
      </c>
      <c r="M325">
        <v>4</v>
      </c>
      <c r="N325" s="1" t="s">
        <v>27</v>
      </c>
      <c r="O325" t="s">
        <v>27</v>
      </c>
      <c r="P325">
        <v>18</v>
      </c>
      <c r="Q325" t="s">
        <v>32</v>
      </c>
      <c r="R325" t="s">
        <v>32</v>
      </c>
      <c r="S325" s="4">
        <v>80</v>
      </c>
      <c r="T325">
        <v>100</v>
      </c>
      <c r="U325" t="s">
        <v>29</v>
      </c>
    </row>
    <row r="326" spans="1:21" x14ac:dyDescent="0.35">
      <c r="A326" t="s">
        <v>50</v>
      </c>
      <c r="B326">
        <v>22</v>
      </c>
      <c r="C326">
        <v>2023</v>
      </c>
      <c r="D326" t="s">
        <v>103</v>
      </c>
      <c r="E326">
        <v>107</v>
      </c>
      <c r="F326" s="1" t="s">
        <v>104</v>
      </c>
      <c r="G326" t="s">
        <v>105</v>
      </c>
      <c r="H326" t="s">
        <v>25</v>
      </c>
      <c r="I326" s="6">
        <v>1212.5999999999999</v>
      </c>
      <c r="J326" t="s">
        <v>106</v>
      </c>
      <c r="K326">
        <v>2000</v>
      </c>
      <c r="L326">
        <v>4</v>
      </c>
      <c r="M326">
        <v>4</v>
      </c>
      <c r="N326" s="1" t="s">
        <v>27</v>
      </c>
      <c r="O326" t="s">
        <v>27</v>
      </c>
      <c r="P326">
        <v>18</v>
      </c>
      <c r="Q326" t="s">
        <v>32</v>
      </c>
      <c r="R326" t="s">
        <v>32</v>
      </c>
      <c r="S326" s="2">
        <v>80</v>
      </c>
      <c r="T326">
        <v>200</v>
      </c>
      <c r="U326" t="s">
        <v>29</v>
      </c>
    </row>
    <row r="327" spans="1:21" x14ac:dyDescent="0.35">
      <c r="A327" t="s">
        <v>51</v>
      </c>
      <c r="B327">
        <v>23</v>
      </c>
      <c r="C327">
        <v>2023</v>
      </c>
      <c r="D327" t="s">
        <v>103</v>
      </c>
      <c r="E327">
        <v>107</v>
      </c>
      <c r="F327" s="1" t="s">
        <v>104</v>
      </c>
      <c r="G327" t="s">
        <v>105</v>
      </c>
      <c r="H327" t="s">
        <v>25</v>
      </c>
      <c r="I327" s="6">
        <v>1157.5999999999999</v>
      </c>
      <c r="J327" t="s">
        <v>106</v>
      </c>
      <c r="K327">
        <v>4000</v>
      </c>
      <c r="L327">
        <v>4</v>
      </c>
      <c r="M327">
        <v>4</v>
      </c>
      <c r="N327" s="1" t="s">
        <v>27</v>
      </c>
      <c r="O327" t="s">
        <v>27</v>
      </c>
      <c r="P327" t="s">
        <v>28</v>
      </c>
      <c r="Q327" t="s">
        <v>32</v>
      </c>
      <c r="R327" t="s">
        <v>32</v>
      </c>
      <c r="S327" s="2">
        <v>80</v>
      </c>
      <c r="T327">
        <v>70</v>
      </c>
      <c r="U327" t="s">
        <v>29</v>
      </c>
    </row>
    <row r="328" spans="1:21" x14ac:dyDescent="0.35">
      <c r="A328" t="s">
        <v>52</v>
      </c>
      <c r="B328">
        <v>24</v>
      </c>
      <c r="C328">
        <v>2023</v>
      </c>
      <c r="D328" t="s">
        <v>103</v>
      </c>
      <c r="E328">
        <v>107</v>
      </c>
      <c r="F328" s="1" t="s">
        <v>104</v>
      </c>
      <c r="G328" t="s">
        <v>105</v>
      </c>
      <c r="H328" t="s">
        <v>25</v>
      </c>
      <c r="I328" s="6">
        <v>993.6</v>
      </c>
      <c r="J328" t="s">
        <v>106</v>
      </c>
      <c r="K328">
        <v>2000</v>
      </c>
      <c r="L328">
        <v>4</v>
      </c>
      <c r="M328">
        <v>5</v>
      </c>
      <c r="N328" s="1" t="s">
        <v>27</v>
      </c>
      <c r="O328" t="s">
        <v>27</v>
      </c>
      <c r="P328">
        <v>18</v>
      </c>
      <c r="Q328" t="s">
        <v>32</v>
      </c>
      <c r="R328" t="s">
        <v>32</v>
      </c>
      <c r="S328" s="2">
        <v>80</v>
      </c>
      <c r="T328">
        <v>56</v>
      </c>
      <c r="U328" t="s">
        <v>29</v>
      </c>
    </row>
    <row r="329" spans="1:21" x14ac:dyDescent="0.35">
      <c r="A329" t="s">
        <v>53</v>
      </c>
      <c r="B329">
        <v>25</v>
      </c>
      <c r="C329">
        <v>2023</v>
      </c>
      <c r="D329" t="s">
        <v>103</v>
      </c>
      <c r="E329">
        <v>107</v>
      </c>
      <c r="F329" s="1" t="s">
        <v>104</v>
      </c>
      <c r="G329" t="s">
        <v>105</v>
      </c>
      <c r="H329" t="s">
        <v>25</v>
      </c>
      <c r="I329" s="6">
        <v>1322.6</v>
      </c>
      <c r="J329" t="s">
        <v>107</v>
      </c>
      <c r="K329">
        <v>2000</v>
      </c>
      <c r="L329">
        <v>4</v>
      </c>
      <c r="M329">
        <v>4</v>
      </c>
      <c r="N329" s="1" t="s">
        <v>27</v>
      </c>
      <c r="O329" t="s">
        <v>27</v>
      </c>
      <c r="P329">
        <v>18</v>
      </c>
      <c r="Q329" t="s">
        <v>27</v>
      </c>
      <c r="R329" t="s">
        <v>32</v>
      </c>
      <c r="S329" s="2">
        <v>80</v>
      </c>
      <c r="T329">
        <v>161</v>
      </c>
      <c r="U329" t="s">
        <v>29</v>
      </c>
    </row>
    <row r="330" spans="1:21" x14ac:dyDescent="0.35">
      <c r="A330" t="s">
        <v>54</v>
      </c>
      <c r="B330">
        <v>26</v>
      </c>
      <c r="C330">
        <v>2023</v>
      </c>
      <c r="D330" t="s">
        <v>103</v>
      </c>
      <c r="E330">
        <v>107</v>
      </c>
      <c r="F330" s="1" t="s">
        <v>104</v>
      </c>
      <c r="G330" t="s">
        <v>105</v>
      </c>
      <c r="H330" t="s">
        <v>25</v>
      </c>
      <c r="I330" s="6">
        <v>1422.6</v>
      </c>
      <c r="J330" t="s">
        <v>106</v>
      </c>
      <c r="K330">
        <v>2000</v>
      </c>
      <c r="L330">
        <v>4</v>
      </c>
      <c r="M330">
        <v>4</v>
      </c>
      <c r="N330" s="1" t="s">
        <v>27</v>
      </c>
      <c r="O330" t="s">
        <v>27</v>
      </c>
      <c r="P330" t="s">
        <v>28</v>
      </c>
      <c r="Q330" t="s">
        <v>32</v>
      </c>
      <c r="R330" t="s">
        <v>32</v>
      </c>
      <c r="S330" s="2">
        <v>80</v>
      </c>
      <c r="T330">
        <v>200</v>
      </c>
      <c r="U330" t="s">
        <v>29</v>
      </c>
    </row>
    <row r="331" spans="1:21" x14ac:dyDescent="0.35">
      <c r="A331" t="s">
        <v>55</v>
      </c>
      <c r="B331">
        <v>27</v>
      </c>
      <c r="C331">
        <v>2023</v>
      </c>
      <c r="D331" t="s">
        <v>103</v>
      </c>
      <c r="E331">
        <v>107</v>
      </c>
      <c r="F331" s="1" t="s">
        <v>104</v>
      </c>
      <c r="G331" t="s">
        <v>105</v>
      </c>
      <c r="H331" t="s">
        <v>25</v>
      </c>
      <c r="I331" s="6">
        <v>1172.5999999999999</v>
      </c>
      <c r="J331" t="s">
        <v>106</v>
      </c>
      <c r="K331">
        <v>2000</v>
      </c>
      <c r="L331">
        <v>4</v>
      </c>
      <c r="M331">
        <v>5</v>
      </c>
      <c r="N331" s="1" t="s">
        <v>27</v>
      </c>
      <c r="O331" t="s">
        <v>27</v>
      </c>
      <c r="P331" t="s">
        <v>28</v>
      </c>
      <c r="Q331" t="s">
        <v>32</v>
      </c>
      <c r="R331" t="s">
        <v>32</v>
      </c>
      <c r="S331" s="2">
        <v>80</v>
      </c>
      <c r="T331">
        <v>200</v>
      </c>
      <c r="U331" t="s">
        <v>29</v>
      </c>
    </row>
    <row r="332" spans="1:21" x14ac:dyDescent="0.35">
      <c r="A332" t="s">
        <v>56</v>
      </c>
      <c r="B332">
        <v>28</v>
      </c>
      <c r="C332">
        <v>2023</v>
      </c>
      <c r="D332" t="s">
        <v>103</v>
      </c>
      <c r="E332">
        <v>107</v>
      </c>
      <c r="F332" s="1" t="s">
        <v>104</v>
      </c>
      <c r="G332" t="s">
        <v>105</v>
      </c>
      <c r="H332" t="s">
        <v>25</v>
      </c>
      <c r="I332" s="6">
        <v>1212.5999999999999</v>
      </c>
      <c r="J332" t="s">
        <v>106</v>
      </c>
      <c r="K332">
        <v>2000</v>
      </c>
      <c r="L332">
        <v>4</v>
      </c>
      <c r="M332">
        <v>4</v>
      </c>
      <c r="N332" s="1" t="s">
        <v>27</v>
      </c>
      <c r="O332" t="s">
        <v>27</v>
      </c>
      <c r="P332" t="s">
        <v>28</v>
      </c>
      <c r="Q332" t="s">
        <v>32</v>
      </c>
      <c r="R332" t="s">
        <v>32</v>
      </c>
      <c r="S332" s="2">
        <v>80</v>
      </c>
      <c r="T332">
        <v>220</v>
      </c>
      <c r="U332" t="s">
        <v>29</v>
      </c>
    </row>
    <row r="333" spans="1:21" x14ac:dyDescent="0.35">
      <c r="A333" t="s">
        <v>57</v>
      </c>
      <c r="B333" s="1">
        <v>29</v>
      </c>
      <c r="C333">
        <v>2023</v>
      </c>
      <c r="D333" t="s">
        <v>103</v>
      </c>
      <c r="E333">
        <v>107</v>
      </c>
      <c r="F333" s="1" t="s">
        <v>104</v>
      </c>
      <c r="G333" t="s">
        <v>105</v>
      </c>
      <c r="H333" t="s">
        <v>25</v>
      </c>
      <c r="I333" s="6">
        <v>1222.5999999999999</v>
      </c>
      <c r="J333" t="s">
        <v>106</v>
      </c>
      <c r="K333">
        <v>2000</v>
      </c>
      <c r="L333">
        <v>4</v>
      </c>
      <c r="M333">
        <v>5</v>
      </c>
      <c r="N333" s="1" t="s">
        <v>27</v>
      </c>
      <c r="O333" t="s">
        <v>27</v>
      </c>
      <c r="P333">
        <v>18</v>
      </c>
      <c r="Q333" t="s">
        <v>32</v>
      </c>
      <c r="R333" t="s">
        <v>32</v>
      </c>
      <c r="S333" s="2">
        <v>80</v>
      </c>
      <c r="T333">
        <v>80</v>
      </c>
      <c r="U333" t="s">
        <v>29</v>
      </c>
    </row>
    <row r="334" spans="1:21" x14ac:dyDescent="0.35">
      <c r="A334" t="s">
        <v>58</v>
      </c>
      <c r="B334">
        <v>30</v>
      </c>
      <c r="C334">
        <v>2023</v>
      </c>
      <c r="D334" t="s">
        <v>103</v>
      </c>
      <c r="E334">
        <v>107</v>
      </c>
      <c r="F334" s="1" t="s">
        <v>104</v>
      </c>
      <c r="G334" t="s">
        <v>105</v>
      </c>
      <c r="H334" t="s">
        <v>25</v>
      </c>
      <c r="I334" s="6">
        <v>1347.6</v>
      </c>
      <c r="J334" t="s">
        <v>106</v>
      </c>
      <c r="K334">
        <v>2000</v>
      </c>
      <c r="L334">
        <v>4</v>
      </c>
      <c r="M334">
        <v>5</v>
      </c>
      <c r="N334" s="1" t="s">
        <v>27</v>
      </c>
      <c r="O334" t="s">
        <v>27</v>
      </c>
      <c r="P334" t="s">
        <v>28</v>
      </c>
      <c r="Q334" s="4" t="s">
        <v>32</v>
      </c>
      <c r="R334" t="s">
        <v>32</v>
      </c>
      <c r="S334" s="2">
        <v>80</v>
      </c>
      <c r="T334">
        <v>250</v>
      </c>
      <c r="U334" t="s">
        <v>29</v>
      </c>
    </row>
    <row r="335" spans="1:21" x14ac:dyDescent="0.35">
      <c r="A335" t="s">
        <v>59</v>
      </c>
      <c r="B335">
        <v>31</v>
      </c>
      <c r="C335">
        <v>2023</v>
      </c>
      <c r="D335" t="s">
        <v>103</v>
      </c>
      <c r="E335">
        <v>107</v>
      </c>
      <c r="F335" s="1" t="s">
        <v>104</v>
      </c>
      <c r="G335" t="s">
        <v>105</v>
      </c>
      <c r="H335" t="s">
        <v>25</v>
      </c>
      <c r="I335" s="6">
        <v>1337.6</v>
      </c>
      <c r="J335" t="s">
        <v>106</v>
      </c>
      <c r="K335">
        <v>4000</v>
      </c>
      <c r="L335">
        <v>4</v>
      </c>
      <c r="M335">
        <v>5</v>
      </c>
      <c r="N335" s="1" t="s">
        <v>27</v>
      </c>
      <c r="O335" t="s">
        <v>27</v>
      </c>
      <c r="P335" t="s">
        <v>28</v>
      </c>
      <c r="Q335" s="2" t="s">
        <v>27</v>
      </c>
      <c r="R335" t="s">
        <v>32</v>
      </c>
      <c r="S335" s="2">
        <v>80</v>
      </c>
      <c r="T335">
        <v>10</v>
      </c>
      <c r="U335" t="s">
        <v>29</v>
      </c>
    </row>
    <row r="336" spans="1:21" x14ac:dyDescent="0.35">
      <c r="A336" t="s">
        <v>60</v>
      </c>
      <c r="B336">
        <v>32</v>
      </c>
      <c r="C336">
        <v>2023</v>
      </c>
      <c r="D336" t="s">
        <v>103</v>
      </c>
      <c r="E336">
        <v>107</v>
      </c>
      <c r="F336" s="1" t="s">
        <v>104</v>
      </c>
      <c r="G336" t="s">
        <v>105</v>
      </c>
      <c r="H336" t="s">
        <v>25</v>
      </c>
      <c r="I336" s="6">
        <v>1292.5999999999999</v>
      </c>
      <c r="J336" t="s">
        <v>106</v>
      </c>
      <c r="K336">
        <v>4000</v>
      </c>
      <c r="L336">
        <v>4</v>
      </c>
      <c r="M336">
        <v>5</v>
      </c>
      <c r="N336" s="1" t="s">
        <v>27</v>
      </c>
      <c r="O336" t="s">
        <v>27</v>
      </c>
      <c r="P336" t="s">
        <v>28</v>
      </c>
      <c r="Q336" s="2" t="s">
        <v>32</v>
      </c>
      <c r="R336" t="s">
        <v>32</v>
      </c>
      <c r="S336" s="2">
        <v>80</v>
      </c>
      <c r="T336">
        <v>240</v>
      </c>
      <c r="U336" t="s">
        <v>29</v>
      </c>
    </row>
    <row r="337" spans="1:21" x14ac:dyDescent="0.35">
      <c r="A337" t="s">
        <v>61</v>
      </c>
      <c r="B337">
        <v>33</v>
      </c>
      <c r="C337">
        <v>2023</v>
      </c>
      <c r="D337" t="s">
        <v>103</v>
      </c>
      <c r="E337">
        <v>107</v>
      </c>
      <c r="F337" s="1" t="s">
        <v>104</v>
      </c>
      <c r="G337" t="s">
        <v>105</v>
      </c>
      <c r="H337" t="s">
        <v>25</v>
      </c>
      <c r="I337" s="6">
        <v>1422.6</v>
      </c>
      <c r="J337" t="s">
        <v>106</v>
      </c>
      <c r="K337">
        <v>2000</v>
      </c>
      <c r="L337">
        <v>4</v>
      </c>
      <c r="M337">
        <v>4</v>
      </c>
      <c r="N337" s="1" t="s">
        <v>27</v>
      </c>
      <c r="O337" t="s">
        <v>27</v>
      </c>
      <c r="P337" t="s">
        <v>28</v>
      </c>
      <c r="Q337" s="4" t="s">
        <v>32</v>
      </c>
      <c r="R337" t="s">
        <v>32</v>
      </c>
      <c r="S337" s="2">
        <v>80</v>
      </c>
      <c r="T337">
        <v>183.33</v>
      </c>
      <c r="U337" t="s">
        <v>29</v>
      </c>
    </row>
    <row r="338" spans="1:21" x14ac:dyDescent="0.35">
      <c r="A338" t="s">
        <v>62</v>
      </c>
      <c r="B338">
        <v>34</v>
      </c>
      <c r="C338">
        <v>2023</v>
      </c>
      <c r="D338" t="s">
        <v>103</v>
      </c>
      <c r="E338">
        <v>107</v>
      </c>
      <c r="F338" s="1" t="s">
        <v>104</v>
      </c>
      <c r="G338" t="s">
        <v>105</v>
      </c>
      <c r="H338" t="s">
        <v>25</v>
      </c>
      <c r="I338" s="6">
        <v>1322.6</v>
      </c>
      <c r="J338" t="s">
        <v>106</v>
      </c>
      <c r="K338">
        <v>2000</v>
      </c>
      <c r="L338">
        <v>4</v>
      </c>
      <c r="M338">
        <v>5</v>
      </c>
      <c r="N338" s="1" t="s">
        <v>27</v>
      </c>
      <c r="O338" t="s">
        <v>27</v>
      </c>
      <c r="P338" t="s">
        <v>28</v>
      </c>
      <c r="Q338" s="2" t="s">
        <v>32</v>
      </c>
      <c r="R338" t="s">
        <v>32</v>
      </c>
      <c r="S338" s="2">
        <v>80</v>
      </c>
      <c r="T338">
        <v>90</v>
      </c>
      <c r="U338" t="s">
        <v>29</v>
      </c>
    </row>
    <row r="339" spans="1:21" x14ac:dyDescent="0.35">
      <c r="A339" t="s">
        <v>63</v>
      </c>
      <c r="B339">
        <v>35</v>
      </c>
      <c r="C339">
        <v>2023</v>
      </c>
      <c r="D339" t="s">
        <v>103</v>
      </c>
      <c r="E339">
        <v>107</v>
      </c>
      <c r="F339" s="1" t="s">
        <v>104</v>
      </c>
      <c r="G339" t="s">
        <v>105</v>
      </c>
      <c r="H339" t="s">
        <v>25</v>
      </c>
      <c r="I339" s="6">
        <v>1307.5999999999999</v>
      </c>
      <c r="J339" t="s">
        <v>106</v>
      </c>
      <c r="K339">
        <v>2000</v>
      </c>
      <c r="L339">
        <v>4</v>
      </c>
      <c r="M339">
        <v>5</v>
      </c>
      <c r="N339" s="1" t="s">
        <v>27</v>
      </c>
      <c r="O339" t="s">
        <v>27</v>
      </c>
      <c r="P339" t="s">
        <v>28</v>
      </c>
      <c r="Q339" s="4" t="s">
        <v>32</v>
      </c>
      <c r="R339" t="s">
        <v>32</v>
      </c>
      <c r="S339" s="2">
        <v>80</v>
      </c>
      <c r="T339">
        <v>260</v>
      </c>
      <c r="U339" t="s">
        <v>29</v>
      </c>
    </row>
    <row r="340" spans="1:21" x14ac:dyDescent="0.35">
      <c r="A340" t="s">
        <v>64</v>
      </c>
      <c r="B340">
        <v>36</v>
      </c>
      <c r="C340">
        <v>2023</v>
      </c>
      <c r="D340" t="s">
        <v>103</v>
      </c>
      <c r="E340">
        <v>107</v>
      </c>
      <c r="F340" s="1" t="s">
        <v>104</v>
      </c>
      <c r="G340" t="s">
        <v>105</v>
      </c>
      <c r="H340" t="s">
        <v>25</v>
      </c>
      <c r="I340" s="6">
        <v>1549.6</v>
      </c>
      <c r="J340" t="s">
        <v>106</v>
      </c>
      <c r="K340">
        <v>2000</v>
      </c>
      <c r="L340">
        <v>4</v>
      </c>
      <c r="M340">
        <v>4</v>
      </c>
      <c r="N340" s="1" t="s">
        <v>27</v>
      </c>
      <c r="O340" t="s">
        <v>27</v>
      </c>
      <c r="P340">
        <v>21</v>
      </c>
      <c r="Q340" t="s">
        <v>32</v>
      </c>
      <c r="R340" t="s">
        <v>32</v>
      </c>
      <c r="S340" s="2">
        <v>80</v>
      </c>
      <c r="T340">
        <v>163.33000000000001</v>
      </c>
      <c r="U340" t="s">
        <v>29</v>
      </c>
    </row>
    <row r="341" spans="1:21" x14ac:dyDescent="0.35">
      <c r="A341" t="s">
        <v>65</v>
      </c>
      <c r="B341">
        <v>37</v>
      </c>
      <c r="C341">
        <v>2023</v>
      </c>
      <c r="D341" t="s">
        <v>103</v>
      </c>
      <c r="E341">
        <v>107</v>
      </c>
      <c r="F341" s="1" t="s">
        <v>104</v>
      </c>
      <c r="G341" t="s">
        <v>105</v>
      </c>
      <c r="H341" t="s">
        <v>25</v>
      </c>
      <c r="I341" s="6">
        <v>1282.5999999999999</v>
      </c>
      <c r="J341" t="s">
        <v>106</v>
      </c>
      <c r="K341">
        <v>2000</v>
      </c>
      <c r="L341">
        <v>4</v>
      </c>
      <c r="M341">
        <v>5</v>
      </c>
      <c r="N341" s="1" t="s">
        <v>27</v>
      </c>
      <c r="O341" t="s">
        <v>27</v>
      </c>
      <c r="P341">
        <v>18</v>
      </c>
      <c r="Q341" t="s">
        <v>32</v>
      </c>
      <c r="R341" t="s">
        <v>32</v>
      </c>
      <c r="S341" s="2">
        <v>80</v>
      </c>
      <c r="T341">
        <v>120</v>
      </c>
      <c r="U341" t="s">
        <v>29</v>
      </c>
    </row>
    <row r="342" spans="1:21" x14ac:dyDescent="0.35">
      <c r="A342" t="s">
        <v>66</v>
      </c>
      <c r="B342">
        <v>38</v>
      </c>
      <c r="C342">
        <v>2023</v>
      </c>
      <c r="D342" t="s">
        <v>103</v>
      </c>
      <c r="E342">
        <v>107</v>
      </c>
      <c r="F342" s="4" t="s">
        <v>104</v>
      </c>
      <c r="G342" t="s">
        <v>105</v>
      </c>
      <c r="H342" t="s">
        <v>25</v>
      </c>
      <c r="I342" s="6">
        <v>1072.5999999999999</v>
      </c>
      <c r="J342" t="s">
        <v>106</v>
      </c>
      <c r="K342">
        <v>2000</v>
      </c>
      <c r="L342">
        <v>4</v>
      </c>
      <c r="M342">
        <v>5</v>
      </c>
      <c r="N342" s="1" t="s">
        <v>27</v>
      </c>
      <c r="O342" t="s">
        <v>27</v>
      </c>
      <c r="P342" t="s">
        <v>28</v>
      </c>
      <c r="Q342" t="s">
        <v>32</v>
      </c>
      <c r="R342" t="s">
        <v>32</v>
      </c>
      <c r="S342" s="2">
        <v>80</v>
      </c>
      <c r="T342">
        <v>170</v>
      </c>
      <c r="U342" t="s">
        <v>29</v>
      </c>
    </row>
    <row r="343" spans="1:21" x14ac:dyDescent="0.35">
      <c r="A343" t="s">
        <v>67</v>
      </c>
      <c r="B343">
        <v>39</v>
      </c>
      <c r="C343">
        <v>2023</v>
      </c>
      <c r="D343" t="s">
        <v>103</v>
      </c>
      <c r="E343">
        <v>107</v>
      </c>
      <c r="F343" s="4" t="s">
        <v>104</v>
      </c>
      <c r="G343" t="s">
        <v>105</v>
      </c>
      <c r="H343" t="s">
        <v>25</v>
      </c>
      <c r="I343" s="6">
        <v>1252.5999999999999</v>
      </c>
      <c r="J343" t="s">
        <v>106</v>
      </c>
      <c r="K343">
        <v>2000</v>
      </c>
      <c r="L343">
        <v>4</v>
      </c>
      <c r="M343" s="2">
        <v>4</v>
      </c>
      <c r="N343" s="1" t="s">
        <v>27</v>
      </c>
      <c r="O343" t="s">
        <v>27</v>
      </c>
      <c r="P343">
        <v>18</v>
      </c>
      <c r="Q343" t="s">
        <v>27</v>
      </c>
      <c r="R343" t="s">
        <v>32</v>
      </c>
      <c r="S343" s="2">
        <v>80</v>
      </c>
      <c r="T343">
        <v>120</v>
      </c>
      <c r="U343" t="s">
        <v>29</v>
      </c>
    </row>
    <row r="344" spans="1:21" x14ac:dyDescent="0.35">
      <c r="A344" t="s">
        <v>68</v>
      </c>
      <c r="B344">
        <v>40</v>
      </c>
      <c r="C344">
        <v>2023</v>
      </c>
      <c r="D344" t="s">
        <v>103</v>
      </c>
      <c r="E344">
        <v>107</v>
      </c>
      <c r="F344" s="4" t="s">
        <v>104</v>
      </c>
      <c r="G344" t="s">
        <v>105</v>
      </c>
      <c r="H344" t="s">
        <v>25</v>
      </c>
      <c r="I344" s="6">
        <v>1152.5999999999999</v>
      </c>
      <c r="J344" t="s">
        <v>107</v>
      </c>
      <c r="K344">
        <v>2000</v>
      </c>
      <c r="L344">
        <v>4</v>
      </c>
      <c r="M344">
        <v>5</v>
      </c>
      <c r="N344" s="1" t="s">
        <v>27</v>
      </c>
      <c r="O344" t="s">
        <v>27</v>
      </c>
      <c r="P344" t="s">
        <v>28</v>
      </c>
      <c r="Q344" t="s">
        <v>32</v>
      </c>
      <c r="R344" t="s">
        <v>32</v>
      </c>
      <c r="S344" s="2">
        <v>80</v>
      </c>
      <c r="T344">
        <v>150</v>
      </c>
      <c r="U344" t="s">
        <v>29</v>
      </c>
    </row>
    <row r="345" spans="1:21" x14ac:dyDescent="0.35">
      <c r="A345" t="s">
        <v>69</v>
      </c>
      <c r="B345">
        <v>41</v>
      </c>
      <c r="C345">
        <v>2023</v>
      </c>
      <c r="D345" t="s">
        <v>103</v>
      </c>
      <c r="E345">
        <v>107</v>
      </c>
      <c r="F345" s="4" t="s">
        <v>104</v>
      </c>
      <c r="G345" t="s">
        <v>105</v>
      </c>
      <c r="H345" t="s">
        <v>25</v>
      </c>
      <c r="I345" s="6">
        <v>1352.6</v>
      </c>
      <c r="J345" t="s">
        <v>106</v>
      </c>
      <c r="K345">
        <v>2000</v>
      </c>
      <c r="L345">
        <v>4</v>
      </c>
      <c r="M345">
        <v>5</v>
      </c>
      <c r="N345" s="1" t="s">
        <v>27</v>
      </c>
      <c r="O345" t="s">
        <v>27</v>
      </c>
      <c r="P345" t="s">
        <v>28</v>
      </c>
      <c r="Q345" t="s">
        <v>27</v>
      </c>
      <c r="R345" t="s">
        <v>32</v>
      </c>
      <c r="S345" s="2">
        <v>80</v>
      </c>
      <c r="T345">
        <v>255</v>
      </c>
      <c r="U345" t="s">
        <v>29</v>
      </c>
    </row>
    <row r="346" spans="1:21" x14ac:dyDescent="0.35">
      <c r="A346" t="s">
        <v>70</v>
      </c>
      <c r="B346">
        <v>42</v>
      </c>
      <c r="C346">
        <v>2023</v>
      </c>
      <c r="D346" t="s">
        <v>103</v>
      </c>
      <c r="E346">
        <v>107</v>
      </c>
      <c r="F346" s="4" t="s">
        <v>104</v>
      </c>
      <c r="G346" t="s">
        <v>105</v>
      </c>
      <c r="H346" t="s">
        <v>25</v>
      </c>
      <c r="I346" s="6">
        <v>1122.5999999999999</v>
      </c>
      <c r="J346" t="s">
        <v>106</v>
      </c>
      <c r="K346">
        <v>1600</v>
      </c>
      <c r="L346">
        <v>4</v>
      </c>
      <c r="M346">
        <v>4</v>
      </c>
      <c r="N346" s="1" t="s">
        <v>27</v>
      </c>
      <c r="O346" t="s">
        <v>27</v>
      </c>
      <c r="P346">
        <v>18</v>
      </c>
      <c r="Q346" t="s">
        <v>32</v>
      </c>
      <c r="R346" t="s">
        <v>32</v>
      </c>
      <c r="S346" s="2">
        <v>80</v>
      </c>
      <c r="T346">
        <v>100</v>
      </c>
      <c r="U346" t="s">
        <v>29</v>
      </c>
    </row>
    <row r="347" spans="1:21" x14ac:dyDescent="0.35">
      <c r="A347" t="s">
        <v>71</v>
      </c>
      <c r="B347">
        <v>44</v>
      </c>
      <c r="C347">
        <v>2023</v>
      </c>
      <c r="D347" t="s">
        <v>103</v>
      </c>
      <c r="E347">
        <v>107</v>
      </c>
      <c r="F347" s="4" t="s">
        <v>104</v>
      </c>
      <c r="G347" t="s">
        <v>105</v>
      </c>
      <c r="H347" t="s">
        <v>25</v>
      </c>
      <c r="I347" s="6">
        <v>1497.6</v>
      </c>
      <c r="J347" t="s">
        <v>106</v>
      </c>
      <c r="K347">
        <v>2000</v>
      </c>
      <c r="L347">
        <v>4</v>
      </c>
      <c r="M347">
        <v>5</v>
      </c>
      <c r="N347" s="1" t="s">
        <v>27</v>
      </c>
      <c r="O347" t="s">
        <v>27</v>
      </c>
      <c r="P347" t="s">
        <v>28</v>
      </c>
      <c r="Q347" t="s">
        <v>32</v>
      </c>
      <c r="R347" t="s">
        <v>32</v>
      </c>
      <c r="S347" s="2">
        <v>80</v>
      </c>
      <c r="T347">
        <v>250</v>
      </c>
      <c r="U347" t="s">
        <v>29</v>
      </c>
    </row>
    <row r="348" spans="1:21" x14ac:dyDescent="0.35">
      <c r="A348" t="s">
        <v>72</v>
      </c>
      <c r="B348">
        <v>45</v>
      </c>
      <c r="C348">
        <v>2023</v>
      </c>
      <c r="D348" t="s">
        <v>103</v>
      </c>
      <c r="E348">
        <v>107</v>
      </c>
      <c r="F348" s="4" t="s">
        <v>104</v>
      </c>
      <c r="G348" t="s">
        <v>105</v>
      </c>
      <c r="H348" t="s">
        <v>25</v>
      </c>
      <c r="I348" s="6">
        <v>1237.5999999999999</v>
      </c>
      <c r="J348" t="s">
        <v>106</v>
      </c>
      <c r="K348">
        <v>2000</v>
      </c>
      <c r="L348">
        <v>4</v>
      </c>
      <c r="M348">
        <v>5</v>
      </c>
      <c r="N348" s="1" t="s">
        <v>27</v>
      </c>
      <c r="O348" t="s">
        <v>27</v>
      </c>
      <c r="P348" t="s">
        <v>28</v>
      </c>
      <c r="Q348" t="s">
        <v>32</v>
      </c>
      <c r="R348" t="s">
        <v>32</v>
      </c>
      <c r="S348" s="2">
        <v>80</v>
      </c>
      <c r="T348">
        <v>160</v>
      </c>
      <c r="U348" t="s">
        <v>29</v>
      </c>
    </row>
    <row r="349" spans="1:21" x14ac:dyDescent="0.35">
      <c r="A349" t="s">
        <v>73</v>
      </c>
      <c r="B349">
        <v>46</v>
      </c>
      <c r="C349">
        <v>2023</v>
      </c>
      <c r="D349" t="s">
        <v>103</v>
      </c>
      <c r="E349">
        <v>107</v>
      </c>
      <c r="F349" s="4" t="s">
        <v>104</v>
      </c>
      <c r="G349" t="s">
        <v>105</v>
      </c>
      <c r="H349" t="s">
        <v>25</v>
      </c>
      <c r="I349" s="6">
        <v>1122.5999999999999</v>
      </c>
      <c r="J349" t="s">
        <v>106</v>
      </c>
      <c r="K349">
        <v>2000</v>
      </c>
      <c r="L349">
        <v>4</v>
      </c>
      <c r="M349">
        <v>5</v>
      </c>
      <c r="N349" s="1" t="s">
        <v>27</v>
      </c>
      <c r="O349" t="s">
        <v>27</v>
      </c>
      <c r="P349" t="s">
        <v>28</v>
      </c>
      <c r="Q349" t="s">
        <v>32</v>
      </c>
      <c r="R349" t="s">
        <v>32</v>
      </c>
      <c r="S349" s="2">
        <v>80</v>
      </c>
      <c r="T349">
        <v>100</v>
      </c>
      <c r="U349" t="s">
        <v>29</v>
      </c>
    </row>
    <row r="350" spans="1:21" x14ac:dyDescent="0.35">
      <c r="A350" t="s">
        <v>74</v>
      </c>
      <c r="B350">
        <v>47</v>
      </c>
      <c r="C350">
        <v>2023</v>
      </c>
      <c r="D350" t="s">
        <v>103</v>
      </c>
      <c r="E350">
        <v>107</v>
      </c>
      <c r="F350" s="4" t="s">
        <v>104</v>
      </c>
      <c r="G350" t="s">
        <v>105</v>
      </c>
      <c r="H350" t="s">
        <v>25</v>
      </c>
      <c r="I350" s="6">
        <v>1222.5999999999999</v>
      </c>
      <c r="J350" t="s">
        <v>106</v>
      </c>
      <c r="K350">
        <v>2000</v>
      </c>
      <c r="L350">
        <v>4</v>
      </c>
      <c r="M350">
        <v>5</v>
      </c>
      <c r="N350" s="1" t="s">
        <v>27</v>
      </c>
      <c r="O350" t="s">
        <v>27</v>
      </c>
      <c r="P350" t="s">
        <v>28</v>
      </c>
      <c r="Q350" t="s">
        <v>27</v>
      </c>
      <c r="R350" t="s">
        <v>32</v>
      </c>
      <c r="S350" s="2">
        <v>80</v>
      </c>
      <c r="T350">
        <v>110</v>
      </c>
      <c r="U350" t="s">
        <v>29</v>
      </c>
    </row>
    <row r="351" spans="1:21" x14ac:dyDescent="0.35">
      <c r="A351" t="s">
        <v>75</v>
      </c>
      <c r="B351">
        <v>48</v>
      </c>
      <c r="C351">
        <v>2023</v>
      </c>
      <c r="D351" t="s">
        <v>103</v>
      </c>
      <c r="E351">
        <v>107</v>
      </c>
      <c r="F351" s="4" t="s">
        <v>104</v>
      </c>
      <c r="G351" t="s">
        <v>105</v>
      </c>
      <c r="H351" t="s">
        <v>25</v>
      </c>
      <c r="I351" s="6">
        <v>1087.5999999999999</v>
      </c>
      <c r="J351" t="s">
        <v>106</v>
      </c>
      <c r="K351">
        <v>2000</v>
      </c>
      <c r="L351">
        <v>4</v>
      </c>
      <c r="M351">
        <v>5</v>
      </c>
      <c r="N351" s="1" t="s">
        <v>27</v>
      </c>
      <c r="O351" t="s">
        <v>27</v>
      </c>
      <c r="P351" t="s">
        <v>28</v>
      </c>
      <c r="Q351" t="s">
        <v>27</v>
      </c>
      <c r="R351" t="s">
        <v>32</v>
      </c>
      <c r="S351" s="2">
        <v>80</v>
      </c>
      <c r="T351">
        <v>170</v>
      </c>
      <c r="U351" t="s">
        <v>29</v>
      </c>
    </row>
    <row r="352" spans="1:21" x14ac:dyDescent="0.35">
      <c r="A352" t="s">
        <v>76</v>
      </c>
      <c r="B352">
        <v>49</v>
      </c>
      <c r="C352">
        <v>2023</v>
      </c>
      <c r="D352" t="s">
        <v>103</v>
      </c>
      <c r="E352">
        <v>107</v>
      </c>
      <c r="F352" s="4" t="s">
        <v>104</v>
      </c>
      <c r="G352" t="s">
        <v>105</v>
      </c>
      <c r="H352" t="s">
        <v>25</v>
      </c>
      <c r="I352" s="6">
        <v>1182.5999999999999</v>
      </c>
      <c r="J352" t="s">
        <v>106</v>
      </c>
      <c r="K352">
        <v>2000</v>
      </c>
      <c r="L352">
        <v>4</v>
      </c>
      <c r="M352">
        <v>6</v>
      </c>
      <c r="N352" s="1" t="s">
        <v>27</v>
      </c>
      <c r="O352" t="s">
        <v>27</v>
      </c>
      <c r="P352" t="s">
        <v>28</v>
      </c>
      <c r="Q352" t="s">
        <v>27</v>
      </c>
      <c r="R352" t="s">
        <v>32</v>
      </c>
      <c r="S352" s="2">
        <v>80</v>
      </c>
      <c r="T352">
        <v>63</v>
      </c>
      <c r="U352" t="s">
        <v>29</v>
      </c>
    </row>
    <row r="353" spans="1:21" x14ac:dyDescent="0.35">
      <c r="A353" t="s">
        <v>77</v>
      </c>
      <c r="B353">
        <v>50</v>
      </c>
      <c r="C353">
        <v>2023</v>
      </c>
      <c r="D353" t="s">
        <v>103</v>
      </c>
      <c r="E353">
        <v>107</v>
      </c>
      <c r="F353" s="4" t="s">
        <v>104</v>
      </c>
      <c r="G353" t="s">
        <v>105</v>
      </c>
      <c r="H353" t="s">
        <v>25</v>
      </c>
      <c r="I353" s="6">
        <v>1222.5999999999999</v>
      </c>
      <c r="J353" t="s">
        <v>106</v>
      </c>
      <c r="K353">
        <v>2000</v>
      </c>
      <c r="L353">
        <v>4</v>
      </c>
      <c r="M353">
        <v>5</v>
      </c>
      <c r="N353" s="1" t="s">
        <v>27</v>
      </c>
      <c r="O353" t="s">
        <v>27</v>
      </c>
      <c r="P353" t="s">
        <v>28</v>
      </c>
      <c r="Q353" t="s">
        <v>32</v>
      </c>
      <c r="R353" t="s">
        <v>32</v>
      </c>
      <c r="S353" s="2">
        <v>80</v>
      </c>
      <c r="T353">
        <v>220</v>
      </c>
      <c r="U353" t="s">
        <v>29</v>
      </c>
    </row>
    <row r="354" spans="1:21" x14ac:dyDescent="0.35">
      <c r="A354" t="s">
        <v>78</v>
      </c>
      <c r="B354">
        <v>51</v>
      </c>
      <c r="C354">
        <v>2023</v>
      </c>
      <c r="D354" t="s">
        <v>103</v>
      </c>
      <c r="E354">
        <v>107</v>
      </c>
      <c r="F354" s="4" t="s">
        <v>104</v>
      </c>
      <c r="G354" t="s">
        <v>105</v>
      </c>
      <c r="H354" t="s">
        <v>25</v>
      </c>
      <c r="I354" s="6">
        <v>1147.5999999999999</v>
      </c>
      <c r="J354" t="s">
        <v>106</v>
      </c>
      <c r="K354">
        <v>2080</v>
      </c>
      <c r="L354">
        <v>4</v>
      </c>
      <c r="M354">
        <v>5</v>
      </c>
      <c r="N354" s="1" t="s">
        <v>27</v>
      </c>
      <c r="O354" t="s">
        <v>27</v>
      </c>
      <c r="P354" t="s">
        <v>28</v>
      </c>
      <c r="Q354" t="s">
        <v>27</v>
      </c>
      <c r="R354" t="s">
        <v>32</v>
      </c>
      <c r="S354" s="2">
        <v>80</v>
      </c>
      <c r="T354">
        <v>120</v>
      </c>
      <c r="U354" t="s">
        <v>29</v>
      </c>
    </row>
    <row r="355" spans="1:21" x14ac:dyDescent="0.35">
      <c r="A355" t="s">
        <v>79</v>
      </c>
      <c r="B355">
        <v>53</v>
      </c>
      <c r="C355">
        <v>2023</v>
      </c>
      <c r="D355" t="s">
        <v>103</v>
      </c>
      <c r="E355">
        <v>107</v>
      </c>
      <c r="F355" s="4" t="s">
        <v>104</v>
      </c>
      <c r="G355" t="s">
        <v>105</v>
      </c>
      <c r="H355" t="s">
        <v>25</v>
      </c>
      <c r="I355" s="6">
        <v>1452.6</v>
      </c>
      <c r="J355" t="s">
        <v>106</v>
      </c>
      <c r="K355">
        <v>2000</v>
      </c>
      <c r="L355">
        <v>4</v>
      </c>
      <c r="M355">
        <v>5</v>
      </c>
      <c r="N355" s="1" t="s">
        <v>27</v>
      </c>
      <c r="O355" t="s">
        <v>27</v>
      </c>
      <c r="P355" t="s">
        <v>28</v>
      </c>
      <c r="Q355" t="s">
        <v>32</v>
      </c>
      <c r="R355" t="s">
        <v>32</v>
      </c>
      <c r="S355" s="2">
        <v>80</v>
      </c>
      <c r="T355">
        <v>153.33000000000001</v>
      </c>
      <c r="U355" t="s">
        <v>29</v>
      </c>
    </row>
    <row r="356" spans="1:21" x14ac:dyDescent="0.35">
      <c r="A356" t="s">
        <v>80</v>
      </c>
      <c r="B356">
        <v>54</v>
      </c>
      <c r="C356">
        <v>2023</v>
      </c>
      <c r="D356" t="s">
        <v>103</v>
      </c>
      <c r="E356">
        <v>107</v>
      </c>
      <c r="F356" s="4" t="s">
        <v>104</v>
      </c>
      <c r="G356" t="s">
        <v>105</v>
      </c>
      <c r="H356" t="s">
        <v>25</v>
      </c>
      <c r="I356" s="6">
        <v>1309.2</v>
      </c>
      <c r="J356" t="s">
        <v>106</v>
      </c>
      <c r="K356">
        <v>2000</v>
      </c>
      <c r="L356">
        <v>4</v>
      </c>
      <c r="M356">
        <v>4</v>
      </c>
      <c r="N356" s="1" t="s">
        <v>27</v>
      </c>
      <c r="O356" t="s">
        <v>27</v>
      </c>
      <c r="P356" t="s">
        <v>28</v>
      </c>
      <c r="Q356" t="s">
        <v>32</v>
      </c>
      <c r="R356" t="s">
        <v>32</v>
      </c>
      <c r="S356" s="4">
        <v>80</v>
      </c>
      <c r="T356">
        <v>170</v>
      </c>
      <c r="U356" t="s">
        <v>29</v>
      </c>
    </row>
    <row r="357" spans="1:21" x14ac:dyDescent="0.35">
      <c r="A357" t="s">
        <v>81</v>
      </c>
      <c r="B357">
        <v>55</v>
      </c>
      <c r="C357">
        <v>2023</v>
      </c>
      <c r="D357" t="s">
        <v>103</v>
      </c>
      <c r="E357">
        <v>107</v>
      </c>
      <c r="F357" s="4" t="s">
        <v>104</v>
      </c>
      <c r="G357" t="s">
        <v>105</v>
      </c>
      <c r="H357" t="s">
        <v>25</v>
      </c>
      <c r="I357" s="6">
        <v>1351.6</v>
      </c>
      <c r="J357" t="s">
        <v>106</v>
      </c>
      <c r="K357">
        <v>2000</v>
      </c>
      <c r="L357">
        <v>4</v>
      </c>
      <c r="M357">
        <v>5</v>
      </c>
      <c r="N357" s="1" t="s">
        <v>27</v>
      </c>
      <c r="O357" t="s">
        <v>27</v>
      </c>
      <c r="P357" t="s">
        <v>28</v>
      </c>
      <c r="Q357" t="s">
        <v>27</v>
      </c>
      <c r="R357" t="s">
        <v>32</v>
      </c>
      <c r="S357" s="2">
        <v>80</v>
      </c>
      <c r="T357">
        <v>43</v>
      </c>
      <c r="U357" t="s">
        <v>29</v>
      </c>
    </row>
    <row r="358" spans="1:21" x14ac:dyDescent="0.35">
      <c r="A358" t="s">
        <v>82</v>
      </c>
      <c r="B358">
        <v>56</v>
      </c>
      <c r="C358">
        <v>2023</v>
      </c>
      <c r="D358" t="s">
        <v>103</v>
      </c>
      <c r="E358">
        <v>107</v>
      </c>
      <c r="F358" s="4" t="s">
        <v>104</v>
      </c>
      <c r="G358" t="s">
        <v>105</v>
      </c>
      <c r="H358" t="s">
        <v>25</v>
      </c>
      <c r="I358" s="6">
        <v>1239.5999999999999</v>
      </c>
      <c r="J358" t="s">
        <v>106</v>
      </c>
      <c r="K358">
        <v>2000</v>
      </c>
      <c r="L358">
        <v>4</v>
      </c>
      <c r="M358">
        <v>5</v>
      </c>
      <c r="N358" s="1" t="s">
        <v>27</v>
      </c>
      <c r="O358" t="s">
        <v>27</v>
      </c>
      <c r="P358">
        <v>18</v>
      </c>
      <c r="Q358" t="s">
        <v>27</v>
      </c>
      <c r="R358" t="s">
        <v>32</v>
      </c>
      <c r="S358" s="2">
        <v>80</v>
      </c>
      <c r="T358">
        <v>380</v>
      </c>
      <c r="U358" t="s">
        <v>29</v>
      </c>
    </row>
    <row r="359" spans="1:21" x14ac:dyDescent="0.35">
      <c r="A359" t="s">
        <v>21</v>
      </c>
      <c r="B359">
        <v>1</v>
      </c>
      <c r="C359">
        <v>2023</v>
      </c>
      <c r="D359" t="s">
        <v>108</v>
      </c>
      <c r="E359">
        <v>108</v>
      </c>
      <c r="F359" t="s">
        <v>109</v>
      </c>
      <c r="G359" t="s">
        <v>24</v>
      </c>
      <c r="H359" t="s">
        <v>25</v>
      </c>
      <c r="I359">
        <v>375</v>
      </c>
      <c r="J359" t="s">
        <v>26</v>
      </c>
      <c r="K359" t="s">
        <v>28</v>
      </c>
      <c r="L359">
        <v>6</v>
      </c>
      <c r="M359">
        <v>2</v>
      </c>
      <c r="N359" s="1" t="s">
        <v>27</v>
      </c>
      <c r="O359" t="s">
        <v>27</v>
      </c>
      <c r="P359" t="s">
        <v>28</v>
      </c>
      <c r="Q359" t="s">
        <v>32</v>
      </c>
      <c r="R359" t="s">
        <v>27</v>
      </c>
      <c r="S359">
        <v>36</v>
      </c>
      <c r="T359">
        <f>2*300</f>
        <v>600</v>
      </c>
      <c r="U359" t="s">
        <v>39</v>
      </c>
    </row>
    <row r="360" spans="1:21" x14ac:dyDescent="0.35">
      <c r="A360" t="s">
        <v>30</v>
      </c>
      <c r="B360">
        <v>2</v>
      </c>
      <c r="C360">
        <v>2023</v>
      </c>
      <c r="D360" t="s">
        <v>108</v>
      </c>
      <c r="E360">
        <v>108</v>
      </c>
      <c r="F360" t="s">
        <v>109</v>
      </c>
      <c r="G360" t="s">
        <v>24</v>
      </c>
      <c r="H360" t="s">
        <v>25</v>
      </c>
      <c r="I360">
        <v>450</v>
      </c>
      <c r="J360" t="s">
        <v>26</v>
      </c>
      <c r="K360" t="s">
        <v>28</v>
      </c>
      <c r="L360">
        <v>6</v>
      </c>
      <c r="M360">
        <v>2</v>
      </c>
      <c r="N360" s="1" t="s">
        <v>27</v>
      </c>
      <c r="O360" t="s">
        <v>27</v>
      </c>
      <c r="P360" t="s">
        <v>28</v>
      </c>
      <c r="Q360" t="s">
        <v>27</v>
      </c>
      <c r="R360" t="s">
        <v>27</v>
      </c>
      <c r="S360">
        <v>32</v>
      </c>
      <c r="T360">
        <v>600</v>
      </c>
      <c r="U360" t="s">
        <v>29</v>
      </c>
    </row>
    <row r="361" spans="1:21" x14ac:dyDescent="0.35">
      <c r="A361" t="s">
        <v>33</v>
      </c>
      <c r="B361">
        <v>4</v>
      </c>
      <c r="C361">
        <v>2023</v>
      </c>
      <c r="D361" t="s">
        <v>108</v>
      </c>
      <c r="E361">
        <v>108</v>
      </c>
      <c r="F361" t="s">
        <v>109</v>
      </c>
      <c r="G361" t="s">
        <v>24</v>
      </c>
      <c r="H361" t="s">
        <v>25</v>
      </c>
      <c r="I361">
        <v>382</v>
      </c>
      <c r="J361" t="s">
        <v>26</v>
      </c>
      <c r="K361" t="s">
        <v>28</v>
      </c>
      <c r="L361">
        <v>6</v>
      </c>
      <c r="M361">
        <v>2</v>
      </c>
      <c r="N361" s="1" t="s">
        <v>27</v>
      </c>
      <c r="O361" t="s">
        <v>32</v>
      </c>
      <c r="P361" t="s">
        <v>28</v>
      </c>
      <c r="Q361" t="s">
        <v>32</v>
      </c>
      <c r="R361" t="s">
        <v>27</v>
      </c>
      <c r="S361">
        <v>24</v>
      </c>
      <c r="T361">
        <f>2*225</f>
        <v>450</v>
      </c>
      <c r="U361" t="s">
        <v>39</v>
      </c>
    </row>
    <row r="362" spans="1:21" x14ac:dyDescent="0.35">
      <c r="A362" t="s">
        <v>34</v>
      </c>
      <c r="B362">
        <v>5</v>
      </c>
      <c r="C362">
        <v>2023</v>
      </c>
      <c r="D362" t="s">
        <v>108</v>
      </c>
      <c r="E362">
        <v>108</v>
      </c>
      <c r="F362" t="s">
        <v>109</v>
      </c>
      <c r="G362" t="s">
        <v>24</v>
      </c>
      <c r="H362" t="s">
        <v>25</v>
      </c>
      <c r="I362">
        <v>236.25</v>
      </c>
      <c r="J362" t="s">
        <v>26</v>
      </c>
      <c r="K362" t="s">
        <v>28</v>
      </c>
      <c r="L362">
        <v>6</v>
      </c>
      <c r="M362">
        <v>2</v>
      </c>
      <c r="N362" s="1" t="s">
        <v>27</v>
      </c>
      <c r="O362" t="s">
        <v>27</v>
      </c>
      <c r="P362">
        <v>21</v>
      </c>
      <c r="Q362" t="s">
        <v>32</v>
      </c>
      <c r="R362" t="s">
        <v>27</v>
      </c>
      <c r="S362">
        <v>48</v>
      </c>
      <c r="T362">
        <f>2*250</f>
        <v>500</v>
      </c>
      <c r="U362" t="s">
        <v>27</v>
      </c>
    </row>
    <row r="363" spans="1:21" x14ac:dyDescent="0.35">
      <c r="A363" t="s">
        <v>35</v>
      </c>
      <c r="B363">
        <v>6</v>
      </c>
      <c r="C363">
        <v>2023</v>
      </c>
      <c r="D363" t="s">
        <v>108</v>
      </c>
      <c r="E363">
        <v>108</v>
      </c>
      <c r="F363" t="s">
        <v>109</v>
      </c>
      <c r="G363" t="s">
        <v>24</v>
      </c>
      <c r="H363" t="s">
        <v>25</v>
      </c>
      <c r="I363">
        <v>482</v>
      </c>
      <c r="J363" t="s">
        <v>26</v>
      </c>
      <c r="K363" t="s">
        <v>28</v>
      </c>
      <c r="L363">
        <v>6</v>
      </c>
      <c r="M363">
        <v>1</v>
      </c>
      <c r="N363" s="1" t="s">
        <v>27</v>
      </c>
      <c r="O363" t="s">
        <v>27</v>
      </c>
      <c r="P363">
        <v>21</v>
      </c>
      <c r="Q363" t="s">
        <v>32</v>
      </c>
      <c r="R363" t="s">
        <v>27</v>
      </c>
      <c r="S363">
        <v>48</v>
      </c>
      <c r="T363">
        <f>2*336</f>
        <v>672</v>
      </c>
      <c r="U363" t="s">
        <v>39</v>
      </c>
    </row>
    <row r="364" spans="1:21" x14ac:dyDescent="0.35">
      <c r="A364" t="s">
        <v>36</v>
      </c>
      <c r="B364">
        <v>8</v>
      </c>
      <c r="C364">
        <v>2023</v>
      </c>
      <c r="D364" t="s">
        <v>108</v>
      </c>
      <c r="E364">
        <v>108</v>
      </c>
      <c r="F364" t="s">
        <v>109</v>
      </c>
      <c r="G364" t="s">
        <v>24</v>
      </c>
      <c r="H364" t="s">
        <v>25</v>
      </c>
      <c r="I364">
        <v>250</v>
      </c>
      <c r="J364" t="s">
        <v>26</v>
      </c>
      <c r="K364" t="s">
        <v>28</v>
      </c>
      <c r="L364">
        <v>6</v>
      </c>
      <c r="M364">
        <v>1</v>
      </c>
      <c r="N364" s="1" t="s">
        <v>27</v>
      </c>
      <c r="O364" t="s">
        <v>27</v>
      </c>
      <c r="P364">
        <v>21</v>
      </c>
      <c r="Q364" t="s">
        <v>27</v>
      </c>
      <c r="R364" t="s">
        <v>27</v>
      </c>
      <c r="S364">
        <v>30</v>
      </c>
      <c r="T364" t="s">
        <v>28</v>
      </c>
      <c r="U364" t="s">
        <v>29</v>
      </c>
    </row>
    <row r="365" spans="1:21" x14ac:dyDescent="0.35">
      <c r="A365" t="s">
        <v>37</v>
      </c>
      <c r="B365">
        <v>9</v>
      </c>
      <c r="C365">
        <v>2023</v>
      </c>
      <c r="D365" t="s">
        <v>108</v>
      </c>
      <c r="E365">
        <v>108</v>
      </c>
      <c r="F365" t="s">
        <v>109</v>
      </c>
      <c r="G365" t="s">
        <v>24</v>
      </c>
      <c r="H365" t="s">
        <v>25</v>
      </c>
      <c r="I365">
        <v>565</v>
      </c>
      <c r="J365" t="s">
        <v>26</v>
      </c>
      <c r="K365" t="s">
        <v>28</v>
      </c>
      <c r="L365">
        <v>6</v>
      </c>
      <c r="M365">
        <v>1</v>
      </c>
      <c r="N365" s="1" t="s">
        <v>27</v>
      </c>
      <c r="O365" t="s">
        <v>27</v>
      </c>
      <c r="P365" t="s">
        <v>28</v>
      </c>
      <c r="Q365" t="s">
        <v>27</v>
      </c>
      <c r="R365" t="s">
        <v>27</v>
      </c>
      <c r="S365">
        <v>48</v>
      </c>
      <c r="T365" s="1">
        <v>570</v>
      </c>
      <c r="U365" t="s">
        <v>29</v>
      </c>
    </row>
    <row r="366" spans="1:21" x14ac:dyDescent="0.35">
      <c r="A366" t="s">
        <v>38</v>
      </c>
      <c r="B366">
        <v>10</v>
      </c>
      <c r="C366">
        <v>2023</v>
      </c>
      <c r="D366" t="s">
        <v>108</v>
      </c>
      <c r="E366">
        <v>108</v>
      </c>
      <c r="F366" t="s">
        <v>109</v>
      </c>
      <c r="G366" t="s">
        <v>24</v>
      </c>
      <c r="H366" t="s">
        <v>25</v>
      </c>
      <c r="I366">
        <v>274</v>
      </c>
      <c r="J366" t="s">
        <v>26</v>
      </c>
      <c r="K366" t="s">
        <v>28</v>
      </c>
      <c r="L366">
        <v>6</v>
      </c>
      <c r="M366">
        <v>1</v>
      </c>
      <c r="N366" s="1" t="s">
        <v>27</v>
      </c>
      <c r="O366" t="s">
        <v>27</v>
      </c>
      <c r="P366" t="s">
        <v>28</v>
      </c>
      <c r="Q366" t="s">
        <v>27</v>
      </c>
      <c r="R366" t="s">
        <v>27</v>
      </c>
      <c r="S366">
        <v>24</v>
      </c>
      <c r="T366">
        <v>241</v>
      </c>
      <c r="U366" t="s">
        <v>39</v>
      </c>
    </row>
    <row r="367" spans="1:21" x14ac:dyDescent="0.35">
      <c r="A367" t="s">
        <v>40</v>
      </c>
      <c r="B367">
        <v>11</v>
      </c>
      <c r="C367">
        <v>2023</v>
      </c>
      <c r="D367" t="s">
        <v>108</v>
      </c>
      <c r="E367">
        <v>108</v>
      </c>
      <c r="F367" t="s">
        <v>109</v>
      </c>
      <c r="G367" t="s">
        <v>24</v>
      </c>
      <c r="H367" t="s">
        <v>25</v>
      </c>
      <c r="I367">
        <v>568</v>
      </c>
      <c r="J367" t="s">
        <v>26</v>
      </c>
      <c r="K367" t="s">
        <v>28</v>
      </c>
      <c r="L367">
        <v>6</v>
      </c>
      <c r="M367">
        <v>2</v>
      </c>
      <c r="N367" s="1" t="s">
        <v>27</v>
      </c>
      <c r="O367" t="s">
        <v>27</v>
      </c>
      <c r="P367">
        <v>18</v>
      </c>
      <c r="Q367" t="s">
        <v>27</v>
      </c>
      <c r="R367" t="s">
        <v>27</v>
      </c>
      <c r="S367">
        <v>30</v>
      </c>
      <c r="T367">
        <v>300</v>
      </c>
      <c r="U367" t="s">
        <v>39</v>
      </c>
    </row>
    <row r="368" spans="1:21" x14ac:dyDescent="0.35">
      <c r="A368" t="s">
        <v>41</v>
      </c>
      <c r="B368">
        <v>12</v>
      </c>
      <c r="C368">
        <v>2023</v>
      </c>
      <c r="D368" t="s">
        <v>108</v>
      </c>
      <c r="E368">
        <v>108</v>
      </c>
      <c r="F368" t="s">
        <v>109</v>
      </c>
      <c r="G368" t="s">
        <v>24</v>
      </c>
      <c r="H368" t="s">
        <v>25</v>
      </c>
      <c r="I368">
        <v>405</v>
      </c>
      <c r="J368" t="s">
        <v>26</v>
      </c>
      <c r="K368" t="s">
        <v>28</v>
      </c>
      <c r="L368">
        <v>6</v>
      </c>
      <c r="M368">
        <v>2</v>
      </c>
      <c r="N368" s="1" t="s">
        <v>27</v>
      </c>
      <c r="O368" t="s">
        <v>27</v>
      </c>
      <c r="P368">
        <v>18</v>
      </c>
      <c r="Q368" t="s">
        <v>27</v>
      </c>
      <c r="R368" t="s">
        <v>27</v>
      </c>
      <c r="S368">
        <v>40</v>
      </c>
      <c r="T368">
        <v>305</v>
      </c>
      <c r="U368" t="s">
        <v>27</v>
      </c>
    </row>
    <row r="369" spans="1:21" x14ac:dyDescent="0.35">
      <c r="A369" t="s">
        <v>42</v>
      </c>
      <c r="B369">
        <v>13</v>
      </c>
      <c r="C369">
        <v>2023</v>
      </c>
      <c r="D369" t="s">
        <v>108</v>
      </c>
      <c r="E369">
        <v>108</v>
      </c>
      <c r="F369" t="s">
        <v>109</v>
      </c>
      <c r="G369" t="s">
        <v>24</v>
      </c>
      <c r="H369" t="s">
        <v>25</v>
      </c>
      <c r="I369">
        <v>280</v>
      </c>
      <c r="J369" t="s">
        <v>26</v>
      </c>
      <c r="K369" t="s">
        <v>28</v>
      </c>
      <c r="L369">
        <v>6</v>
      </c>
      <c r="M369">
        <v>2</v>
      </c>
      <c r="N369" s="1" t="s">
        <v>27</v>
      </c>
      <c r="O369" t="s">
        <v>27</v>
      </c>
      <c r="P369" t="s">
        <v>28</v>
      </c>
      <c r="Q369" t="s">
        <v>32</v>
      </c>
      <c r="R369" t="s">
        <v>27</v>
      </c>
      <c r="S369">
        <v>40</v>
      </c>
      <c r="T369">
        <v>125</v>
      </c>
      <c r="U369" t="s">
        <v>39</v>
      </c>
    </row>
    <row r="370" spans="1:21" x14ac:dyDescent="0.35">
      <c r="A370" t="s">
        <v>43</v>
      </c>
      <c r="B370">
        <v>15</v>
      </c>
      <c r="C370">
        <v>2023</v>
      </c>
      <c r="D370" t="s">
        <v>108</v>
      </c>
      <c r="E370">
        <v>108</v>
      </c>
      <c r="F370" t="s">
        <v>109</v>
      </c>
      <c r="G370" t="s">
        <v>24</v>
      </c>
      <c r="H370" t="s">
        <v>25</v>
      </c>
      <c r="I370">
        <v>391</v>
      </c>
      <c r="J370" t="s">
        <v>26</v>
      </c>
      <c r="K370" t="s">
        <v>28</v>
      </c>
      <c r="L370">
        <v>6</v>
      </c>
      <c r="M370">
        <v>1</v>
      </c>
      <c r="N370" s="1" t="s">
        <v>27</v>
      </c>
      <c r="O370" t="s">
        <v>27</v>
      </c>
      <c r="P370">
        <v>18</v>
      </c>
      <c r="Q370" t="s">
        <v>27</v>
      </c>
      <c r="R370" t="s">
        <v>27</v>
      </c>
      <c r="S370">
        <v>20</v>
      </c>
      <c r="T370">
        <v>342</v>
      </c>
      <c r="U370" t="s">
        <v>39</v>
      </c>
    </row>
    <row r="371" spans="1:21" x14ac:dyDescent="0.35">
      <c r="A371" t="s">
        <v>44</v>
      </c>
      <c r="B371">
        <v>16</v>
      </c>
      <c r="C371">
        <v>2023</v>
      </c>
      <c r="D371" t="s">
        <v>108</v>
      </c>
      <c r="E371">
        <v>108</v>
      </c>
      <c r="F371" t="s">
        <v>109</v>
      </c>
      <c r="G371" t="s">
        <v>24</v>
      </c>
      <c r="H371" t="s">
        <v>25</v>
      </c>
      <c r="I371">
        <v>400</v>
      </c>
      <c r="J371" t="s">
        <v>26</v>
      </c>
      <c r="K371" t="s">
        <v>28</v>
      </c>
      <c r="L371">
        <v>6</v>
      </c>
      <c r="M371">
        <v>1</v>
      </c>
      <c r="N371" s="1" t="s">
        <v>27</v>
      </c>
      <c r="O371" t="s">
        <v>27</v>
      </c>
      <c r="P371" t="s">
        <v>28</v>
      </c>
      <c r="Q371" t="s">
        <v>27</v>
      </c>
      <c r="R371" t="s">
        <v>27</v>
      </c>
      <c r="S371">
        <v>36</v>
      </c>
      <c r="T371">
        <f>2*200</f>
        <v>400</v>
      </c>
      <c r="U371" t="s">
        <v>29</v>
      </c>
    </row>
    <row r="372" spans="1:21" x14ac:dyDescent="0.35">
      <c r="A372" t="s">
        <v>45</v>
      </c>
      <c r="B372">
        <v>17</v>
      </c>
      <c r="C372">
        <v>2023</v>
      </c>
      <c r="D372" t="s">
        <v>108</v>
      </c>
      <c r="E372">
        <v>108</v>
      </c>
      <c r="F372" t="s">
        <v>109</v>
      </c>
      <c r="G372" t="s">
        <v>24</v>
      </c>
      <c r="H372" t="s">
        <v>25</v>
      </c>
      <c r="I372">
        <v>500</v>
      </c>
      <c r="J372" t="s">
        <v>26</v>
      </c>
      <c r="K372" t="s">
        <v>28</v>
      </c>
      <c r="L372">
        <v>6</v>
      </c>
      <c r="M372">
        <v>1</v>
      </c>
      <c r="N372" s="1" t="s">
        <v>27</v>
      </c>
      <c r="O372" t="s">
        <v>27</v>
      </c>
      <c r="P372" t="s">
        <v>28</v>
      </c>
      <c r="Q372" t="s">
        <v>32</v>
      </c>
      <c r="R372" t="s">
        <v>27</v>
      </c>
      <c r="S372">
        <v>100</v>
      </c>
      <c r="T372" s="1">
        <v>362</v>
      </c>
      <c r="U372" t="s">
        <v>110</v>
      </c>
    </row>
    <row r="373" spans="1:21" x14ac:dyDescent="0.35">
      <c r="A373" t="s">
        <v>46</v>
      </c>
      <c r="B373">
        <v>18</v>
      </c>
      <c r="C373">
        <v>2023</v>
      </c>
      <c r="D373" t="s">
        <v>108</v>
      </c>
      <c r="E373">
        <v>108</v>
      </c>
      <c r="F373" t="s">
        <v>109</v>
      </c>
      <c r="G373" t="s">
        <v>24</v>
      </c>
      <c r="H373" t="s">
        <v>25</v>
      </c>
      <c r="I373">
        <v>100</v>
      </c>
      <c r="J373" t="s">
        <v>26</v>
      </c>
      <c r="K373" t="s">
        <v>28</v>
      </c>
      <c r="L373">
        <v>6</v>
      </c>
      <c r="M373">
        <v>2</v>
      </c>
      <c r="N373" s="1" t="s">
        <v>27</v>
      </c>
      <c r="O373" t="s">
        <v>32</v>
      </c>
      <c r="P373">
        <v>18</v>
      </c>
      <c r="Q373" t="s">
        <v>27</v>
      </c>
      <c r="R373" t="s">
        <v>27</v>
      </c>
      <c r="S373">
        <v>24</v>
      </c>
      <c r="T373">
        <v>100</v>
      </c>
      <c r="U373" t="s">
        <v>39</v>
      </c>
    </row>
    <row r="374" spans="1:21" x14ac:dyDescent="0.35">
      <c r="A374" t="s">
        <v>47</v>
      </c>
      <c r="B374">
        <v>19</v>
      </c>
      <c r="C374">
        <v>2023</v>
      </c>
      <c r="D374" t="s">
        <v>108</v>
      </c>
      <c r="E374">
        <v>108</v>
      </c>
      <c r="F374" t="s">
        <v>109</v>
      </c>
      <c r="G374" t="s">
        <v>24</v>
      </c>
      <c r="H374" t="s">
        <v>25</v>
      </c>
      <c r="I374">
        <v>270</v>
      </c>
      <c r="J374" t="s">
        <v>26</v>
      </c>
      <c r="K374" t="s">
        <v>28</v>
      </c>
      <c r="L374">
        <v>6</v>
      </c>
      <c r="M374">
        <v>1</v>
      </c>
      <c r="N374" s="1" t="s">
        <v>27</v>
      </c>
      <c r="O374" t="s">
        <v>27</v>
      </c>
      <c r="P374" t="s">
        <v>28</v>
      </c>
      <c r="Q374" t="s">
        <v>27</v>
      </c>
      <c r="R374" t="s">
        <v>27</v>
      </c>
      <c r="S374">
        <v>40</v>
      </c>
      <c r="T374">
        <v>120</v>
      </c>
      <c r="U374" t="s">
        <v>29</v>
      </c>
    </row>
    <row r="375" spans="1:21" x14ac:dyDescent="0.35">
      <c r="A375" t="s">
        <v>48</v>
      </c>
      <c r="B375">
        <v>20</v>
      </c>
      <c r="C375">
        <v>2023</v>
      </c>
      <c r="D375" t="s">
        <v>108</v>
      </c>
      <c r="E375">
        <v>108</v>
      </c>
      <c r="F375" t="s">
        <v>109</v>
      </c>
      <c r="G375" t="s">
        <v>24</v>
      </c>
      <c r="H375" t="s">
        <v>25</v>
      </c>
      <c r="I375">
        <v>350</v>
      </c>
      <c r="J375" t="s">
        <v>26</v>
      </c>
      <c r="K375" t="s">
        <v>28</v>
      </c>
      <c r="L375">
        <v>6</v>
      </c>
      <c r="M375">
        <v>2</v>
      </c>
      <c r="N375" s="1" t="s">
        <v>27</v>
      </c>
      <c r="O375" t="s">
        <v>32</v>
      </c>
      <c r="P375">
        <v>18</v>
      </c>
      <c r="Q375" t="s">
        <v>27</v>
      </c>
      <c r="R375" t="s">
        <v>27</v>
      </c>
      <c r="S375">
        <v>100</v>
      </c>
      <c r="T375">
        <f>2*330</f>
        <v>660</v>
      </c>
      <c r="U375" t="s">
        <v>29</v>
      </c>
    </row>
    <row r="376" spans="1:21" x14ac:dyDescent="0.35">
      <c r="A376" t="s">
        <v>49</v>
      </c>
      <c r="B376">
        <v>21</v>
      </c>
      <c r="C376">
        <v>2023</v>
      </c>
      <c r="D376" t="s">
        <v>108</v>
      </c>
      <c r="E376">
        <v>108</v>
      </c>
      <c r="F376" t="s">
        <v>109</v>
      </c>
      <c r="G376" t="s">
        <v>24</v>
      </c>
      <c r="H376" t="s">
        <v>25</v>
      </c>
      <c r="I376">
        <v>350</v>
      </c>
      <c r="J376" t="s">
        <v>26</v>
      </c>
      <c r="K376" t="s">
        <v>28</v>
      </c>
      <c r="L376">
        <v>6</v>
      </c>
      <c r="M376">
        <v>1</v>
      </c>
      <c r="N376" s="1" t="s">
        <v>27</v>
      </c>
      <c r="O376" t="s">
        <v>27</v>
      </c>
      <c r="P376" t="s">
        <v>28</v>
      </c>
      <c r="Q376" t="s">
        <v>27</v>
      </c>
      <c r="R376" t="s">
        <v>27</v>
      </c>
      <c r="S376">
        <v>24</v>
      </c>
      <c r="T376">
        <f>2*250</f>
        <v>500</v>
      </c>
      <c r="U376" t="s">
        <v>27</v>
      </c>
    </row>
    <row r="377" spans="1:21" x14ac:dyDescent="0.35">
      <c r="A377" t="s">
        <v>50</v>
      </c>
      <c r="B377">
        <v>22</v>
      </c>
      <c r="C377">
        <v>2023</v>
      </c>
      <c r="D377" t="s">
        <v>108</v>
      </c>
      <c r="E377">
        <v>108</v>
      </c>
      <c r="F377" t="s">
        <v>109</v>
      </c>
      <c r="G377" t="s">
        <v>24</v>
      </c>
      <c r="H377" t="s">
        <v>25</v>
      </c>
      <c r="I377">
        <v>350</v>
      </c>
      <c r="J377" t="s">
        <v>26</v>
      </c>
      <c r="K377" t="s">
        <v>28</v>
      </c>
      <c r="L377">
        <v>6</v>
      </c>
      <c r="M377">
        <v>2</v>
      </c>
      <c r="N377" s="1" t="s">
        <v>27</v>
      </c>
      <c r="O377" t="s">
        <v>27</v>
      </c>
      <c r="P377">
        <v>21</v>
      </c>
      <c r="Q377" t="s">
        <v>32</v>
      </c>
      <c r="R377" t="s">
        <v>27</v>
      </c>
      <c r="S377">
        <v>30</v>
      </c>
      <c r="T377">
        <f>2*200</f>
        <v>400</v>
      </c>
      <c r="U377" t="s">
        <v>39</v>
      </c>
    </row>
    <row r="378" spans="1:21" x14ac:dyDescent="0.35">
      <c r="A378" t="s">
        <v>51</v>
      </c>
      <c r="B378">
        <v>23</v>
      </c>
      <c r="C378">
        <v>2023</v>
      </c>
      <c r="D378" t="s">
        <v>108</v>
      </c>
      <c r="E378">
        <v>108</v>
      </c>
      <c r="F378" t="s">
        <v>109</v>
      </c>
      <c r="G378" t="s">
        <v>24</v>
      </c>
      <c r="H378" t="s">
        <v>25</v>
      </c>
      <c r="I378">
        <v>121</v>
      </c>
      <c r="J378" t="s">
        <v>26</v>
      </c>
      <c r="K378" t="s">
        <v>28</v>
      </c>
      <c r="L378">
        <v>6</v>
      </c>
      <c r="M378">
        <v>1</v>
      </c>
      <c r="N378" s="1" t="s">
        <v>27</v>
      </c>
      <c r="O378" t="s">
        <v>27</v>
      </c>
      <c r="P378">
        <v>18</v>
      </c>
      <c r="Q378" t="s">
        <v>32</v>
      </c>
      <c r="R378" t="s">
        <v>27</v>
      </c>
      <c r="S378">
        <v>48</v>
      </c>
      <c r="T378">
        <f>2*100</f>
        <v>200</v>
      </c>
      <c r="U378" t="s">
        <v>29</v>
      </c>
    </row>
    <row r="379" spans="1:21" x14ac:dyDescent="0.35">
      <c r="A379" t="s">
        <v>52</v>
      </c>
      <c r="B379">
        <v>24</v>
      </c>
      <c r="C379">
        <v>2023</v>
      </c>
      <c r="D379" t="s">
        <v>108</v>
      </c>
      <c r="E379">
        <v>108</v>
      </c>
      <c r="F379" t="s">
        <v>109</v>
      </c>
      <c r="G379" t="s">
        <v>24</v>
      </c>
      <c r="H379" t="s">
        <v>25</v>
      </c>
      <c r="I379">
        <v>700</v>
      </c>
      <c r="J379" t="s">
        <v>26</v>
      </c>
      <c r="K379" t="s">
        <v>28</v>
      </c>
      <c r="L379">
        <v>6</v>
      </c>
      <c r="M379">
        <v>2</v>
      </c>
      <c r="N379" s="1" t="s">
        <v>27</v>
      </c>
      <c r="O379" t="s">
        <v>27</v>
      </c>
      <c r="P379" t="s">
        <v>28</v>
      </c>
      <c r="Q379" t="s">
        <v>32</v>
      </c>
      <c r="R379" t="s">
        <v>27</v>
      </c>
      <c r="S379">
        <v>48</v>
      </c>
      <c r="T379">
        <v>700</v>
      </c>
      <c r="U379" t="s">
        <v>29</v>
      </c>
    </row>
    <row r="380" spans="1:21" x14ac:dyDescent="0.35">
      <c r="A380" t="s">
        <v>53</v>
      </c>
      <c r="B380">
        <v>25</v>
      </c>
      <c r="C380">
        <v>2023</v>
      </c>
      <c r="D380" t="s">
        <v>108</v>
      </c>
      <c r="E380">
        <v>108</v>
      </c>
      <c r="F380" t="s">
        <v>109</v>
      </c>
      <c r="G380" t="s">
        <v>24</v>
      </c>
      <c r="H380" t="s">
        <v>25</v>
      </c>
      <c r="I380">
        <v>502</v>
      </c>
      <c r="J380" t="s">
        <v>26</v>
      </c>
      <c r="K380" t="s">
        <v>28</v>
      </c>
      <c r="L380">
        <v>6</v>
      </c>
      <c r="M380">
        <v>2</v>
      </c>
      <c r="N380" s="1" t="s">
        <v>27</v>
      </c>
      <c r="O380" t="s">
        <v>27</v>
      </c>
      <c r="P380">
        <v>18</v>
      </c>
      <c r="Q380" t="s">
        <v>32</v>
      </c>
      <c r="R380" t="s">
        <v>27</v>
      </c>
      <c r="S380">
        <v>24</v>
      </c>
      <c r="T380">
        <f>2*135</f>
        <v>270</v>
      </c>
      <c r="U380" t="s">
        <v>39</v>
      </c>
    </row>
    <row r="381" spans="1:21" x14ac:dyDescent="0.35">
      <c r="A381" t="s">
        <v>54</v>
      </c>
      <c r="B381">
        <v>26</v>
      </c>
      <c r="C381">
        <v>2023</v>
      </c>
      <c r="D381" t="s">
        <v>108</v>
      </c>
      <c r="E381">
        <v>108</v>
      </c>
      <c r="F381" t="s">
        <v>109</v>
      </c>
      <c r="G381" t="s">
        <v>24</v>
      </c>
      <c r="H381" t="s">
        <v>25</v>
      </c>
      <c r="I381" s="6">
        <v>232.5</v>
      </c>
      <c r="J381" t="s">
        <v>26</v>
      </c>
      <c r="K381" t="s">
        <v>28</v>
      </c>
      <c r="L381">
        <v>6</v>
      </c>
      <c r="M381">
        <v>1</v>
      </c>
      <c r="N381" s="1" t="s">
        <v>27</v>
      </c>
      <c r="O381" t="s">
        <v>27</v>
      </c>
      <c r="P381" t="s">
        <v>28</v>
      </c>
      <c r="Q381" t="s">
        <v>32</v>
      </c>
      <c r="R381" t="s">
        <v>32</v>
      </c>
      <c r="S381">
        <v>30</v>
      </c>
      <c r="T381" s="6">
        <v>205.5</v>
      </c>
      <c r="U381" t="s">
        <v>29</v>
      </c>
    </row>
    <row r="382" spans="1:21" x14ac:dyDescent="0.35">
      <c r="A382" t="s">
        <v>55</v>
      </c>
      <c r="B382">
        <v>27</v>
      </c>
      <c r="C382">
        <v>2023</v>
      </c>
      <c r="D382" t="s">
        <v>108</v>
      </c>
      <c r="E382">
        <v>108</v>
      </c>
      <c r="F382" t="s">
        <v>109</v>
      </c>
      <c r="G382" t="s">
        <v>24</v>
      </c>
      <c r="H382" t="s">
        <v>25</v>
      </c>
      <c r="I382">
        <v>283.25</v>
      </c>
      <c r="J382" t="s">
        <v>26</v>
      </c>
      <c r="K382" t="s">
        <v>28</v>
      </c>
      <c r="L382">
        <v>6</v>
      </c>
      <c r="M382">
        <v>2</v>
      </c>
      <c r="N382" s="1" t="s">
        <v>27</v>
      </c>
      <c r="O382" t="s">
        <v>27</v>
      </c>
      <c r="P382" t="s">
        <v>28</v>
      </c>
      <c r="Q382" t="s">
        <v>27</v>
      </c>
      <c r="R382" t="s">
        <v>27</v>
      </c>
      <c r="S382">
        <v>40</v>
      </c>
      <c r="T382">
        <f>2*200</f>
        <v>400</v>
      </c>
      <c r="U382" t="s">
        <v>39</v>
      </c>
    </row>
    <row r="383" spans="1:21" x14ac:dyDescent="0.35">
      <c r="A383" t="s">
        <v>56</v>
      </c>
      <c r="B383">
        <v>28</v>
      </c>
      <c r="C383">
        <v>2023</v>
      </c>
      <c r="D383" t="s">
        <v>108</v>
      </c>
      <c r="E383">
        <v>108</v>
      </c>
      <c r="F383" t="s">
        <v>109</v>
      </c>
      <c r="G383" t="s">
        <v>24</v>
      </c>
      <c r="H383" t="s">
        <v>25</v>
      </c>
      <c r="I383">
        <v>300</v>
      </c>
      <c r="J383" t="s">
        <v>26</v>
      </c>
      <c r="K383" t="s">
        <v>28</v>
      </c>
      <c r="L383">
        <v>6</v>
      </c>
      <c r="M383">
        <v>2</v>
      </c>
      <c r="N383" s="1" t="s">
        <v>27</v>
      </c>
      <c r="O383" t="s">
        <v>27</v>
      </c>
      <c r="P383">
        <v>18</v>
      </c>
      <c r="Q383" t="s">
        <v>32</v>
      </c>
      <c r="R383" t="s">
        <v>27</v>
      </c>
      <c r="S383">
        <v>24</v>
      </c>
      <c r="T383">
        <f>2*200</f>
        <v>400</v>
      </c>
      <c r="U383" t="s">
        <v>39</v>
      </c>
    </row>
    <row r="384" spans="1:21" x14ac:dyDescent="0.35">
      <c r="A384" t="s">
        <v>57</v>
      </c>
      <c r="B384">
        <v>29</v>
      </c>
      <c r="C384">
        <v>2023</v>
      </c>
      <c r="D384" t="s">
        <v>108</v>
      </c>
      <c r="E384">
        <v>108</v>
      </c>
      <c r="F384" t="s">
        <v>109</v>
      </c>
      <c r="G384" t="s">
        <v>24</v>
      </c>
      <c r="H384" t="s">
        <v>25</v>
      </c>
      <c r="I384">
        <v>200</v>
      </c>
      <c r="J384" t="s">
        <v>26</v>
      </c>
      <c r="K384" t="s">
        <v>28</v>
      </c>
      <c r="L384">
        <v>6</v>
      </c>
      <c r="M384">
        <v>2</v>
      </c>
      <c r="N384" s="1" t="s">
        <v>27</v>
      </c>
      <c r="O384" t="s">
        <v>27</v>
      </c>
      <c r="P384" t="s">
        <v>28</v>
      </c>
      <c r="Q384" t="s">
        <v>27</v>
      </c>
      <c r="R384" t="s">
        <v>27</v>
      </c>
      <c r="S384">
        <v>48</v>
      </c>
      <c r="T384">
        <v>125</v>
      </c>
      <c r="U384" t="s">
        <v>39</v>
      </c>
    </row>
    <row r="385" spans="1:21" x14ac:dyDescent="0.35">
      <c r="A385" t="s">
        <v>58</v>
      </c>
      <c r="B385">
        <v>30</v>
      </c>
      <c r="C385">
        <v>2023</v>
      </c>
      <c r="D385" t="s">
        <v>108</v>
      </c>
      <c r="E385">
        <v>108</v>
      </c>
      <c r="F385" t="s">
        <v>109</v>
      </c>
      <c r="G385" t="s">
        <v>24</v>
      </c>
      <c r="H385" t="s">
        <v>25</v>
      </c>
      <c r="I385">
        <v>300</v>
      </c>
      <c r="J385" t="s">
        <v>26</v>
      </c>
      <c r="K385" t="s">
        <v>28</v>
      </c>
      <c r="L385">
        <v>6</v>
      </c>
      <c r="M385">
        <v>2</v>
      </c>
      <c r="N385" s="1" t="s">
        <v>27</v>
      </c>
      <c r="O385" t="s">
        <v>27</v>
      </c>
      <c r="P385" t="s">
        <v>28</v>
      </c>
      <c r="Q385" t="s">
        <v>32</v>
      </c>
      <c r="R385" t="s">
        <v>27</v>
      </c>
      <c r="S385">
        <v>24</v>
      </c>
      <c r="T385">
        <f>2*200</f>
        <v>400</v>
      </c>
      <c r="U385" t="s">
        <v>29</v>
      </c>
    </row>
    <row r="386" spans="1:21" x14ac:dyDescent="0.35">
      <c r="A386" t="s">
        <v>59</v>
      </c>
      <c r="B386">
        <v>31</v>
      </c>
      <c r="C386">
        <v>2023</v>
      </c>
      <c r="D386" t="s">
        <v>108</v>
      </c>
      <c r="E386">
        <v>108</v>
      </c>
      <c r="F386" t="s">
        <v>109</v>
      </c>
      <c r="G386" t="s">
        <v>24</v>
      </c>
      <c r="H386" t="s">
        <v>25</v>
      </c>
      <c r="I386">
        <v>144</v>
      </c>
      <c r="J386" t="s">
        <v>26</v>
      </c>
      <c r="K386" t="s">
        <v>28</v>
      </c>
      <c r="L386">
        <v>6</v>
      </c>
      <c r="M386">
        <v>1</v>
      </c>
      <c r="N386" s="1" t="s">
        <v>27</v>
      </c>
      <c r="O386" t="s">
        <v>32</v>
      </c>
      <c r="P386">
        <v>19</v>
      </c>
      <c r="Q386" t="s">
        <v>27</v>
      </c>
      <c r="R386" t="s">
        <v>27</v>
      </c>
      <c r="S386">
        <v>36</v>
      </c>
      <c r="T386">
        <v>144</v>
      </c>
      <c r="U386" t="s">
        <v>39</v>
      </c>
    </row>
    <row r="387" spans="1:21" x14ac:dyDescent="0.35">
      <c r="A387" t="s">
        <v>60</v>
      </c>
      <c r="B387">
        <v>32</v>
      </c>
      <c r="C387">
        <v>2023</v>
      </c>
      <c r="D387" t="s">
        <v>108</v>
      </c>
      <c r="E387">
        <v>108</v>
      </c>
      <c r="F387" t="s">
        <v>109</v>
      </c>
      <c r="G387" t="s">
        <v>24</v>
      </c>
      <c r="H387" t="s">
        <v>25</v>
      </c>
      <c r="I387">
        <v>590.25</v>
      </c>
      <c r="J387" t="s">
        <v>26</v>
      </c>
      <c r="K387" t="s">
        <v>28</v>
      </c>
      <c r="L387">
        <v>6</v>
      </c>
      <c r="M387">
        <v>2</v>
      </c>
      <c r="N387" s="1" t="s">
        <v>27</v>
      </c>
      <c r="O387" t="s">
        <v>27</v>
      </c>
      <c r="P387" t="s">
        <v>28</v>
      </c>
      <c r="Q387" t="s">
        <v>32</v>
      </c>
      <c r="R387" t="s">
        <v>27</v>
      </c>
      <c r="S387">
        <v>36</v>
      </c>
      <c r="T387">
        <v>600</v>
      </c>
      <c r="U387" t="s">
        <v>29</v>
      </c>
    </row>
    <row r="388" spans="1:21" x14ac:dyDescent="0.35">
      <c r="A388" t="s">
        <v>61</v>
      </c>
      <c r="B388">
        <v>33</v>
      </c>
      <c r="C388">
        <v>2023</v>
      </c>
      <c r="D388" t="s">
        <v>108</v>
      </c>
      <c r="E388">
        <v>108</v>
      </c>
      <c r="F388" t="s">
        <v>109</v>
      </c>
      <c r="G388" t="s">
        <v>24</v>
      </c>
      <c r="H388" t="s">
        <v>25</v>
      </c>
      <c r="I388">
        <v>328</v>
      </c>
      <c r="J388" t="s">
        <v>26</v>
      </c>
      <c r="K388" t="s">
        <v>28</v>
      </c>
      <c r="L388">
        <v>6</v>
      </c>
      <c r="M388">
        <v>2</v>
      </c>
      <c r="N388" s="1" t="s">
        <v>27</v>
      </c>
      <c r="O388" t="s">
        <v>27</v>
      </c>
      <c r="P388" t="s">
        <v>28</v>
      </c>
      <c r="Q388" t="s">
        <v>27</v>
      </c>
      <c r="R388" t="s">
        <v>27</v>
      </c>
      <c r="S388">
        <v>20</v>
      </c>
      <c r="T388">
        <v>328</v>
      </c>
      <c r="U388" t="s">
        <v>29</v>
      </c>
    </row>
    <row r="389" spans="1:21" x14ac:dyDescent="0.35">
      <c r="A389" t="s">
        <v>62</v>
      </c>
      <c r="B389">
        <v>34</v>
      </c>
      <c r="C389">
        <v>2023</v>
      </c>
      <c r="D389" t="s">
        <v>108</v>
      </c>
      <c r="E389">
        <v>108</v>
      </c>
      <c r="F389" t="s">
        <v>109</v>
      </c>
      <c r="G389" t="s">
        <v>24</v>
      </c>
      <c r="H389" t="s">
        <v>25</v>
      </c>
      <c r="I389">
        <v>475</v>
      </c>
      <c r="J389" t="s">
        <v>26</v>
      </c>
      <c r="K389" t="s">
        <v>28</v>
      </c>
      <c r="L389">
        <v>6</v>
      </c>
      <c r="M389">
        <v>2</v>
      </c>
      <c r="N389" s="1" t="s">
        <v>27</v>
      </c>
      <c r="O389" t="s">
        <v>27</v>
      </c>
      <c r="P389">
        <v>18</v>
      </c>
      <c r="Q389" t="s">
        <v>32</v>
      </c>
      <c r="R389" t="s">
        <v>27</v>
      </c>
      <c r="S389">
        <v>30</v>
      </c>
      <c r="T389">
        <v>350</v>
      </c>
      <c r="U389" t="s">
        <v>29</v>
      </c>
    </row>
    <row r="390" spans="1:21" x14ac:dyDescent="0.35">
      <c r="A390" t="s">
        <v>63</v>
      </c>
      <c r="B390">
        <v>35</v>
      </c>
      <c r="C390">
        <v>2023</v>
      </c>
      <c r="D390" t="s">
        <v>108</v>
      </c>
      <c r="E390">
        <v>108</v>
      </c>
      <c r="F390" t="s">
        <v>109</v>
      </c>
      <c r="G390" t="s">
        <v>24</v>
      </c>
      <c r="H390" t="s">
        <v>25</v>
      </c>
      <c r="I390">
        <v>700</v>
      </c>
      <c r="J390" t="s">
        <v>26</v>
      </c>
      <c r="K390" t="s">
        <v>28</v>
      </c>
      <c r="L390">
        <v>6</v>
      </c>
      <c r="M390">
        <v>2</v>
      </c>
      <c r="N390" s="1" t="s">
        <v>27</v>
      </c>
      <c r="O390" t="s">
        <v>27</v>
      </c>
      <c r="P390">
        <v>18</v>
      </c>
      <c r="Q390" t="s">
        <v>32</v>
      </c>
      <c r="R390" t="s">
        <v>27</v>
      </c>
      <c r="S390">
        <v>32</v>
      </c>
      <c r="T390">
        <f>2*300</f>
        <v>600</v>
      </c>
      <c r="U390" t="s">
        <v>27</v>
      </c>
    </row>
    <row r="391" spans="1:21" x14ac:dyDescent="0.35">
      <c r="A391" t="s">
        <v>64</v>
      </c>
      <c r="B391">
        <v>36</v>
      </c>
      <c r="C391">
        <v>2023</v>
      </c>
      <c r="D391" t="s">
        <v>108</v>
      </c>
      <c r="E391">
        <v>108</v>
      </c>
      <c r="F391" t="s">
        <v>109</v>
      </c>
      <c r="G391" t="s">
        <v>24</v>
      </c>
      <c r="H391" t="s">
        <v>25</v>
      </c>
      <c r="I391">
        <v>294</v>
      </c>
      <c r="J391" t="s">
        <v>26</v>
      </c>
      <c r="K391" t="s">
        <v>28</v>
      </c>
      <c r="L391">
        <v>6</v>
      </c>
      <c r="M391">
        <v>1</v>
      </c>
      <c r="N391" s="1" t="s">
        <v>27</v>
      </c>
      <c r="O391" t="s">
        <v>27</v>
      </c>
      <c r="P391">
        <v>21</v>
      </c>
      <c r="Q391" t="s">
        <v>32</v>
      </c>
      <c r="R391" t="s">
        <v>27</v>
      </c>
      <c r="S391" s="1">
        <v>48</v>
      </c>
      <c r="T391" s="6">
        <f>(2/3)*224</f>
        <v>149.33333333333331</v>
      </c>
      <c r="U391" t="s">
        <v>29</v>
      </c>
    </row>
    <row r="392" spans="1:21" x14ac:dyDescent="0.35">
      <c r="A392" t="s">
        <v>65</v>
      </c>
      <c r="B392">
        <v>37</v>
      </c>
      <c r="C392">
        <v>2023</v>
      </c>
      <c r="D392" t="s">
        <v>108</v>
      </c>
      <c r="E392">
        <v>108</v>
      </c>
      <c r="F392" t="s">
        <v>109</v>
      </c>
      <c r="G392" t="s">
        <v>24</v>
      </c>
      <c r="H392" t="s">
        <v>25</v>
      </c>
      <c r="I392">
        <v>338</v>
      </c>
      <c r="J392" t="s">
        <v>26</v>
      </c>
      <c r="K392" t="s">
        <v>28</v>
      </c>
      <c r="L392">
        <v>6</v>
      </c>
      <c r="M392">
        <v>2</v>
      </c>
      <c r="N392" s="1" t="s">
        <v>27</v>
      </c>
      <c r="O392" t="s">
        <v>27</v>
      </c>
      <c r="P392" t="s">
        <v>28</v>
      </c>
      <c r="Q392" t="s">
        <v>32</v>
      </c>
      <c r="R392" t="s">
        <v>27</v>
      </c>
      <c r="S392">
        <v>36</v>
      </c>
      <c r="T392">
        <f>2*300</f>
        <v>600</v>
      </c>
      <c r="U392" t="s">
        <v>29</v>
      </c>
    </row>
    <row r="393" spans="1:21" x14ac:dyDescent="0.35">
      <c r="A393" t="s">
        <v>66</v>
      </c>
      <c r="B393">
        <v>38</v>
      </c>
      <c r="C393">
        <v>2023</v>
      </c>
      <c r="D393" t="s">
        <v>108</v>
      </c>
      <c r="E393">
        <v>108</v>
      </c>
      <c r="F393" t="s">
        <v>109</v>
      </c>
      <c r="G393" t="s">
        <v>24</v>
      </c>
      <c r="H393" t="s">
        <v>25</v>
      </c>
      <c r="I393">
        <v>300</v>
      </c>
      <c r="J393" t="s">
        <v>26</v>
      </c>
      <c r="K393" t="s">
        <v>28</v>
      </c>
      <c r="L393">
        <v>6</v>
      </c>
      <c r="M393">
        <v>2</v>
      </c>
      <c r="N393" s="1" t="s">
        <v>27</v>
      </c>
      <c r="O393" t="s">
        <v>27</v>
      </c>
      <c r="P393" t="s">
        <v>28</v>
      </c>
      <c r="Q393" t="s">
        <v>27</v>
      </c>
      <c r="R393" t="s">
        <v>27</v>
      </c>
      <c r="S393">
        <v>40</v>
      </c>
      <c r="T393">
        <f>2*400</f>
        <v>800</v>
      </c>
      <c r="U393" t="s">
        <v>29</v>
      </c>
    </row>
    <row r="394" spans="1:21" x14ac:dyDescent="0.35">
      <c r="A394" t="s">
        <v>67</v>
      </c>
      <c r="B394">
        <v>39</v>
      </c>
      <c r="C394">
        <v>2023</v>
      </c>
      <c r="D394" t="s">
        <v>108</v>
      </c>
      <c r="E394">
        <v>108</v>
      </c>
      <c r="F394" t="s">
        <v>109</v>
      </c>
      <c r="G394" t="s">
        <v>24</v>
      </c>
      <c r="H394" t="s">
        <v>25</v>
      </c>
      <c r="I394">
        <v>250</v>
      </c>
      <c r="J394" t="s">
        <v>26</v>
      </c>
      <c r="K394" t="s">
        <v>28</v>
      </c>
      <c r="L394">
        <v>6</v>
      </c>
      <c r="M394">
        <v>2</v>
      </c>
      <c r="N394" s="1" t="s">
        <v>27</v>
      </c>
      <c r="O394" t="s">
        <v>27</v>
      </c>
      <c r="P394">
        <v>21</v>
      </c>
      <c r="Q394" t="s">
        <v>32</v>
      </c>
      <c r="R394" t="s">
        <v>27</v>
      </c>
      <c r="S394">
        <v>36</v>
      </c>
      <c r="T394">
        <v>500</v>
      </c>
      <c r="U394" t="s">
        <v>39</v>
      </c>
    </row>
    <row r="395" spans="1:21" x14ac:dyDescent="0.35">
      <c r="A395" t="s">
        <v>68</v>
      </c>
      <c r="B395">
        <v>40</v>
      </c>
      <c r="C395">
        <v>2023</v>
      </c>
      <c r="D395" t="s">
        <v>108</v>
      </c>
      <c r="E395">
        <v>108</v>
      </c>
      <c r="F395" t="s">
        <v>109</v>
      </c>
      <c r="G395" t="s">
        <v>24</v>
      </c>
      <c r="H395" t="s">
        <v>25</v>
      </c>
      <c r="I395">
        <v>350</v>
      </c>
      <c r="J395" t="s">
        <v>26</v>
      </c>
      <c r="K395" t="s">
        <v>28</v>
      </c>
      <c r="L395">
        <v>6</v>
      </c>
      <c r="M395">
        <v>2</v>
      </c>
      <c r="N395" s="1" t="s">
        <v>27</v>
      </c>
      <c r="O395" t="s">
        <v>27</v>
      </c>
      <c r="P395" t="s">
        <v>28</v>
      </c>
      <c r="Q395" t="s">
        <v>27</v>
      </c>
      <c r="R395" t="s">
        <v>32</v>
      </c>
      <c r="S395">
        <v>32</v>
      </c>
      <c r="T395">
        <f>2*275</f>
        <v>550</v>
      </c>
      <c r="U395" t="s">
        <v>39</v>
      </c>
    </row>
    <row r="396" spans="1:21" x14ac:dyDescent="0.35">
      <c r="A396" t="s">
        <v>69</v>
      </c>
      <c r="B396">
        <v>41</v>
      </c>
      <c r="C396">
        <v>2023</v>
      </c>
      <c r="D396" t="s">
        <v>108</v>
      </c>
      <c r="E396">
        <v>108</v>
      </c>
      <c r="F396" t="s">
        <v>109</v>
      </c>
      <c r="G396" t="s">
        <v>24</v>
      </c>
      <c r="H396" t="s">
        <v>25</v>
      </c>
      <c r="I396">
        <v>296.25</v>
      </c>
      <c r="J396" t="s">
        <v>26</v>
      </c>
      <c r="K396" t="s">
        <v>28</v>
      </c>
      <c r="L396">
        <v>6</v>
      </c>
      <c r="M396">
        <v>1</v>
      </c>
      <c r="N396" s="1" t="s">
        <v>27</v>
      </c>
      <c r="O396" t="s">
        <v>27</v>
      </c>
      <c r="P396" t="s">
        <v>28</v>
      </c>
      <c r="Q396" t="s">
        <v>32</v>
      </c>
      <c r="R396" t="s">
        <v>27</v>
      </c>
      <c r="S396">
        <v>40</v>
      </c>
      <c r="T396">
        <f>2*427</f>
        <v>854</v>
      </c>
      <c r="U396" t="s">
        <v>39</v>
      </c>
    </row>
    <row r="397" spans="1:21" x14ac:dyDescent="0.35">
      <c r="A397" t="s">
        <v>70</v>
      </c>
      <c r="B397">
        <v>42</v>
      </c>
      <c r="C397">
        <v>2023</v>
      </c>
      <c r="D397" t="s">
        <v>108</v>
      </c>
      <c r="E397">
        <v>108</v>
      </c>
      <c r="F397" t="s">
        <v>109</v>
      </c>
      <c r="G397" t="s">
        <v>24</v>
      </c>
      <c r="H397" t="s">
        <v>25</v>
      </c>
      <c r="I397">
        <v>25</v>
      </c>
      <c r="J397" t="s">
        <v>26</v>
      </c>
      <c r="K397" t="s">
        <v>28</v>
      </c>
      <c r="L397">
        <v>6</v>
      </c>
      <c r="M397">
        <v>1</v>
      </c>
      <c r="N397" s="1" t="s">
        <v>27</v>
      </c>
      <c r="O397" t="s">
        <v>27</v>
      </c>
      <c r="P397">
        <v>21</v>
      </c>
      <c r="Q397" t="s">
        <v>32</v>
      </c>
      <c r="R397" t="s">
        <v>27</v>
      </c>
      <c r="S397">
        <v>24</v>
      </c>
      <c r="T397">
        <v>210</v>
      </c>
      <c r="U397" t="s">
        <v>39</v>
      </c>
    </row>
    <row r="398" spans="1:21" x14ac:dyDescent="0.35">
      <c r="A398" t="s">
        <v>71</v>
      </c>
      <c r="B398">
        <v>44</v>
      </c>
      <c r="C398">
        <v>2023</v>
      </c>
      <c r="D398" t="s">
        <v>108</v>
      </c>
      <c r="E398">
        <v>108</v>
      </c>
      <c r="F398" t="s">
        <v>109</v>
      </c>
      <c r="G398" t="s">
        <v>24</v>
      </c>
      <c r="H398" t="s">
        <v>25</v>
      </c>
      <c r="I398">
        <v>210</v>
      </c>
      <c r="J398" t="s">
        <v>26</v>
      </c>
      <c r="K398" t="s">
        <v>28</v>
      </c>
      <c r="L398">
        <v>6</v>
      </c>
      <c r="M398">
        <v>1</v>
      </c>
      <c r="N398" s="1" t="s">
        <v>27</v>
      </c>
      <c r="O398" t="s">
        <v>27</v>
      </c>
      <c r="P398">
        <v>23</v>
      </c>
      <c r="Q398" t="s">
        <v>32</v>
      </c>
      <c r="R398" t="s">
        <v>27</v>
      </c>
      <c r="S398">
        <v>40</v>
      </c>
      <c r="T398">
        <f>2*210</f>
        <v>420</v>
      </c>
      <c r="U398" t="s">
        <v>29</v>
      </c>
    </row>
    <row r="399" spans="1:21" x14ac:dyDescent="0.35">
      <c r="A399" t="s">
        <v>72</v>
      </c>
      <c r="B399">
        <v>45</v>
      </c>
      <c r="C399">
        <v>2023</v>
      </c>
      <c r="D399" t="s">
        <v>108</v>
      </c>
      <c r="E399">
        <v>108</v>
      </c>
      <c r="F399" t="s">
        <v>109</v>
      </c>
      <c r="G399" t="s">
        <v>24</v>
      </c>
      <c r="H399" t="s">
        <v>25</v>
      </c>
      <c r="I399">
        <v>300</v>
      </c>
      <c r="J399" t="s">
        <v>26</v>
      </c>
      <c r="K399" t="s">
        <v>28</v>
      </c>
      <c r="L399">
        <v>6</v>
      </c>
      <c r="M399">
        <v>2</v>
      </c>
      <c r="N399" s="1" t="s">
        <v>27</v>
      </c>
      <c r="O399" t="s">
        <v>32</v>
      </c>
      <c r="P399" t="s">
        <v>28</v>
      </c>
      <c r="Q399" t="s">
        <v>27</v>
      </c>
      <c r="R399" t="s">
        <v>27</v>
      </c>
      <c r="S399">
        <v>36</v>
      </c>
      <c r="T399">
        <v>360</v>
      </c>
      <c r="U399" t="s">
        <v>39</v>
      </c>
    </row>
    <row r="400" spans="1:21" x14ac:dyDescent="0.35">
      <c r="A400" t="s">
        <v>73</v>
      </c>
      <c r="B400">
        <v>46</v>
      </c>
      <c r="C400">
        <v>2023</v>
      </c>
      <c r="D400" t="s">
        <v>108</v>
      </c>
      <c r="E400">
        <v>108</v>
      </c>
      <c r="F400" t="s">
        <v>109</v>
      </c>
      <c r="G400" t="s">
        <v>24</v>
      </c>
      <c r="H400" t="s">
        <v>25</v>
      </c>
      <c r="I400">
        <v>300</v>
      </c>
      <c r="J400" t="s">
        <v>26</v>
      </c>
      <c r="K400" t="s">
        <v>28</v>
      </c>
      <c r="L400">
        <v>6</v>
      </c>
      <c r="M400">
        <v>1</v>
      </c>
      <c r="N400" s="1" t="s">
        <v>27</v>
      </c>
      <c r="O400" t="s">
        <v>27</v>
      </c>
      <c r="P400" t="s">
        <v>28</v>
      </c>
      <c r="Q400" t="s">
        <v>32</v>
      </c>
      <c r="R400" t="s">
        <v>27</v>
      </c>
      <c r="S400">
        <v>40</v>
      </c>
      <c r="T400">
        <f>2*100</f>
        <v>200</v>
      </c>
      <c r="U400" t="s">
        <v>39</v>
      </c>
    </row>
    <row r="401" spans="1:21" x14ac:dyDescent="0.35">
      <c r="A401" t="s">
        <v>74</v>
      </c>
      <c r="B401">
        <v>47</v>
      </c>
      <c r="C401">
        <v>2023</v>
      </c>
      <c r="D401" t="s">
        <v>108</v>
      </c>
      <c r="E401">
        <v>108</v>
      </c>
      <c r="F401" t="s">
        <v>109</v>
      </c>
      <c r="G401" t="s">
        <v>24</v>
      </c>
      <c r="H401" t="s">
        <v>25</v>
      </c>
      <c r="I401">
        <v>360</v>
      </c>
      <c r="J401" t="s">
        <v>26</v>
      </c>
      <c r="K401" t="s">
        <v>28</v>
      </c>
      <c r="L401">
        <v>6</v>
      </c>
      <c r="M401">
        <v>1</v>
      </c>
      <c r="N401" s="1" t="s">
        <v>27</v>
      </c>
      <c r="O401" t="s">
        <v>32</v>
      </c>
      <c r="P401" t="s">
        <v>28</v>
      </c>
      <c r="Q401" t="s">
        <v>32</v>
      </c>
      <c r="R401" t="s">
        <v>27</v>
      </c>
      <c r="S401">
        <v>48</v>
      </c>
      <c r="T401">
        <v>260</v>
      </c>
      <c r="U401" t="s">
        <v>39</v>
      </c>
    </row>
    <row r="402" spans="1:21" x14ac:dyDescent="0.35">
      <c r="A402" t="s">
        <v>75</v>
      </c>
      <c r="B402">
        <v>48</v>
      </c>
      <c r="C402">
        <v>2023</v>
      </c>
      <c r="D402" t="s">
        <v>108</v>
      </c>
      <c r="E402">
        <v>108</v>
      </c>
      <c r="F402" t="s">
        <v>109</v>
      </c>
      <c r="G402" t="s">
        <v>24</v>
      </c>
      <c r="H402" t="s">
        <v>25</v>
      </c>
      <c r="I402">
        <v>350</v>
      </c>
      <c r="J402" t="s">
        <v>26</v>
      </c>
      <c r="K402" t="s">
        <v>28</v>
      </c>
      <c r="L402">
        <v>6</v>
      </c>
      <c r="M402">
        <v>2</v>
      </c>
      <c r="N402" s="1" t="s">
        <v>27</v>
      </c>
      <c r="O402" t="s">
        <v>27</v>
      </c>
      <c r="P402">
        <v>18</v>
      </c>
      <c r="Q402" t="s">
        <v>27</v>
      </c>
      <c r="R402" t="s">
        <v>32</v>
      </c>
      <c r="S402">
        <v>32</v>
      </c>
      <c r="T402">
        <v>300</v>
      </c>
      <c r="U402" t="s">
        <v>29</v>
      </c>
    </row>
    <row r="403" spans="1:21" x14ac:dyDescent="0.35">
      <c r="A403" t="s">
        <v>76</v>
      </c>
      <c r="B403">
        <v>49</v>
      </c>
      <c r="C403">
        <v>2023</v>
      </c>
      <c r="D403" t="s">
        <v>108</v>
      </c>
      <c r="E403">
        <v>108</v>
      </c>
      <c r="F403" t="s">
        <v>109</v>
      </c>
      <c r="G403" t="s">
        <v>24</v>
      </c>
      <c r="H403" t="s">
        <v>25</v>
      </c>
      <c r="I403">
        <v>200</v>
      </c>
      <c r="J403" t="s">
        <v>26</v>
      </c>
      <c r="K403" t="s">
        <v>28</v>
      </c>
      <c r="L403">
        <v>6</v>
      </c>
      <c r="M403">
        <v>2</v>
      </c>
      <c r="N403" s="1" t="s">
        <v>27</v>
      </c>
      <c r="O403" t="s">
        <v>32</v>
      </c>
      <c r="P403" t="s">
        <v>28</v>
      </c>
      <c r="Q403" t="s">
        <v>32</v>
      </c>
      <c r="R403" t="s">
        <v>27</v>
      </c>
      <c r="S403">
        <v>40</v>
      </c>
      <c r="T403">
        <v>103</v>
      </c>
      <c r="U403" t="s">
        <v>29</v>
      </c>
    </row>
    <row r="404" spans="1:21" x14ac:dyDescent="0.35">
      <c r="A404" t="s">
        <v>77</v>
      </c>
      <c r="B404">
        <v>50</v>
      </c>
      <c r="C404">
        <v>2023</v>
      </c>
      <c r="D404" t="s">
        <v>108</v>
      </c>
      <c r="E404">
        <v>108</v>
      </c>
      <c r="F404" t="s">
        <v>109</v>
      </c>
      <c r="G404" t="s">
        <v>24</v>
      </c>
      <c r="H404" t="s">
        <v>25</v>
      </c>
      <c r="I404">
        <v>200</v>
      </c>
      <c r="J404" t="s">
        <v>26</v>
      </c>
      <c r="K404" t="s">
        <v>28</v>
      </c>
      <c r="L404">
        <v>6</v>
      </c>
      <c r="M404">
        <v>2</v>
      </c>
      <c r="N404" s="1" t="s">
        <v>27</v>
      </c>
      <c r="O404" t="s">
        <v>27</v>
      </c>
      <c r="P404">
        <v>18</v>
      </c>
      <c r="Q404" t="s">
        <v>27</v>
      </c>
      <c r="R404" t="s">
        <v>27</v>
      </c>
      <c r="S404">
        <v>24</v>
      </c>
      <c r="T404">
        <v>265</v>
      </c>
      <c r="U404" t="s">
        <v>29</v>
      </c>
    </row>
    <row r="405" spans="1:21" x14ac:dyDescent="0.35">
      <c r="A405" t="s">
        <v>78</v>
      </c>
      <c r="B405">
        <v>51</v>
      </c>
      <c r="C405">
        <v>2023</v>
      </c>
      <c r="D405" t="s">
        <v>108</v>
      </c>
      <c r="E405">
        <v>108</v>
      </c>
      <c r="F405" t="s">
        <v>109</v>
      </c>
      <c r="G405" t="s">
        <v>24</v>
      </c>
      <c r="H405" t="s">
        <v>25</v>
      </c>
      <c r="I405">
        <v>277</v>
      </c>
      <c r="J405" t="s">
        <v>26</v>
      </c>
      <c r="K405" t="s">
        <v>28</v>
      </c>
      <c r="L405">
        <v>6</v>
      </c>
      <c r="M405">
        <v>1</v>
      </c>
      <c r="N405" s="1" t="s">
        <v>27</v>
      </c>
      <c r="O405" t="s">
        <v>27</v>
      </c>
      <c r="P405">
        <v>18</v>
      </c>
      <c r="Q405" t="s">
        <v>32</v>
      </c>
      <c r="R405" t="s">
        <v>27</v>
      </c>
      <c r="S405">
        <v>60</v>
      </c>
      <c r="T405">
        <v>312</v>
      </c>
      <c r="U405" t="s">
        <v>29</v>
      </c>
    </row>
    <row r="406" spans="1:21" x14ac:dyDescent="0.35">
      <c r="A406" t="s">
        <v>79</v>
      </c>
      <c r="B406">
        <v>53</v>
      </c>
      <c r="C406">
        <v>2023</v>
      </c>
      <c r="D406" t="s">
        <v>108</v>
      </c>
      <c r="E406">
        <v>108</v>
      </c>
      <c r="F406" t="s">
        <v>109</v>
      </c>
      <c r="G406" t="s">
        <v>24</v>
      </c>
      <c r="H406" t="s">
        <v>25</v>
      </c>
      <c r="I406">
        <v>741</v>
      </c>
      <c r="J406" t="s">
        <v>26</v>
      </c>
      <c r="K406" t="s">
        <v>28</v>
      </c>
      <c r="L406">
        <v>6</v>
      </c>
      <c r="M406">
        <v>2</v>
      </c>
      <c r="N406" s="1" t="s">
        <v>27</v>
      </c>
      <c r="O406" t="s">
        <v>27</v>
      </c>
      <c r="P406" t="s">
        <v>28</v>
      </c>
      <c r="Q406" t="s">
        <v>32</v>
      </c>
      <c r="R406" t="s">
        <v>27</v>
      </c>
      <c r="S406">
        <v>50</v>
      </c>
      <c r="T406">
        <f>2*566</f>
        <v>1132</v>
      </c>
      <c r="U406" t="s">
        <v>29</v>
      </c>
    </row>
    <row r="407" spans="1:21" x14ac:dyDescent="0.35">
      <c r="A407" t="s">
        <v>80</v>
      </c>
      <c r="B407">
        <v>54</v>
      </c>
      <c r="C407">
        <v>2023</v>
      </c>
      <c r="D407" t="s">
        <v>108</v>
      </c>
      <c r="E407">
        <v>108</v>
      </c>
      <c r="F407" t="s">
        <v>109</v>
      </c>
      <c r="G407" t="s">
        <v>24</v>
      </c>
      <c r="H407" t="s">
        <v>25</v>
      </c>
      <c r="I407">
        <v>175</v>
      </c>
      <c r="J407" t="s">
        <v>26</v>
      </c>
      <c r="K407" t="s">
        <v>28</v>
      </c>
      <c r="L407">
        <v>6</v>
      </c>
      <c r="M407">
        <v>2</v>
      </c>
      <c r="N407" s="1" t="s">
        <v>27</v>
      </c>
      <c r="O407" t="s">
        <v>27</v>
      </c>
      <c r="P407">
        <v>18</v>
      </c>
      <c r="Q407" t="s">
        <v>32</v>
      </c>
      <c r="R407" t="s">
        <v>32</v>
      </c>
      <c r="S407">
        <v>36</v>
      </c>
      <c r="T407">
        <f>2*261</f>
        <v>522</v>
      </c>
      <c r="U407" t="s">
        <v>29</v>
      </c>
    </row>
    <row r="408" spans="1:21" x14ac:dyDescent="0.35">
      <c r="A408" t="s">
        <v>81</v>
      </c>
      <c r="B408">
        <v>55</v>
      </c>
      <c r="C408">
        <v>2023</v>
      </c>
      <c r="D408" t="s">
        <v>108</v>
      </c>
      <c r="E408">
        <v>108</v>
      </c>
      <c r="F408" t="s">
        <v>109</v>
      </c>
      <c r="G408" t="s">
        <v>24</v>
      </c>
      <c r="H408" t="s">
        <v>25</v>
      </c>
      <c r="I408">
        <v>135</v>
      </c>
      <c r="J408" t="s">
        <v>26</v>
      </c>
      <c r="K408" t="s">
        <v>28</v>
      </c>
      <c r="L408">
        <v>6</v>
      </c>
      <c r="M408">
        <v>2</v>
      </c>
      <c r="N408" s="1" t="s">
        <v>27</v>
      </c>
      <c r="O408" t="s">
        <v>27</v>
      </c>
      <c r="P408" t="s">
        <v>28</v>
      </c>
      <c r="Q408" t="s">
        <v>27</v>
      </c>
      <c r="R408" t="s">
        <v>27</v>
      </c>
      <c r="S408">
        <v>40</v>
      </c>
      <c r="T408">
        <v>60</v>
      </c>
      <c r="U408" t="s">
        <v>29</v>
      </c>
    </row>
    <row r="409" spans="1:21" x14ac:dyDescent="0.35">
      <c r="A409" t="s">
        <v>82</v>
      </c>
      <c r="B409">
        <v>56</v>
      </c>
      <c r="C409">
        <v>2023</v>
      </c>
      <c r="D409" t="s">
        <v>108</v>
      </c>
      <c r="E409">
        <v>108</v>
      </c>
      <c r="F409" t="s">
        <v>109</v>
      </c>
      <c r="G409" t="s">
        <v>24</v>
      </c>
      <c r="H409" t="s">
        <v>25</v>
      </c>
      <c r="I409">
        <v>500</v>
      </c>
      <c r="J409" t="s">
        <v>26</v>
      </c>
      <c r="K409" t="s">
        <v>28</v>
      </c>
      <c r="L409">
        <v>6</v>
      </c>
      <c r="M409">
        <v>2</v>
      </c>
      <c r="N409" s="1" t="s">
        <v>27</v>
      </c>
      <c r="O409" t="s">
        <v>32</v>
      </c>
      <c r="P409" t="s">
        <v>28</v>
      </c>
      <c r="Q409" t="s">
        <v>27</v>
      </c>
      <c r="R409" t="s">
        <v>27</v>
      </c>
      <c r="S409">
        <v>24</v>
      </c>
      <c r="T409">
        <f>2*200</f>
        <v>400</v>
      </c>
      <c r="U409" t="s">
        <v>29</v>
      </c>
    </row>
    <row r="410" spans="1:21" x14ac:dyDescent="0.35">
      <c r="A410" t="s">
        <v>21</v>
      </c>
      <c r="B410">
        <v>1</v>
      </c>
      <c r="C410">
        <v>2023</v>
      </c>
      <c r="D410" t="s">
        <v>111</v>
      </c>
      <c r="E410">
        <v>109</v>
      </c>
      <c r="F410" t="s">
        <v>109</v>
      </c>
      <c r="G410" t="s">
        <v>24</v>
      </c>
      <c r="H410" t="s">
        <v>27</v>
      </c>
      <c r="I410" t="s">
        <v>28</v>
      </c>
      <c r="J410" t="s">
        <v>28</v>
      </c>
      <c r="K410" t="s">
        <v>28</v>
      </c>
      <c r="L410" t="s">
        <v>28</v>
      </c>
      <c r="M410" t="s">
        <v>28</v>
      </c>
      <c r="N410" s="1" t="s">
        <v>28</v>
      </c>
      <c r="O410" t="s">
        <v>28</v>
      </c>
      <c r="P410" t="s">
        <v>28</v>
      </c>
      <c r="Q410" t="s">
        <v>28</v>
      </c>
      <c r="R410" t="s">
        <v>28</v>
      </c>
      <c r="S410" t="s">
        <v>28</v>
      </c>
      <c r="T410" t="s">
        <v>28</v>
      </c>
      <c r="U410" t="s">
        <v>28</v>
      </c>
    </row>
    <row r="411" spans="1:21" x14ac:dyDescent="0.35">
      <c r="A411" t="s">
        <v>30</v>
      </c>
      <c r="B411">
        <v>2</v>
      </c>
      <c r="C411">
        <v>2023</v>
      </c>
      <c r="D411" t="s">
        <v>111</v>
      </c>
      <c r="E411">
        <v>109</v>
      </c>
      <c r="F411" t="s">
        <v>109</v>
      </c>
      <c r="G411" t="s">
        <v>24</v>
      </c>
      <c r="H411" t="s">
        <v>27</v>
      </c>
      <c r="I411" t="s">
        <v>28</v>
      </c>
      <c r="J411" t="s">
        <v>28</v>
      </c>
      <c r="K411" t="s">
        <v>28</v>
      </c>
      <c r="L411" t="s">
        <v>28</v>
      </c>
      <c r="M411" t="s">
        <v>28</v>
      </c>
      <c r="N411" s="1" t="s">
        <v>28</v>
      </c>
      <c r="O411" t="s">
        <v>28</v>
      </c>
      <c r="P411" t="s">
        <v>28</v>
      </c>
      <c r="Q411" t="s">
        <v>28</v>
      </c>
      <c r="R411" t="s">
        <v>28</v>
      </c>
      <c r="S411" t="s">
        <v>28</v>
      </c>
      <c r="T411" t="s">
        <v>28</v>
      </c>
      <c r="U411" t="s">
        <v>28</v>
      </c>
    </row>
    <row r="412" spans="1:21" x14ac:dyDescent="0.35">
      <c r="A412" t="s">
        <v>33</v>
      </c>
      <c r="B412">
        <v>4</v>
      </c>
      <c r="C412">
        <v>2023</v>
      </c>
      <c r="D412" t="s">
        <v>111</v>
      </c>
      <c r="E412">
        <v>109</v>
      </c>
      <c r="F412" t="s">
        <v>109</v>
      </c>
      <c r="G412" t="s">
        <v>24</v>
      </c>
      <c r="H412" t="s">
        <v>112</v>
      </c>
      <c r="I412">
        <v>0</v>
      </c>
      <c r="J412" t="s">
        <v>27</v>
      </c>
      <c r="K412">
        <v>24</v>
      </c>
      <c r="L412">
        <v>2</v>
      </c>
      <c r="M412">
        <v>1</v>
      </c>
      <c r="N412" s="1" t="s">
        <v>27</v>
      </c>
      <c r="O412" t="s">
        <v>27</v>
      </c>
      <c r="P412" t="s">
        <v>28</v>
      </c>
      <c r="Q412" t="s">
        <v>27</v>
      </c>
      <c r="R412" t="s">
        <v>27</v>
      </c>
      <c r="S412">
        <v>0</v>
      </c>
      <c r="T412">
        <v>0</v>
      </c>
      <c r="U412" t="s">
        <v>27</v>
      </c>
    </row>
    <row r="413" spans="1:21" x14ac:dyDescent="0.35">
      <c r="A413" t="s">
        <v>34</v>
      </c>
      <c r="B413">
        <v>5</v>
      </c>
      <c r="C413">
        <v>2023</v>
      </c>
      <c r="D413" t="s">
        <v>111</v>
      </c>
      <c r="E413">
        <v>109</v>
      </c>
      <c r="F413" t="s">
        <v>109</v>
      </c>
      <c r="G413" t="s">
        <v>24</v>
      </c>
      <c r="H413" t="s">
        <v>27</v>
      </c>
      <c r="I413" t="s">
        <v>28</v>
      </c>
      <c r="J413" t="s">
        <v>28</v>
      </c>
      <c r="K413" t="s">
        <v>28</v>
      </c>
      <c r="L413" t="s">
        <v>28</v>
      </c>
      <c r="M413" t="s">
        <v>28</v>
      </c>
      <c r="N413" s="1" t="s">
        <v>28</v>
      </c>
      <c r="O413" t="s">
        <v>28</v>
      </c>
      <c r="P413" t="s">
        <v>28</v>
      </c>
      <c r="Q413" t="s">
        <v>28</v>
      </c>
      <c r="R413" t="s">
        <v>28</v>
      </c>
      <c r="S413" t="s">
        <v>28</v>
      </c>
      <c r="T413" t="s">
        <v>28</v>
      </c>
      <c r="U413" t="s">
        <v>28</v>
      </c>
    </row>
    <row r="414" spans="1:21" x14ac:dyDescent="0.35">
      <c r="A414" t="s">
        <v>35</v>
      </c>
      <c r="B414">
        <v>6</v>
      </c>
      <c r="C414">
        <v>2023</v>
      </c>
      <c r="D414" t="s">
        <v>111</v>
      </c>
      <c r="E414">
        <v>109</v>
      </c>
      <c r="F414" t="s">
        <v>109</v>
      </c>
      <c r="G414" t="s">
        <v>24</v>
      </c>
      <c r="H414" t="s">
        <v>27</v>
      </c>
      <c r="I414" t="s">
        <v>28</v>
      </c>
      <c r="J414" t="s">
        <v>28</v>
      </c>
      <c r="K414" t="s">
        <v>28</v>
      </c>
      <c r="L414" t="s">
        <v>28</v>
      </c>
      <c r="M414" t="s">
        <v>28</v>
      </c>
      <c r="N414" s="1" t="s">
        <v>28</v>
      </c>
      <c r="O414" t="s">
        <v>28</v>
      </c>
      <c r="P414" t="s">
        <v>28</v>
      </c>
      <c r="Q414" t="s">
        <v>28</v>
      </c>
      <c r="R414" t="s">
        <v>28</v>
      </c>
      <c r="S414" t="s">
        <v>28</v>
      </c>
      <c r="T414" t="s">
        <v>28</v>
      </c>
      <c r="U414" t="s">
        <v>28</v>
      </c>
    </row>
    <row r="415" spans="1:21" x14ac:dyDescent="0.35">
      <c r="A415" t="s">
        <v>36</v>
      </c>
      <c r="B415">
        <v>8</v>
      </c>
      <c r="C415">
        <v>2023</v>
      </c>
      <c r="D415" t="s">
        <v>111</v>
      </c>
      <c r="E415">
        <v>109</v>
      </c>
      <c r="F415" t="s">
        <v>109</v>
      </c>
      <c r="G415" t="s">
        <v>24</v>
      </c>
      <c r="H415" t="s">
        <v>27</v>
      </c>
      <c r="I415" t="s">
        <v>28</v>
      </c>
      <c r="J415" t="s">
        <v>28</v>
      </c>
      <c r="K415" t="s">
        <v>28</v>
      </c>
      <c r="L415" t="s">
        <v>28</v>
      </c>
      <c r="M415" t="s">
        <v>28</v>
      </c>
      <c r="N415" s="1" t="s">
        <v>28</v>
      </c>
      <c r="O415" t="s">
        <v>28</v>
      </c>
      <c r="P415" t="s">
        <v>28</v>
      </c>
      <c r="Q415" t="s">
        <v>28</v>
      </c>
      <c r="R415" t="s">
        <v>28</v>
      </c>
      <c r="S415" t="s">
        <v>28</v>
      </c>
      <c r="T415" t="s">
        <v>28</v>
      </c>
      <c r="U415" t="s">
        <v>28</v>
      </c>
    </row>
    <row r="416" spans="1:21" x14ac:dyDescent="0.35">
      <c r="A416" t="s">
        <v>37</v>
      </c>
      <c r="B416">
        <v>9</v>
      </c>
      <c r="C416">
        <v>2023</v>
      </c>
      <c r="D416" t="s">
        <v>111</v>
      </c>
      <c r="E416">
        <v>109</v>
      </c>
      <c r="F416" t="s">
        <v>109</v>
      </c>
      <c r="G416" t="s">
        <v>24</v>
      </c>
      <c r="H416" t="s">
        <v>27</v>
      </c>
      <c r="I416" t="s">
        <v>28</v>
      </c>
      <c r="J416" t="s">
        <v>28</v>
      </c>
      <c r="K416" t="s">
        <v>28</v>
      </c>
      <c r="L416" t="s">
        <v>28</v>
      </c>
      <c r="M416" t="s">
        <v>28</v>
      </c>
      <c r="N416" s="1" t="s">
        <v>28</v>
      </c>
      <c r="O416" t="s">
        <v>28</v>
      </c>
      <c r="P416" t="s">
        <v>28</v>
      </c>
      <c r="Q416" t="s">
        <v>28</v>
      </c>
      <c r="R416" t="s">
        <v>28</v>
      </c>
      <c r="S416" t="s">
        <v>28</v>
      </c>
      <c r="T416" t="s">
        <v>28</v>
      </c>
      <c r="U416" t="s">
        <v>28</v>
      </c>
    </row>
    <row r="417" spans="1:21" x14ac:dyDescent="0.35">
      <c r="A417" t="s">
        <v>38</v>
      </c>
      <c r="B417">
        <v>10</v>
      </c>
      <c r="C417">
        <v>2023</v>
      </c>
      <c r="D417" t="s">
        <v>111</v>
      </c>
      <c r="E417">
        <v>109</v>
      </c>
      <c r="F417" t="s">
        <v>109</v>
      </c>
      <c r="G417" t="s">
        <v>24</v>
      </c>
      <c r="H417" t="s">
        <v>27</v>
      </c>
      <c r="I417" t="s">
        <v>28</v>
      </c>
      <c r="J417" t="s">
        <v>28</v>
      </c>
      <c r="K417" t="s">
        <v>28</v>
      </c>
      <c r="L417" t="s">
        <v>28</v>
      </c>
      <c r="M417" t="s">
        <v>28</v>
      </c>
      <c r="N417" s="1" t="s">
        <v>28</v>
      </c>
      <c r="O417" t="s">
        <v>28</v>
      </c>
      <c r="P417" t="s">
        <v>28</v>
      </c>
      <c r="Q417" t="s">
        <v>28</v>
      </c>
      <c r="R417" t="s">
        <v>28</v>
      </c>
      <c r="S417" t="s">
        <v>28</v>
      </c>
      <c r="T417" t="s">
        <v>28</v>
      </c>
      <c r="U417" t="s">
        <v>28</v>
      </c>
    </row>
    <row r="418" spans="1:21" x14ac:dyDescent="0.35">
      <c r="A418" t="s">
        <v>40</v>
      </c>
      <c r="B418">
        <v>11</v>
      </c>
      <c r="C418">
        <v>2023</v>
      </c>
      <c r="D418" t="s">
        <v>111</v>
      </c>
      <c r="E418">
        <v>109</v>
      </c>
      <c r="F418" t="s">
        <v>109</v>
      </c>
      <c r="G418" t="s">
        <v>24</v>
      </c>
      <c r="H418" t="s">
        <v>27</v>
      </c>
      <c r="I418" t="s">
        <v>28</v>
      </c>
      <c r="J418" t="s">
        <v>28</v>
      </c>
      <c r="K418" t="s">
        <v>28</v>
      </c>
      <c r="L418" t="s">
        <v>28</v>
      </c>
      <c r="M418" t="s">
        <v>28</v>
      </c>
      <c r="N418" s="1" t="s">
        <v>28</v>
      </c>
      <c r="O418" t="s">
        <v>28</v>
      </c>
      <c r="P418" t="s">
        <v>28</v>
      </c>
      <c r="Q418" t="s">
        <v>28</v>
      </c>
      <c r="R418" t="s">
        <v>28</v>
      </c>
      <c r="S418" t="s">
        <v>28</v>
      </c>
      <c r="T418" t="s">
        <v>28</v>
      </c>
      <c r="U418" t="s">
        <v>28</v>
      </c>
    </row>
    <row r="419" spans="1:21" x14ac:dyDescent="0.35">
      <c r="A419" t="s">
        <v>41</v>
      </c>
      <c r="B419">
        <v>12</v>
      </c>
      <c r="C419">
        <v>2023</v>
      </c>
      <c r="D419" t="s">
        <v>111</v>
      </c>
      <c r="E419">
        <v>109</v>
      </c>
      <c r="F419" t="s">
        <v>109</v>
      </c>
      <c r="G419" t="s">
        <v>24</v>
      </c>
      <c r="H419" t="s">
        <v>27</v>
      </c>
      <c r="I419" t="s">
        <v>28</v>
      </c>
      <c r="J419" t="s">
        <v>28</v>
      </c>
      <c r="K419" t="s">
        <v>28</v>
      </c>
      <c r="L419" t="s">
        <v>28</v>
      </c>
      <c r="M419" t="s">
        <v>28</v>
      </c>
      <c r="N419" s="1"/>
      <c r="O419" t="s">
        <v>28</v>
      </c>
      <c r="P419" t="s">
        <v>28</v>
      </c>
      <c r="Q419" t="s">
        <v>28</v>
      </c>
      <c r="R419" t="s">
        <v>28</v>
      </c>
      <c r="S419" t="s">
        <v>28</v>
      </c>
      <c r="T419" t="s">
        <v>28</v>
      </c>
      <c r="U419" t="s">
        <v>28</v>
      </c>
    </row>
    <row r="420" spans="1:21" x14ac:dyDescent="0.35">
      <c r="A420" t="s">
        <v>42</v>
      </c>
      <c r="B420">
        <v>13</v>
      </c>
      <c r="C420">
        <v>2023</v>
      </c>
      <c r="D420" t="s">
        <v>111</v>
      </c>
      <c r="E420">
        <v>109</v>
      </c>
      <c r="F420" t="s">
        <v>109</v>
      </c>
      <c r="G420" t="s">
        <v>24</v>
      </c>
      <c r="H420" t="s">
        <v>27</v>
      </c>
      <c r="I420" t="s">
        <v>28</v>
      </c>
      <c r="J420" t="s">
        <v>28</v>
      </c>
      <c r="K420" t="s">
        <v>28</v>
      </c>
      <c r="L420" t="s">
        <v>28</v>
      </c>
      <c r="M420" t="s">
        <v>28</v>
      </c>
      <c r="N420" s="1" t="s">
        <v>28</v>
      </c>
      <c r="O420" t="s">
        <v>28</v>
      </c>
      <c r="P420" t="s">
        <v>28</v>
      </c>
      <c r="Q420" t="s">
        <v>28</v>
      </c>
      <c r="R420" t="s">
        <v>28</v>
      </c>
      <c r="S420" t="s">
        <v>28</v>
      </c>
      <c r="T420" t="s">
        <v>28</v>
      </c>
      <c r="U420" t="s">
        <v>28</v>
      </c>
    </row>
    <row r="421" spans="1:21" x14ac:dyDescent="0.35">
      <c r="A421" t="s">
        <v>43</v>
      </c>
      <c r="B421">
        <v>15</v>
      </c>
      <c r="C421">
        <v>2023</v>
      </c>
      <c r="D421" t="s">
        <v>111</v>
      </c>
      <c r="E421">
        <v>109</v>
      </c>
      <c r="F421" t="s">
        <v>109</v>
      </c>
      <c r="G421" t="s">
        <v>24</v>
      </c>
      <c r="H421" t="s">
        <v>27</v>
      </c>
      <c r="I421" t="s">
        <v>28</v>
      </c>
      <c r="J421" t="s">
        <v>28</v>
      </c>
      <c r="K421" t="s">
        <v>28</v>
      </c>
      <c r="L421" t="s">
        <v>28</v>
      </c>
      <c r="M421" t="s">
        <v>28</v>
      </c>
      <c r="N421" s="1" t="s">
        <v>28</v>
      </c>
      <c r="O421" t="s">
        <v>28</v>
      </c>
      <c r="P421" t="s">
        <v>28</v>
      </c>
      <c r="Q421" t="s">
        <v>28</v>
      </c>
      <c r="R421" t="s">
        <v>28</v>
      </c>
      <c r="S421" t="s">
        <v>28</v>
      </c>
      <c r="T421" t="s">
        <v>28</v>
      </c>
      <c r="U421" t="s">
        <v>28</v>
      </c>
    </row>
    <row r="422" spans="1:21" x14ac:dyDescent="0.35">
      <c r="A422" t="s">
        <v>44</v>
      </c>
      <c r="B422">
        <v>16</v>
      </c>
      <c r="C422">
        <v>2023</v>
      </c>
      <c r="D422" t="s">
        <v>111</v>
      </c>
      <c r="E422">
        <v>109</v>
      </c>
      <c r="F422" t="s">
        <v>109</v>
      </c>
      <c r="G422" t="s">
        <v>24</v>
      </c>
      <c r="H422" t="s">
        <v>27</v>
      </c>
      <c r="I422" t="s">
        <v>28</v>
      </c>
      <c r="J422" t="s">
        <v>28</v>
      </c>
      <c r="K422" t="s">
        <v>28</v>
      </c>
      <c r="L422" t="s">
        <v>28</v>
      </c>
      <c r="M422" t="s">
        <v>28</v>
      </c>
      <c r="N422" s="1" t="s">
        <v>28</v>
      </c>
      <c r="O422" t="s">
        <v>28</v>
      </c>
      <c r="P422" t="s">
        <v>28</v>
      </c>
      <c r="Q422" t="s">
        <v>28</v>
      </c>
      <c r="R422" t="s">
        <v>28</v>
      </c>
      <c r="S422" t="s">
        <v>28</v>
      </c>
      <c r="T422" t="s">
        <v>28</v>
      </c>
      <c r="U422" t="s">
        <v>28</v>
      </c>
    </row>
    <row r="423" spans="1:21" x14ac:dyDescent="0.35">
      <c r="A423" t="s">
        <v>45</v>
      </c>
      <c r="B423">
        <v>17</v>
      </c>
      <c r="C423">
        <v>2023</v>
      </c>
      <c r="D423" t="s">
        <v>111</v>
      </c>
      <c r="E423">
        <v>109</v>
      </c>
      <c r="F423" t="s">
        <v>109</v>
      </c>
      <c r="G423" t="s">
        <v>24</v>
      </c>
      <c r="H423" t="s">
        <v>27</v>
      </c>
      <c r="I423" t="s">
        <v>28</v>
      </c>
      <c r="J423" t="s">
        <v>28</v>
      </c>
      <c r="K423" t="s">
        <v>28</v>
      </c>
      <c r="L423" t="s">
        <v>28</v>
      </c>
      <c r="M423" t="s">
        <v>28</v>
      </c>
      <c r="N423" s="1" t="s">
        <v>28</v>
      </c>
      <c r="O423" t="s">
        <v>28</v>
      </c>
      <c r="P423" t="s">
        <v>28</v>
      </c>
      <c r="Q423" t="s">
        <v>28</v>
      </c>
      <c r="R423" t="s">
        <v>28</v>
      </c>
      <c r="S423" t="s">
        <v>28</v>
      </c>
      <c r="T423" t="s">
        <v>28</v>
      </c>
      <c r="U423" t="s">
        <v>28</v>
      </c>
    </row>
    <row r="424" spans="1:21" x14ac:dyDescent="0.35">
      <c r="A424" t="s">
        <v>46</v>
      </c>
      <c r="B424">
        <v>18</v>
      </c>
      <c r="C424">
        <v>2023</v>
      </c>
      <c r="D424" t="s">
        <v>111</v>
      </c>
      <c r="E424">
        <v>109</v>
      </c>
      <c r="F424" t="s">
        <v>109</v>
      </c>
      <c r="G424" t="s">
        <v>24</v>
      </c>
      <c r="H424" t="s">
        <v>27</v>
      </c>
      <c r="I424" t="s">
        <v>28</v>
      </c>
      <c r="J424" t="s">
        <v>28</v>
      </c>
      <c r="K424" t="s">
        <v>28</v>
      </c>
      <c r="L424" t="s">
        <v>28</v>
      </c>
      <c r="M424" t="s">
        <v>28</v>
      </c>
      <c r="N424" s="1" t="s">
        <v>28</v>
      </c>
      <c r="O424" t="s">
        <v>28</v>
      </c>
      <c r="P424" t="s">
        <v>28</v>
      </c>
      <c r="Q424" t="s">
        <v>28</v>
      </c>
      <c r="R424" t="s">
        <v>28</v>
      </c>
      <c r="S424" t="s">
        <v>28</v>
      </c>
      <c r="T424" t="s">
        <v>28</v>
      </c>
      <c r="U424" t="s">
        <v>28</v>
      </c>
    </row>
    <row r="425" spans="1:21" x14ac:dyDescent="0.35">
      <c r="A425" t="s">
        <v>47</v>
      </c>
      <c r="B425">
        <v>19</v>
      </c>
      <c r="C425">
        <v>2023</v>
      </c>
      <c r="D425" t="s">
        <v>111</v>
      </c>
      <c r="E425">
        <v>109</v>
      </c>
      <c r="F425" t="s">
        <v>109</v>
      </c>
      <c r="G425" t="s">
        <v>24</v>
      </c>
      <c r="H425" t="s">
        <v>27</v>
      </c>
      <c r="I425" t="s">
        <v>28</v>
      </c>
      <c r="J425" t="s">
        <v>28</v>
      </c>
      <c r="K425" t="s">
        <v>28</v>
      </c>
      <c r="L425" t="s">
        <v>28</v>
      </c>
      <c r="M425" t="s">
        <v>28</v>
      </c>
      <c r="N425" s="1" t="s">
        <v>28</v>
      </c>
      <c r="O425" t="s">
        <v>28</v>
      </c>
      <c r="P425" t="s">
        <v>28</v>
      </c>
      <c r="Q425" t="s">
        <v>28</v>
      </c>
      <c r="R425" t="s">
        <v>28</v>
      </c>
      <c r="S425" t="s">
        <v>28</v>
      </c>
      <c r="T425" t="s">
        <v>28</v>
      </c>
      <c r="U425" t="s">
        <v>28</v>
      </c>
    </row>
    <row r="426" spans="1:21" x14ac:dyDescent="0.35">
      <c r="A426" t="s">
        <v>48</v>
      </c>
      <c r="B426">
        <v>20</v>
      </c>
      <c r="C426">
        <v>2023</v>
      </c>
      <c r="D426" t="s">
        <v>111</v>
      </c>
      <c r="E426">
        <v>109</v>
      </c>
      <c r="F426" t="s">
        <v>109</v>
      </c>
      <c r="G426" t="s">
        <v>24</v>
      </c>
      <c r="H426" t="s">
        <v>27</v>
      </c>
      <c r="I426" t="s">
        <v>28</v>
      </c>
      <c r="J426" t="s">
        <v>28</v>
      </c>
      <c r="K426" t="s">
        <v>28</v>
      </c>
      <c r="L426" t="s">
        <v>28</v>
      </c>
      <c r="M426" t="s">
        <v>28</v>
      </c>
      <c r="N426" s="1" t="s">
        <v>28</v>
      </c>
      <c r="O426" t="s">
        <v>28</v>
      </c>
      <c r="P426" t="s">
        <v>28</v>
      </c>
      <c r="Q426" t="s">
        <v>28</v>
      </c>
      <c r="R426" t="s">
        <v>28</v>
      </c>
      <c r="S426" t="s">
        <v>28</v>
      </c>
      <c r="T426" t="s">
        <v>28</v>
      </c>
      <c r="U426" t="s">
        <v>28</v>
      </c>
    </row>
    <row r="427" spans="1:21" x14ac:dyDescent="0.35">
      <c r="A427" t="s">
        <v>49</v>
      </c>
      <c r="B427">
        <v>21</v>
      </c>
      <c r="C427">
        <v>2023</v>
      </c>
      <c r="D427" t="s">
        <v>111</v>
      </c>
      <c r="E427">
        <v>109</v>
      </c>
      <c r="F427" t="s">
        <v>109</v>
      </c>
      <c r="G427" t="s">
        <v>24</v>
      </c>
      <c r="H427" t="s">
        <v>27</v>
      </c>
      <c r="I427" t="s">
        <v>28</v>
      </c>
      <c r="J427" t="s">
        <v>28</v>
      </c>
      <c r="K427" t="s">
        <v>28</v>
      </c>
      <c r="L427" t="s">
        <v>28</v>
      </c>
      <c r="M427" t="s">
        <v>28</v>
      </c>
      <c r="N427" s="1" t="s">
        <v>28</v>
      </c>
      <c r="O427" t="s">
        <v>28</v>
      </c>
      <c r="P427" t="s">
        <v>28</v>
      </c>
      <c r="Q427" t="s">
        <v>28</v>
      </c>
      <c r="R427" t="s">
        <v>28</v>
      </c>
      <c r="S427" t="s">
        <v>28</v>
      </c>
      <c r="T427" t="s">
        <v>28</v>
      </c>
      <c r="U427" t="s">
        <v>28</v>
      </c>
    </row>
    <row r="428" spans="1:21" x14ac:dyDescent="0.35">
      <c r="A428" t="s">
        <v>50</v>
      </c>
      <c r="B428">
        <v>22</v>
      </c>
      <c r="C428">
        <v>2023</v>
      </c>
      <c r="D428" t="s">
        <v>111</v>
      </c>
      <c r="E428">
        <v>109</v>
      </c>
      <c r="F428" t="s">
        <v>109</v>
      </c>
      <c r="G428" t="s">
        <v>24</v>
      </c>
      <c r="H428" t="s">
        <v>27</v>
      </c>
      <c r="I428" t="s">
        <v>28</v>
      </c>
      <c r="J428" t="s">
        <v>28</v>
      </c>
      <c r="K428" t="s">
        <v>28</v>
      </c>
      <c r="L428" t="s">
        <v>28</v>
      </c>
      <c r="M428" t="s">
        <v>28</v>
      </c>
      <c r="N428" s="1" t="s">
        <v>28</v>
      </c>
      <c r="O428" t="s">
        <v>28</v>
      </c>
      <c r="P428" t="s">
        <v>28</v>
      </c>
      <c r="Q428" t="s">
        <v>28</v>
      </c>
      <c r="R428" t="s">
        <v>28</v>
      </c>
      <c r="S428" t="s">
        <v>28</v>
      </c>
      <c r="T428" t="s">
        <v>28</v>
      </c>
      <c r="U428" t="s">
        <v>28</v>
      </c>
    </row>
    <row r="429" spans="1:21" x14ac:dyDescent="0.35">
      <c r="A429" t="s">
        <v>51</v>
      </c>
      <c r="B429">
        <v>23</v>
      </c>
      <c r="C429">
        <v>2023</v>
      </c>
      <c r="D429" t="s">
        <v>111</v>
      </c>
      <c r="E429">
        <v>109</v>
      </c>
      <c r="F429" t="s">
        <v>109</v>
      </c>
      <c r="G429" t="s">
        <v>24</v>
      </c>
      <c r="H429" t="s">
        <v>25</v>
      </c>
      <c r="I429">
        <v>36</v>
      </c>
      <c r="J429" t="s">
        <v>87</v>
      </c>
      <c r="K429">
        <v>100</v>
      </c>
      <c r="L429">
        <v>2</v>
      </c>
      <c r="M429">
        <v>1</v>
      </c>
      <c r="N429" s="1" t="s">
        <v>27</v>
      </c>
      <c r="O429" t="s">
        <v>27</v>
      </c>
      <c r="P429">
        <v>18</v>
      </c>
      <c r="Q429" t="s">
        <v>27</v>
      </c>
      <c r="R429" t="s">
        <v>27</v>
      </c>
      <c r="S429">
        <v>0</v>
      </c>
      <c r="T429">
        <v>60</v>
      </c>
      <c r="U429" t="s">
        <v>27</v>
      </c>
    </row>
    <row r="430" spans="1:21" x14ac:dyDescent="0.35">
      <c r="A430" t="s">
        <v>52</v>
      </c>
      <c r="B430">
        <v>24</v>
      </c>
      <c r="C430">
        <v>2023</v>
      </c>
      <c r="D430" t="s">
        <v>111</v>
      </c>
      <c r="E430">
        <v>109</v>
      </c>
      <c r="F430" t="s">
        <v>109</v>
      </c>
      <c r="G430" t="s">
        <v>24</v>
      </c>
      <c r="H430" t="s">
        <v>25</v>
      </c>
      <c r="I430">
        <v>300</v>
      </c>
      <c r="J430" t="s">
        <v>87</v>
      </c>
      <c r="K430">
        <v>520</v>
      </c>
      <c r="L430">
        <v>2</v>
      </c>
      <c r="M430">
        <v>2</v>
      </c>
      <c r="N430" s="1" t="s">
        <v>27</v>
      </c>
      <c r="O430" t="s">
        <v>27</v>
      </c>
      <c r="P430">
        <v>18</v>
      </c>
      <c r="Q430" t="s">
        <v>32</v>
      </c>
      <c r="R430" t="s">
        <v>32</v>
      </c>
      <c r="S430">
        <v>10</v>
      </c>
      <c r="T430">
        <v>250</v>
      </c>
      <c r="U430" t="s">
        <v>27</v>
      </c>
    </row>
    <row r="431" spans="1:21" x14ac:dyDescent="0.35">
      <c r="A431" t="s">
        <v>53</v>
      </c>
      <c r="B431">
        <v>25</v>
      </c>
      <c r="C431">
        <v>2023</v>
      </c>
      <c r="D431" t="s">
        <v>111</v>
      </c>
      <c r="E431">
        <v>109</v>
      </c>
      <c r="F431" t="s">
        <v>109</v>
      </c>
      <c r="G431" t="s">
        <v>24</v>
      </c>
      <c r="H431" t="s">
        <v>27</v>
      </c>
      <c r="I431" t="s">
        <v>28</v>
      </c>
      <c r="J431" t="s">
        <v>28</v>
      </c>
      <c r="K431" t="s">
        <v>28</v>
      </c>
      <c r="L431" t="s">
        <v>28</v>
      </c>
      <c r="M431" t="s">
        <v>28</v>
      </c>
      <c r="N431" s="1" t="s">
        <v>28</v>
      </c>
      <c r="O431" t="s">
        <v>28</v>
      </c>
      <c r="P431" t="s">
        <v>28</v>
      </c>
      <c r="Q431" t="s">
        <v>28</v>
      </c>
      <c r="R431" t="s">
        <v>28</v>
      </c>
      <c r="S431" t="s">
        <v>28</v>
      </c>
      <c r="T431" t="s">
        <v>28</v>
      </c>
      <c r="U431" t="s">
        <v>28</v>
      </c>
    </row>
    <row r="432" spans="1:21" x14ac:dyDescent="0.35">
      <c r="A432" t="s">
        <v>54</v>
      </c>
      <c r="B432">
        <v>26</v>
      </c>
      <c r="C432">
        <v>2023</v>
      </c>
      <c r="D432" t="s">
        <v>111</v>
      </c>
      <c r="E432">
        <v>109</v>
      </c>
      <c r="F432" t="s">
        <v>109</v>
      </c>
      <c r="G432" t="s">
        <v>24</v>
      </c>
      <c r="H432" t="s">
        <v>27</v>
      </c>
      <c r="I432" t="s">
        <v>28</v>
      </c>
      <c r="J432" t="s">
        <v>28</v>
      </c>
      <c r="K432" t="s">
        <v>28</v>
      </c>
      <c r="L432" t="s">
        <v>28</v>
      </c>
      <c r="M432" t="s">
        <v>28</v>
      </c>
      <c r="N432" s="1" t="s">
        <v>28</v>
      </c>
      <c r="O432" t="s">
        <v>28</v>
      </c>
      <c r="P432" t="s">
        <v>28</v>
      </c>
      <c r="Q432" t="s">
        <v>28</v>
      </c>
      <c r="R432" t="s">
        <v>28</v>
      </c>
      <c r="S432" t="s">
        <v>28</v>
      </c>
      <c r="T432" t="s">
        <v>28</v>
      </c>
      <c r="U432" t="s">
        <v>28</v>
      </c>
    </row>
    <row r="433" spans="1:21" x14ac:dyDescent="0.35">
      <c r="A433" t="s">
        <v>55</v>
      </c>
      <c r="B433">
        <v>27</v>
      </c>
      <c r="C433">
        <v>2023</v>
      </c>
      <c r="D433" t="s">
        <v>111</v>
      </c>
      <c r="E433">
        <v>109</v>
      </c>
      <c r="F433" t="s">
        <v>109</v>
      </c>
      <c r="G433" t="s">
        <v>24</v>
      </c>
      <c r="H433" t="s">
        <v>27</v>
      </c>
      <c r="I433" t="s">
        <v>28</v>
      </c>
      <c r="J433" t="s">
        <v>28</v>
      </c>
      <c r="K433" t="s">
        <v>28</v>
      </c>
      <c r="L433" t="s">
        <v>28</v>
      </c>
      <c r="M433" t="s">
        <v>28</v>
      </c>
      <c r="N433" s="1" t="s">
        <v>28</v>
      </c>
      <c r="O433" t="s">
        <v>28</v>
      </c>
      <c r="P433" t="s">
        <v>28</v>
      </c>
      <c r="Q433" t="s">
        <v>28</v>
      </c>
      <c r="R433" t="s">
        <v>28</v>
      </c>
      <c r="S433" t="s">
        <v>28</v>
      </c>
      <c r="T433" t="s">
        <v>28</v>
      </c>
      <c r="U433" t="s">
        <v>28</v>
      </c>
    </row>
    <row r="434" spans="1:21" x14ac:dyDescent="0.35">
      <c r="A434" t="s">
        <v>56</v>
      </c>
      <c r="B434">
        <v>28</v>
      </c>
      <c r="C434">
        <v>2023</v>
      </c>
      <c r="D434" t="s">
        <v>111</v>
      </c>
      <c r="E434">
        <v>109</v>
      </c>
      <c r="F434" t="s">
        <v>109</v>
      </c>
      <c r="G434" t="s">
        <v>24</v>
      </c>
      <c r="H434" t="s">
        <v>25</v>
      </c>
      <c r="I434">
        <v>50</v>
      </c>
      <c r="J434" t="s">
        <v>87</v>
      </c>
      <c r="K434">
        <v>0</v>
      </c>
      <c r="L434">
        <v>1</v>
      </c>
      <c r="M434">
        <v>0</v>
      </c>
      <c r="N434" s="1" t="s">
        <v>27</v>
      </c>
      <c r="O434" t="s">
        <v>27</v>
      </c>
      <c r="P434" t="s">
        <v>28</v>
      </c>
      <c r="Q434" t="s">
        <v>27</v>
      </c>
      <c r="R434" t="s">
        <v>27</v>
      </c>
      <c r="S434" s="1">
        <v>12</v>
      </c>
      <c r="T434">
        <v>100</v>
      </c>
      <c r="U434" t="s">
        <v>27</v>
      </c>
    </row>
    <row r="435" spans="1:21" x14ac:dyDescent="0.35">
      <c r="A435" t="s">
        <v>57</v>
      </c>
      <c r="B435">
        <v>29</v>
      </c>
      <c r="C435">
        <v>2023</v>
      </c>
      <c r="D435" t="s">
        <v>111</v>
      </c>
      <c r="E435">
        <v>109</v>
      </c>
      <c r="F435" t="s">
        <v>109</v>
      </c>
      <c r="G435" t="s">
        <v>24</v>
      </c>
      <c r="H435" t="s">
        <v>27</v>
      </c>
      <c r="I435" t="s">
        <v>28</v>
      </c>
      <c r="J435" t="s">
        <v>28</v>
      </c>
      <c r="K435" t="s">
        <v>28</v>
      </c>
      <c r="L435" t="s">
        <v>28</v>
      </c>
      <c r="M435" t="s">
        <v>28</v>
      </c>
      <c r="N435" s="1" t="s">
        <v>28</v>
      </c>
      <c r="O435" t="s">
        <v>28</v>
      </c>
      <c r="P435" t="s">
        <v>28</v>
      </c>
      <c r="Q435" t="s">
        <v>28</v>
      </c>
      <c r="R435" t="s">
        <v>28</v>
      </c>
      <c r="S435" t="s">
        <v>28</v>
      </c>
      <c r="T435" t="s">
        <v>28</v>
      </c>
      <c r="U435" t="s">
        <v>28</v>
      </c>
    </row>
    <row r="436" spans="1:21" x14ac:dyDescent="0.35">
      <c r="A436" t="s">
        <v>58</v>
      </c>
      <c r="B436">
        <v>30</v>
      </c>
      <c r="C436">
        <v>2023</v>
      </c>
      <c r="D436" t="s">
        <v>111</v>
      </c>
      <c r="E436">
        <v>109</v>
      </c>
      <c r="F436" t="s">
        <v>109</v>
      </c>
      <c r="G436" t="s">
        <v>24</v>
      </c>
      <c r="H436" t="s">
        <v>27</v>
      </c>
      <c r="I436" t="s">
        <v>28</v>
      </c>
      <c r="J436" t="s">
        <v>28</v>
      </c>
      <c r="K436" t="s">
        <v>28</v>
      </c>
      <c r="L436" t="s">
        <v>28</v>
      </c>
      <c r="M436" t="s">
        <v>28</v>
      </c>
      <c r="N436" s="1" t="s">
        <v>28</v>
      </c>
      <c r="O436" t="s">
        <v>28</v>
      </c>
      <c r="P436" t="s">
        <v>28</v>
      </c>
      <c r="Q436" t="s">
        <v>28</v>
      </c>
      <c r="R436" t="s">
        <v>28</v>
      </c>
      <c r="S436" t="s">
        <v>28</v>
      </c>
      <c r="T436" t="s">
        <v>28</v>
      </c>
      <c r="U436" t="s">
        <v>28</v>
      </c>
    </row>
    <row r="437" spans="1:21" x14ac:dyDescent="0.35">
      <c r="A437" t="s">
        <v>59</v>
      </c>
      <c r="B437">
        <v>31</v>
      </c>
      <c r="C437">
        <v>2023</v>
      </c>
      <c r="D437" t="s">
        <v>111</v>
      </c>
      <c r="E437">
        <v>109</v>
      </c>
      <c r="F437" t="s">
        <v>109</v>
      </c>
      <c r="G437" t="s">
        <v>24</v>
      </c>
      <c r="H437" t="s">
        <v>27</v>
      </c>
      <c r="I437" t="s">
        <v>28</v>
      </c>
      <c r="J437" t="s">
        <v>28</v>
      </c>
      <c r="K437" t="s">
        <v>28</v>
      </c>
      <c r="L437" t="s">
        <v>28</v>
      </c>
      <c r="M437" t="s">
        <v>28</v>
      </c>
      <c r="N437" s="1"/>
      <c r="O437" t="s">
        <v>28</v>
      </c>
      <c r="P437" t="s">
        <v>28</v>
      </c>
      <c r="Q437" t="s">
        <v>28</v>
      </c>
      <c r="R437" t="s">
        <v>28</v>
      </c>
      <c r="S437" t="s">
        <v>28</v>
      </c>
      <c r="T437" t="s">
        <v>28</v>
      </c>
      <c r="U437" t="s">
        <v>28</v>
      </c>
    </row>
    <row r="438" spans="1:21" x14ac:dyDescent="0.35">
      <c r="A438" t="s">
        <v>60</v>
      </c>
      <c r="B438">
        <v>32</v>
      </c>
      <c r="C438">
        <v>2023</v>
      </c>
      <c r="D438" t="s">
        <v>111</v>
      </c>
      <c r="E438">
        <v>109</v>
      </c>
      <c r="F438" t="s">
        <v>109</v>
      </c>
      <c r="G438" t="s">
        <v>24</v>
      </c>
      <c r="H438" t="s">
        <v>25</v>
      </c>
      <c r="I438">
        <f>140.25+75</f>
        <v>215.25</v>
      </c>
      <c r="J438" t="s">
        <v>27</v>
      </c>
      <c r="K438">
        <f>24*21</f>
        <v>504</v>
      </c>
      <c r="L438">
        <v>2</v>
      </c>
      <c r="M438">
        <v>1</v>
      </c>
      <c r="N438" s="1" t="s">
        <v>27</v>
      </c>
      <c r="O438" t="s">
        <v>27</v>
      </c>
      <c r="P438">
        <v>18</v>
      </c>
      <c r="Q438" t="s">
        <v>27</v>
      </c>
      <c r="R438" t="s">
        <v>27</v>
      </c>
      <c r="S438">
        <v>12</v>
      </c>
      <c r="T438">
        <v>70</v>
      </c>
      <c r="U438" t="s">
        <v>29</v>
      </c>
    </row>
    <row r="439" spans="1:21" x14ac:dyDescent="0.35">
      <c r="A439" t="s">
        <v>61</v>
      </c>
      <c r="B439">
        <v>33</v>
      </c>
      <c r="C439">
        <v>2023</v>
      </c>
      <c r="D439" t="s">
        <v>111</v>
      </c>
      <c r="E439">
        <v>109</v>
      </c>
      <c r="F439" t="s">
        <v>109</v>
      </c>
      <c r="G439" t="s">
        <v>24</v>
      </c>
      <c r="H439" t="s">
        <v>27</v>
      </c>
      <c r="I439" t="s">
        <v>28</v>
      </c>
      <c r="J439" t="s">
        <v>28</v>
      </c>
      <c r="K439" t="s">
        <v>28</v>
      </c>
      <c r="L439" t="s">
        <v>28</v>
      </c>
      <c r="M439" t="s">
        <v>28</v>
      </c>
      <c r="N439" s="1" t="s">
        <v>28</v>
      </c>
      <c r="O439" t="s">
        <v>28</v>
      </c>
      <c r="P439" t="s">
        <v>28</v>
      </c>
      <c r="Q439" t="s">
        <v>28</v>
      </c>
      <c r="R439" t="s">
        <v>28</v>
      </c>
      <c r="S439" t="s">
        <v>28</v>
      </c>
      <c r="T439" t="s">
        <v>28</v>
      </c>
      <c r="U439" t="s">
        <v>28</v>
      </c>
    </row>
    <row r="440" spans="1:21" x14ac:dyDescent="0.35">
      <c r="A440" t="s">
        <v>62</v>
      </c>
      <c r="B440">
        <v>34</v>
      </c>
      <c r="C440">
        <v>2023</v>
      </c>
      <c r="D440" t="s">
        <v>111</v>
      </c>
      <c r="E440">
        <v>109</v>
      </c>
      <c r="F440" t="s">
        <v>109</v>
      </c>
      <c r="G440" t="s">
        <v>24</v>
      </c>
      <c r="H440" t="s">
        <v>25</v>
      </c>
      <c r="I440">
        <v>275</v>
      </c>
      <c r="J440" t="s">
        <v>87</v>
      </c>
      <c r="K440">
        <v>500</v>
      </c>
      <c r="L440">
        <v>2</v>
      </c>
      <c r="M440">
        <v>2</v>
      </c>
      <c r="N440" s="1" t="s">
        <v>27</v>
      </c>
      <c r="P440">
        <v>18</v>
      </c>
      <c r="Q440" t="s">
        <v>32</v>
      </c>
      <c r="S440">
        <v>15</v>
      </c>
      <c r="T440">
        <v>150</v>
      </c>
      <c r="U440" t="s">
        <v>27</v>
      </c>
    </row>
    <row r="441" spans="1:21" x14ac:dyDescent="0.35">
      <c r="A441" t="s">
        <v>63</v>
      </c>
      <c r="B441">
        <v>35</v>
      </c>
      <c r="C441">
        <v>2023</v>
      </c>
      <c r="D441" t="s">
        <v>111</v>
      </c>
      <c r="E441">
        <v>109</v>
      </c>
      <c r="F441" t="s">
        <v>109</v>
      </c>
      <c r="G441" t="s">
        <v>24</v>
      </c>
      <c r="H441" t="s">
        <v>25</v>
      </c>
      <c r="I441">
        <v>0</v>
      </c>
      <c r="J441" t="s">
        <v>87</v>
      </c>
      <c r="K441">
        <f>40*12</f>
        <v>480</v>
      </c>
      <c r="L441">
        <v>2</v>
      </c>
      <c r="M441">
        <v>0</v>
      </c>
      <c r="N441" s="1" t="s">
        <v>27</v>
      </c>
      <c r="O441" t="s">
        <v>27</v>
      </c>
      <c r="P441" t="s">
        <v>28</v>
      </c>
      <c r="Q441" t="s">
        <v>27</v>
      </c>
      <c r="R441" t="s">
        <v>27</v>
      </c>
      <c r="S441">
        <v>0</v>
      </c>
      <c r="T441">
        <v>0</v>
      </c>
      <c r="U441" t="s">
        <v>27</v>
      </c>
    </row>
    <row r="442" spans="1:21" x14ac:dyDescent="0.35">
      <c r="A442" t="s">
        <v>64</v>
      </c>
      <c r="B442">
        <v>36</v>
      </c>
      <c r="C442">
        <v>2023</v>
      </c>
      <c r="D442" t="s">
        <v>111</v>
      </c>
      <c r="E442">
        <v>109</v>
      </c>
      <c r="F442" t="s">
        <v>109</v>
      </c>
      <c r="G442" t="s">
        <v>24</v>
      </c>
      <c r="H442" t="s">
        <v>27</v>
      </c>
      <c r="I442" t="s">
        <v>28</v>
      </c>
      <c r="J442" t="s">
        <v>28</v>
      </c>
      <c r="K442" t="s">
        <v>28</v>
      </c>
      <c r="L442" t="s">
        <v>28</v>
      </c>
      <c r="M442" t="s">
        <v>28</v>
      </c>
      <c r="N442" s="1" t="s">
        <v>28</v>
      </c>
      <c r="O442" t="s">
        <v>28</v>
      </c>
      <c r="P442" t="s">
        <v>28</v>
      </c>
      <c r="Q442" t="s">
        <v>28</v>
      </c>
      <c r="R442" t="s">
        <v>28</v>
      </c>
      <c r="S442" t="s">
        <v>28</v>
      </c>
      <c r="T442" t="s">
        <v>28</v>
      </c>
      <c r="U442" t="s">
        <v>28</v>
      </c>
    </row>
    <row r="443" spans="1:21" x14ac:dyDescent="0.35">
      <c r="A443" t="s">
        <v>65</v>
      </c>
      <c r="B443">
        <v>37</v>
      </c>
      <c r="C443">
        <v>2023</v>
      </c>
      <c r="D443" t="s">
        <v>111</v>
      </c>
      <c r="E443">
        <v>109</v>
      </c>
      <c r="F443" t="s">
        <v>109</v>
      </c>
      <c r="G443" t="s">
        <v>24</v>
      </c>
      <c r="H443" t="s">
        <v>25</v>
      </c>
      <c r="I443">
        <v>35</v>
      </c>
      <c r="J443" t="s">
        <v>87</v>
      </c>
      <c r="K443">
        <v>24</v>
      </c>
      <c r="L443">
        <v>2</v>
      </c>
      <c r="M443">
        <v>1</v>
      </c>
      <c r="N443" s="1" t="s">
        <v>27</v>
      </c>
      <c r="P443">
        <v>18</v>
      </c>
      <c r="Q443" t="s">
        <v>32</v>
      </c>
      <c r="R443" t="s">
        <v>27</v>
      </c>
      <c r="S443">
        <v>6</v>
      </c>
      <c r="T443">
        <v>50</v>
      </c>
      <c r="U443" t="s">
        <v>39</v>
      </c>
    </row>
    <row r="444" spans="1:21" x14ac:dyDescent="0.35">
      <c r="A444" t="s">
        <v>66</v>
      </c>
      <c r="B444">
        <v>38</v>
      </c>
      <c r="C444">
        <v>2023</v>
      </c>
      <c r="D444" t="s">
        <v>111</v>
      </c>
      <c r="E444">
        <v>109</v>
      </c>
      <c r="F444" t="s">
        <v>109</v>
      </c>
      <c r="G444" t="s">
        <v>24</v>
      </c>
      <c r="H444" t="s">
        <v>25</v>
      </c>
      <c r="I444">
        <v>50</v>
      </c>
      <c r="J444" t="s">
        <v>87</v>
      </c>
      <c r="K444">
        <v>24</v>
      </c>
      <c r="L444">
        <v>2</v>
      </c>
      <c r="M444">
        <v>1</v>
      </c>
      <c r="N444" s="1" t="s">
        <v>27</v>
      </c>
      <c r="P444">
        <v>18</v>
      </c>
      <c r="Q444" t="s">
        <v>32</v>
      </c>
      <c r="R444" t="s">
        <v>27</v>
      </c>
      <c r="S444">
        <v>6</v>
      </c>
      <c r="T444">
        <v>100</v>
      </c>
      <c r="U444" t="s">
        <v>29</v>
      </c>
    </row>
    <row r="445" spans="1:21" x14ac:dyDescent="0.35">
      <c r="A445" t="s">
        <v>67</v>
      </c>
      <c r="B445">
        <v>39</v>
      </c>
      <c r="C445">
        <v>2023</v>
      </c>
      <c r="D445" t="s">
        <v>111</v>
      </c>
      <c r="E445">
        <v>109</v>
      </c>
      <c r="F445" t="s">
        <v>109</v>
      </c>
      <c r="G445" t="s">
        <v>24</v>
      </c>
      <c r="H445" t="s">
        <v>27</v>
      </c>
      <c r="I445" t="s">
        <v>28</v>
      </c>
      <c r="J445" t="s">
        <v>28</v>
      </c>
      <c r="K445" t="s">
        <v>28</v>
      </c>
      <c r="L445" t="s">
        <v>28</v>
      </c>
      <c r="M445" t="s">
        <v>28</v>
      </c>
      <c r="N445" s="1" t="s">
        <v>28</v>
      </c>
      <c r="O445" t="s">
        <v>28</v>
      </c>
      <c r="P445" t="s">
        <v>28</v>
      </c>
      <c r="Q445" t="s">
        <v>28</v>
      </c>
      <c r="R445" t="s">
        <v>28</v>
      </c>
      <c r="S445" t="s">
        <v>28</v>
      </c>
      <c r="T445" t="s">
        <v>28</v>
      </c>
      <c r="U445" t="s">
        <v>28</v>
      </c>
    </row>
    <row r="446" spans="1:21" x14ac:dyDescent="0.35">
      <c r="A446" t="s">
        <v>68</v>
      </c>
      <c r="B446">
        <v>40</v>
      </c>
      <c r="C446">
        <v>2023</v>
      </c>
      <c r="D446" t="s">
        <v>111</v>
      </c>
      <c r="E446">
        <v>109</v>
      </c>
      <c r="F446" t="s">
        <v>109</v>
      </c>
      <c r="G446" t="s">
        <v>24</v>
      </c>
      <c r="H446" t="s">
        <v>25</v>
      </c>
      <c r="I446">
        <v>100</v>
      </c>
      <c r="J446" t="s">
        <v>27</v>
      </c>
      <c r="K446">
        <v>12</v>
      </c>
      <c r="L446">
        <v>2</v>
      </c>
      <c r="M446">
        <v>1</v>
      </c>
      <c r="N446" s="1" t="s">
        <v>27</v>
      </c>
      <c r="P446" t="s">
        <v>28</v>
      </c>
      <c r="Q446" t="s">
        <v>27</v>
      </c>
      <c r="R446" t="s">
        <v>27</v>
      </c>
      <c r="S446">
        <v>6</v>
      </c>
      <c r="T446">
        <v>50</v>
      </c>
      <c r="U446" t="s">
        <v>27</v>
      </c>
    </row>
    <row r="447" spans="1:21" x14ac:dyDescent="0.35">
      <c r="A447" t="s">
        <v>69</v>
      </c>
      <c r="B447">
        <v>41</v>
      </c>
      <c r="C447">
        <v>2023</v>
      </c>
      <c r="D447" t="s">
        <v>111</v>
      </c>
      <c r="E447">
        <v>109</v>
      </c>
      <c r="F447" t="s">
        <v>109</v>
      </c>
      <c r="G447" t="s">
        <v>24</v>
      </c>
      <c r="H447" t="s">
        <v>25</v>
      </c>
      <c r="I447">
        <v>126.25</v>
      </c>
      <c r="J447" t="s">
        <v>27</v>
      </c>
      <c r="K447">
        <v>12</v>
      </c>
      <c r="L447">
        <v>2</v>
      </c>
      <c r="M447">
        <v>1</v>
      </c>
      <c r="N447" s="1" t="s">
        <v>27</v>
      </c>
      <c r="P447" t="s">
        <v>28</v>
      </c>
      <c r="Q447" t="s">
        <v>27</v>
      </c>
      <c r="R447" t="s">
        <v>27</v>
      </c>
      <c r="S447">
        <v>12</v>
      </c>
      <c r="T447">
        <v>150</v>
      </c>
      <c r="U447" t="s">
        <v>27</v>
      </c>
    </row>
    <row r="448" spans="1:21" x14ac:dyDescent="0.35">
      <c r="A448" t="s">
        <v>70</v>
      </c>
      <c r="B448">
        <v>42</v>
      </c>
      <c r="C448">
        <v>2023</v>
      </c>
      <c r="D448" t="s">
        <v>111</v>
      </c>
      <c r="E448">
        <v>109</v>
      </c>
      <c r="F448" t="s">
        <v>109</v>
      </c>
      <c r="G448" t="s">
        <v>24</v>
      </c>
      <c r="H448" t="s">
        <v>27</v>
      </c>
      <c r="I448" t="s">
        <v>28</v>
      </c>
      <c r="J448" t="s">
        <v>28</v>
      </c>
      <c r="K448" t="s">
        <v>28</v>
      </c>
      <c r="L448" t="s">
        <v>28</v>
      </c>
      <c r="M448" t="s">
        <v>28</v>
      </c>
      <c r="N448" s="1" t="s">
        <v>28</v>
      </c>
      <c r="O448" t="s">
        <v>28</v>
      </c>
      <c r="P448" t="s">
        <v>28</v>
      </c>
      <c r="Q448" t="s">
        <v>28</v>
      </c>
      <c r="R448" t="s">
        <v>28</v>
      </c>
      <c r="S448" t="s">
        <v>28</v>
      </c>
      <c r="T448" t="s">
        <v>28</v>
      </c>
      <c r="U448" t="s">
        <v>28</v>
      </c>
    </row>
    <row r="449" spans="1:21" x14ac:dyDescent="0.35">
      <c r="A449" t="s">
        <v>71</v>
      </c>
      <c r="B449">
        <v>44</v>
      </c>
      <c r="C449">
        <v>2023</v>
      </c>
      <c r="D449" t="s">
        <v>111</v>
      </c>
      <c r="E449">
        <v>109</v>
      </c>
      <c r="F449" t="s">
        <v>109</v>
      </c>
      <c r="G449" t="s">
        <v>24</v>
      </c>
      <c r="H449" t="s">
        <v>27</v>
      </c>
      <c r="I449" t="s">
        <v>28</v>
      </c>
      <c r="J449" t="s">
        <v>28</v>
      </c>
      <c r="K449" t="s">
        <v>28</v>
      </c>
      <c r="L449" t="s">
        <v>28</v>
      </c>
      <c r="M449" t="s">
        <v>28</v>
      </c>
      <c r="N449" s="1" t="s">
        <v>28</v>
      </c>
      <c r="O449" t="s">
        <v>28</v>
      </c>
      <c r="P449" t="s">
        <v>28</v>
      </c>
      <c r="Q449" t="s">
        <v>28</v>
      </c>
      <c r="R449" t="s">
        <v>28</v>
      </c>
      <c r="S449" t="s">
        <v>28</v>
      </c>
      <c r="T449" t="s">
        <v>28</v>
      </c>
      <c r="U449" t="s">
        <v>28</v>
      </c>
    </row>
    <row r="450" spans="1:21" x14ac:dyDescent="0.35">
      <c r="A450" t="s">
        <v>72</v>
      </c>
      <c r="B450">
        <v>45</v>
      </c>
      <c r="C450">
        <v>2023</v>
      </c>
      <c r="D450" t="s">
        <v>111</v>
      </c>
      <c r="E450">
        <v>109</v>
      </c>
      <c r="F450" t="s">
        <v>109</v>
      </c>
      <c r="G450" t="s">
        <v>24</v>
      </c>
      <c r="H450" t="s">
        <v>27</v>
      </c>
      <c r="I450" t="s">
        <v>28</v>
      </c>
      <c r="J450" t="s">
        <v>28</v>
      </c>
      <c r="K450" t="s">
        <v>28</v>
      </c>
      <c r="L450" t="s">
        <v>28</v>
      </c>
      <c r="M450" t="s">
        <v>28</v>
      </c>
      <c r="N450" s="1" t="s">
        <v>28</v>
      </c>
      <c r="O450" t="s">
        <v>28</v>
      </c>
      <c r="P450" t="s">
        <v>28</v>
      </c>
      <c r="Q450" t="s">
        <v>28</v>
      </c>
      <c r="R450" t="s">
        <v>28</v>
      </c>
      <c r="S450" t="s">
        <v>28</v>
      </c>
      <c r="T450" t="s">
        <v>28</v>
      </c>
      <c r="U450" t="s">
        <v>28</v>
      </c>
    </row>
    <row r="451" spans="1:21" x14ac:dyDescent="0.35">
      <c r="A451" t="s">
        <v>73</v>
      </c>
      <c r="B451">
        <v>46</v>
      </c>
      <c r="C451">
        <v>2023</v>
      </c>
      <c r="D451" t="s">
        <v>111</v>
      </c>
      <c r="E451">
        <v>109</v>
      </c>
      <c r="F451" t="s">
        <v>109</v>
      </c>
      <c r="G451" t="s">
        <v>24</v>
      </c>
      <c r="H451" t="s">
        <v>25</v>
      </c>
      <c r="I451">
        <v>50</v>
      </c>
      <c r="J451" t="s">
        <v>27</v>
      </c>
      <c r="K451">
        <v>20</v>
      </c>
      <c r="L451">
        <v>2</v>
      </c>
      <c r="M451">
        <v>1</v>
      </c>
      <c r="N451" s="1" t="s">
        <v>27</v>
      </c>
      <c r="P451">
        <v>18</v>
      </c>
      <c r="Q451" t="s">
        <v>32</v>
      </c>
      <c r="R451" t="s">
        <v>27</v>
      </c>
      <c r="S451">
        <v>4</v>
      </c>
      <c r="T451" s="1">
        <v>50</v>
      </c>
      <c r="U451" t="s">
        <v>29</v>
      </c>
    </row>
    <row r="452" spans="1:21" x14ac:dyDescent="0.35">
      <c r="A452" t="s">
        <v>74</v>
      </c>
      <c r="B452">
        <v>47</v>
      </c>
      <c r="C452">
        <v>2023</v>
      </c>
      <c r="D452" t="s">
        <v>111</v>
      </c>
      <c r="E452">
        <v>109</v>
      </c>
      <c r="F452" t="s">
        <v>109</v>
      </c>
      <c r="G452" t="s">
        <v>24</v>
      </c>
      <c r="H452" t="s">
        <v>25</v>
      </c>
      <c r="I452">
        <v>160</v>
      </c>
      <c r="J452" t="s">
        <v>87</v>
      </c>
      <c r="K452">
        <v>1250</v>
      </c>
      <c r="L452">
        <v>2</v>
      </c>
      <c r="M452">
        <v>1</v>
      </c>
      <c r="N452" s="1" t="s">
        <v>27</v>
      </c>
      <c r="P452">
        <v>18</v>
      </c>
      <c r="Q452" t="s">
        <v>32</v>
      </c>
      <c r="R452" t="s">
        <v>27</v>
      </c>
      <c r="S452">
        <v>12</v>
      </c>
      <c r="T452">
        <v>200</v>
      </c>
      <c r="U452" t="s">
        <v>29</v>
      </c>
    </row>
    <row r="453" spans="1:21" x14ac:dyDescent="0.35">
      <c r="A453" t="s">
        <v>75</v>
      </c>
      <c r="B453">
        <v>48</v>
      </c>
      <c r="C453">
        <v>2023</v>
      </c>
      <c r="D453" t="s">
        <v>111</v>
      </c>
      <c r="E453">
        <v>109</v>
      </c>
      <c r="F453" t="s">
        <v>109</v>
      </c>
      <c r="G453" t="s">
        <v>24</v>
      </c>
      <c r="H453" t="s">
        <v>27</v>
      </c>
      <c r="I453" t="s">
        <v>28</v>
      </c>
      <c r="J453" t="s">
        <v>28</v>
      </c>
      <c r="K453" t="s">
        <v>28</v>
      </c>
      <c r="L453" t="s">
        <v>28</v>
      </c>
      <c r="M453" t="s">
        <v>28</v>
      </c>
      <c r="N453" s="1" t="s">
        <v>28</v>
      </c>
      <c r="O453" t="s">
        <v>28</v>
      </c>
      <c r="P453" t="s">
        <v>28</v>
      </c>
      <c r="Q453" t="s">
        <v>28</v>
      </c>
      <c r="R453" t="s">
        <v>28</v>
      </c>
      <c r="S453" t="s">
        <v>28</v>
      </c>
      <c r="T453" t="s">
        <v>28</v>
      </c>
      <c r="U453" t="s">
        <v>28</v>
      </c>
    </row>
    <row r="454" spans="1:21" x14ac:dyDescent="0.35">
      <c r="A454" t="s">
        <v>76</v>
      </c>
      <c r="B454">
        <v>49</v>
      </c>
      <c r="C454">
        <v>2023</v>
      </c>
      <c r="D454" t="s">
        <v>111</v>
      </c>
      <c r="E454">
        <v>109</v>
      </c>
      <c r="F454" t="s">
        <v>109</v>
      </c>
      <c r="G454" t="s">
        <v>24</v>
      </c>
      <c r="H454" t="s">
        <v>27</v>
      </c>
      <c r="I454" t="s">
        <v>28</v>
      </c>
      <c r="J454" t="s">
        <v>28</v>
      </c>
      <c r="K454" t="s">
        <v>28</v>
      </c>
      <c r="L454" t="s">
        <v>28</v>
      </c>
      <c r="M454" t="s">
        <v>28</v>
      </c>
      <c r="N454" s="1" t="s">
        <v>28</v>
      </c>
      <c r="O454" t="s">
        <v>28</v>
      </c>
      <c r="P454" t="s">
        <v>28</v>
      </c>
      <c r="Q454" t="s">
        <v>28</v>
      </c>
      <c r="R454" t="s">
        <v>28</v>
      </c>
      <c r="S454" t="s">
        <v>28</v>
      </c>
      <c r="T454" t="s">
        <v>28</v>
      </c>
      <c r="U454" t="s">
        <v>28</v>
      </c>
    </row>
    <row r="455" spans="1:21" x14ac:dyDescent="0.35">
      <c r="A455" t="s">
        <v>77</v>
      </c>
      <c r="B455">
        <v>50</v>
      </c>
      <c r="C455">
        <v>2023</v>
      </c>
      <c r="D455" t="s">
        <v>111</v>
      </c>
      <c r="E455">
        <v>109</v>
      </c>
      <c r="F455" t="s">
        <v>109</v>
      </c>
      <c r="G455" t="s">
        <v>24</v>
      </c>
      <c r="H455" t="s">
        <v>27</v>
      </c>
      <c r="I455" t="s">
        <v>28</v>
      </c>
      <c r="J455" t="s">
        <v>28</v>
      </c>
      <c r="K455" t="s">
        <v>28</v>
      </c>
      <c r="L455" t="s">
        <v>28</v>
      </c>
      <c r="M455" t="s">
        <v>28</v>
      </c>
      <c r="N455" s="1" t="s">
        <v>28</v>
      </c>
      <c r="O455" t="s">
        <v>28</v>
      </c>
      <c r="P455" t="s">
        <v>28</v>
      </c>
      <c r="Q455" t="s">
        <v>28</v>
      </c>
      <c r="R455" t="s">
        <v>28</v>
      </c>
      <c r="S455" t="s">
        <v>28</v>
      </c>
      <c r="T455" t="s">
        <v>28</v>
      </c>
      <c r="U455" t="s">
        <v>28</v>
      </c>
    </row>
    <row r="456" spans="1:21" x14ac:dyDescent="0.35">
      <c r="A456" t="s">
        <v>78</v>
      </c>
      <c r="B456">
        <v>51</v>
      </c>
      <c r="C456">
        <v>2023</v>
      </c>
      <c r="D456" t="s">
        <v>111</v>
      </c>
      <c r="E456">
        <v>109</v>
      </c>
      <c r="F456" t="s">
        <v>109</v>
      </c>
      <c r="G456" t="s">
        <v>24</v>
      </c>
      <c r="H456" t="s">
        <v>27</v>
      </c>
      <c r="I456" t="s">
        <v>28</v>
      </c>
      <c r="J456" t="s">
        <v>28</v>
      </c>
      <c r="K456" t="s">
        <v>28</v>
      </c>
      <c r="L456" t="s">
        <v>28</v>
      </c>
      <c r="M456" t="s">
        <v>28</v>
      </c>
      <c r="N456" s="1" t="s">
        <v>28</v>
      </c>
      <c r="O456" t="s">
        <v>28</v>
      </c>
      <c r="P456" t="s">
        <v>28</v>
      </c>
      <c r="Q456" t="s">
        <v>28</v>
      </c>
      <c r="R456" t="s">
        <v>28</v>
      </c>
      <c r="S456" t="s">
        <v>28</v>
      </c>
      <c r="T456" t="s">
        <v>28</v>
      </c>
      <c r="U456" t="s">
        <v>28</v>
      </c>
    </row>
    <row r="457" spans="1:21" x14ac:dyDescent="0.35">
      <c r="A457" t="s">
        <v>79</v>
      </c>
      <c r="B457">
        <v>53</v>
      </c>
      <c r="C457">
        <v>2023</v>
      </c>
      <c r="D457" t="s">
        <v>111</v>
      </c>
      <c r="E457">
        <v>109</v>
      </c>
      <c r="F457" t="s">
        <v>109</v>
      </c>
      <c r="G457" t="s">
        <v>24</v>
      </c>
      <c r="H457" t="s">
        <v>27</v>
      </c>
      <c r="I457" t="s">
        <v>28</v>
      </c>
      <c r="J457" t="s">
        <v>28</v>
      </c>
      <c r="K457" t="s">
        <v>28</v>
      </c>
      <c r="L457" t="s">
        <v>28</v>
      </c>
      <c r="M457" t="s">
        <v>28</v>
      </c>
      <c r="N457" s="1" t="s">
        <v>28</v>
      </c>
      <c r="O457" t="s">
        <v>28</v>
      </c>
      <c r="P457" t="s">
        <v>28</v>
      </c>
      <c r="Q457" t="s">
        <v>28</v>
      </c>
      <c r="R457" t="s">
        <v>28</v>
      </c>
      <c r="S457" t="s">
        <v>28</v>
      </c>
      <c r="T457" t="s">
        <v>28</v>
      </c>
      <c r="U457" t="s">
        <v>28</v>
      </c>
    </row>
    <row r="458" spans="1:21" x14ac:dyDescent="0.35">
      <c r="A458" t="s">
        <v>80</v>
      </c>
      <c r="B458">
        <v>54</v>
      </c>
      <c r="C458">
        <v>2023</v>
      </c>
      <c r="D458" t="s">
        <v>111</v>
      </c>
      <c r="E458">
        <v>109</v>
      </c>
      <c r="F458" t="s">
        <v>109</v>
      </c>
      <c r="G458" t="s">
        <v>24</v>
      </c>
      <c r="H458" t="s">
        <v>27</v>
      </c>
      <c r="I458" t="s">
        <v>28</v>
      </c>
      <c r="J458" t="s">
        <v>28</v>
      </c>
      <c r="K458" t="s">
        <v>28</v>
      </c>
      <c r="L458" t="s">
        <v>28</v>
      </c>
      <c r="M458" t="s">
        <v>28</v>
      </c>
      <c r="N458" s="1" t="s">
        <v>28</v>
      </c>
      <c r="O458" t="s">
        <v>28</v>
      </c>
      <c r="P458" t="s">
        <v>28</v>
      </c>
      <c r="Q458" t="s">
        <v>28</v>
      </c>
      <c r="R458" t="s">
        <v>28</v>
      </c>
      <c r="S458" t="s">
        <v>28</v>
      </c>
      <c r="T458" t="s">
        <v>28</v>
      </c>
      <c r="U458" t="s">
        <v>28</v>
      </c>
    </row>
    <row r="459" spans="1:21" x14ac:dyDescent="0.35">
      <c r="A459" t="s">
        <v>81</v>
      </c>
      <c r="B459">
        <v>55</v>
      </c>
      <c r="C459">
        <v>2023</v>
      </c>
      <c r="D459" t="s">
        <v>111</v>
      </c>
      <c r="E459">
        <v>109</v>
      </c>
      <c r="F459" t="s">
        <v>109</v>
      </c>
      <c r="G459" t="s">
        <v>24</v>
      </c>
      <c r="H459" t="s">
        <v>27</v>
      </c>
      <c r="I459" t="s">
        <v>28</v>
      </c>
      <c r="J459" t="s">
        <v>28</v>
      </c>
      <c r="K459" t="s">
        <v>28</v>
      </c>
      <c r="L459" t="s">
        <v>28</v>
      </c>
      <c r="M459" t="s">
        <v>28</v>
      </c>
      <c r="N459" s="1" t="s">
        <v>28</v>
      </c>
      <c r="O459" t="s">
        <v>28</v>
      </c>
      <c r="P459" t="s">
        <v>28</v>
      </c>
      <c r="Q459" t="s">
        <v>28</v>
      </c>
      <c r="R459" t="s">
        <v>28</v>
      </c>
      <c r="S459" t="s">
        <v>28</v>
      </c>
      <c r="T459" t="s">
        <v>28</v>
      </c>
      <c r="U459" t="s">
        <v>28</v>
      </c>
    </row>
    <row r="460" spans="1:21" x14ac:dyDescent="0.35">
      <c r="A460" t="s">
        <v>82</v>
      </c>
      <c r="B460">
        <v>56</v>
      </c>
      <c r="C460">
        <v>2023</v>
      </c>
      <c r="D460" t="s">
        <v>111</v>
      </c>
      <c r="E460">
        <v>109</v>
      </c>
      <c r="F460" t="s">
        <v>109</v>
      </c>
      <c r="G460" t="s">
        <v>24</v>
      </c>
      <c r="H460" t="s">
        <v>27</v>
      </c>
      <c r="I460" t="s">
        <v>28</v>
      </c>
      <c r="J460" t="s">
        <v>28</v>
      </c>
      <c r="K460" t="s">
        <v>28</v>
      </c>
      <c r="L460" t="s">
        <v>28</v>
      </c>
      <c r="M460" t="s">
        <v>28</v>
      </c>
      <c r="N460" s="1" t="s">
        <v>28</v>
      </c>
      <c r="O460" t="s">
        <v>28</v>
      </c>
      <c r="P460" t="s">
        <v>28</v>
      </c>
      <c r="Q460" t="s">
        <v>28</v>
      </c>
      <c r="R460" t="s">
        <v>28</v>
      </c>
      <c r="S460" t="s">
        <v>28</v>
      </c>
      <c r="T460" t="s">
        <v>28</v>
      </c>
      <c r="U460" t="s">
        <v>28</v>
      </c>
    </row>
    <row r="461" spans="1:21" x14ac:dyDescent="0.35">
      <c r="A461" t="s">
        <v>21</v>
      </c>
      <c r="B461">
        <v>1</v>
      </c>
      <c r="C461">
        <v>2023</v>
      </c>
      <c r="D461" t="s">
        <v>113</v>
      </c>
      <c r="E461">
        <v>110</v>
      </c>
      <c r="F461" t="s">
        <v>114</v>
      </c>
      <c r="G461" t="s">
        <v>24</v>
      </c>
      <c r="H461" t="s">
        <v>25</v>
      </c>
      <c r="I461" s="2">
        <v>178.5</v>
      </c>
      <c r="J461" s="2" t="s">
        <v>31</v>
      </c>
      <c r="K461" s="2" t="s">
        <v>28</v>
      </c>
      <c r="L461" s="2">
        <v>5</v>
      </c>
      <c r="M461" s="2">
        <v>1</v>
      </c>
      <c r="N461" s="4" t="s">
        <v>27</v>
      </c>
      <c r="O461" s="2" t="s">
        <v>32</v>
      </c>
      <c r="P461" s="2" t="s">
        <v>28</v>
      </c>
      <c r="Q461" s="2" t="s">
        <v>32</v>
      </c>
      <c r="R461" s="2" t="s">
        <v>27</v>
      </c>
      <c r="S461" s="2">
        <v>24</v>
      </c>
      <c r="T461" s="2">
        <v>75</v>
      </c>
      <c r="U461" t="s">
        <v>29</v>
      </c>
    </row>
    <row r="462" spans="1:21" x14ac:dyDescent="0.35">
      <c r="A462" t="s">
        <v>30</v>
      </c>
      <c r="B462">
        <v>2</v>
      </c>
      <c r="C462">
        <v>2023</v>
      </c>
      <c r="D462" t="s">
        <v>113</v>
      </c>
      <c r="E462">
        <v>110</v>
      </c>
      <c r="F462" t="s">
        <v>114</v>
      </c>
      <c r="G462" t="s">
        <v>24</v>
      </c>
      <c r="H462" t="s">
        <v>25</v>
      </c>
      <c r="I462" s="2">
        <v>200</v>
      </c>
      <c r="J462" s="2" t="s">
        <v>31</v>
      </c>
      <c r="K462" s="2" t="s">
        <v>28</v>
      </c>
      <c r="L462" s="2">
        <v>5</v>
      </c>
      <c r="M462" s="2">
        <v>1</v>
      </c>
      <c r="N462" s="4" t="s">
        <v>27</v>
      </c>
      <c r="O462" s="2" t="s">
        <v>27</v>
      </c>
      <c r="P462" s="2" t="s">
        <v>28</v>
      </c>
      <c r="Q462" s="2" t="s">
        <v>27</v>
      </c>
      <c r="R462" s="2" t="s">
        <v>32</v>
      </c>
      <c r="S462" s="2">
        <v>60</v>
      </c>
      <c r="T462" s="2">
        <v>100</v>
      </c>
      <c r="U462" t="s">
        <v>29</v>
      </c>
    </row>
    <row r="463" spans="1:21" x14ac:dyDescent="0.35">
      <c r="A463" t="s">
        <v>33</v>
      </c>
      <c r="B463">
        <v>4</v>
      </c>
      <c r="C463">
        <v>2023</v>
      </c>
      <c r="D463" t="s">
        <v>113</v>
      </c>
      <c r="E463">
        <v>110</v>
      </c>
      <c r="F463" t="s">
        <v>114</v>
      </c>
      <c r="G463" t="s">
        <v>24</v>
      </c>
      <c r="H463" t="s">
        <v>25</v>
      </c>
      <c r="I463" s="2">
        <v>200</v>
      </c>
      <c r="J463" s="2" t="s">
        <v>31</v>
      </c>
      <c r="K463" s="2" t="s">
        <v>28</v>
      </c>
      <c r="L463" s="2">
        <v>5</v>
      </c>
      <c r="M463" s="2">
        <v>1</v>
      </c>
      <c r="N463" s="4" t="s">
        <v>27</v>
      </c>
      <c r="O463" s="2" t="s">
        <v>32</v>
      </c>
      <c r="P463" s="2" t="s">
        <v>28</v>
      </c>
      <c r="Q463" s="2" t="s">
        <v>27</v>
      </c>
      <c r="R463" s="2" t="s">
        <v>32</v>
      </c>
      <c r="S463" s="2">
        <v>90</v>
      </c>
      <c r="T463" s="2">
        <v>160</v>
      </c>
      <c r="U463" t="s">
        <v>29</v>
      </c>
    </row>
    <row r="464" spans="1:21" x14ac:dyDescent="0.35">
      <c r="A464" t="s">
        <v>34</v>
      </c>
      <c r="B464">
        <v>5</v>
      </c>
      <c r="C464">
        <v>2023</v>
      </c>
      <c r="D464" t="s">
        <v>113</v>
      </c>
      <c r="E464">
        <v>110</v>
      </c>
      <c r="F464" t="s">
        <v>114</v>
      </c>
      <c r="G464" t="s">
        <v>24</v>
      </c>
      <c r="H464" t="s">
        <v>25</v>
      </c>
      <c r="I464" s="2">
        <v>161.25</v>
      </c>
      <c r="J464" s="2" t="s">
        <v>31</v>
      </c>
      <c r="K464" s="2" t="s">
        <v>28</v>
      </c>
      <c r="L464" s="2">
        <v>5</v>
      </c>
      <c r="M464" s="2">
        <v>1</v>
      </c>
      <c r="N464" s="4" t="s">
        <v>27</v>
      </c>
      <c r="O464" s="2" t="s">
        <v>27</v>
      </c>
      <c r="P464" s="2" t="s">
        <v>28</v>
      </c>
      <c r="Q464" s="2" t="s">
        <v>27</v>
      </c>
      <c r="R464" s="2" t="s">
        <v>27</v>
      </c>
      <c r="S464" s="2">
        <v>15</v>
      </c>
      <c r="T464" s="2">
        <v>65</v>
      </c>
      <c r="U464" t="s">
        <v>29</v>
      </c>
    </row>
    <row r="465" spans="1:21" x14ac:dyDescent="0.35">
      <c r="A465" t="s">
        <v>35</v>
      </c>
      <c r="B465">
        <v>6</v>
      </c>
      <c r="C465">
        <v>2023</v>
      </c>
      <c r="D465" t="s">
        <v>113</v>
      </c>
      <c r="E465">
        <v>110</v>
      </c>
      <c r="F465" t="s">
        <v>114</v>
      </c>
      <c r="G465" t="s">
        <v>24</v>
      </c>
      <c r="H465" t="s">
        <v>25</v>
      </c>
      <c r="I465" s="2">
        <v>500</v>
      </c>
      <c r="J465" s="2" t="s">
        <v>31</v>
      </c>
      <c r="K465" s="2" t="s">
        <v>28</v>
      </c>
      <c r="L465" s="2">
        <v>5</v>
      </c>
      <c r="M465" s="2">
        <v>1</v>
      </c>
      <c r="N465" s="4" t="s">
        <v>27</v>
      </c>
      <c r="O465" s="2" t="s">
        <v>27</v>
      </c>
      <c r="P465" s="2" t="s">
        <v>28</v>
      </c>
      <c r="Q465" s="2" t="s">
        <v>27</v>
      </c>
      <c r="R465" s="2" t="s">
        <v>27</v>
      </c>
      <c r="S465" s="2">
        <v>30</v>
      </c>
      <c r="T465" s="2">
        <v>150</v>
      </c>
      <c r="U465" t="s">
        <v>27</v>
      </c>
    </row>
    <row r="466" spans="1:21" x14ac:dyDescent="0.35">
      <c r="A466" t="s">
        <v>36</v>
      </c>
      <c r="B466">
        <v>8</v>
      </c>
      <c r="C466">
        <v>2023</v>
      </c>
      <c r="D466" t="s">
        <v>113</v>
      </c>
      <c r="E466">
        <v>110</v>
      </c>
      <c r="F466" t="s">
        <v>114</v>
      </c>
      <c r="G466" t="s">
        <v>24</v>
      </c>
      <c r="H466" t="s">
        <v>25</v>
      </c>
      <c r="I466" s="2">
        <v>126</v>
      </c>
      <c r="J466" s="2" t="s">
        <v>31</v>
      </c>
      <c r="K466" s="2" t="s">
        <v>28</v>
      </c>
      <c r="L466" s="2">
        <v>5</v>
      </c>
      <c r="M466" s="2">
        <v>1</v>
      </c>
      <c r="N466" s="4" t="s">
        <v>27</v>
      </c>
      <c r="O466" s="2" t="s">
        <v>27</v>
      </c>
      <c r="P466" s="2" t="s">
        <v>28</v>
      </c>
      <c r="Q466" s="2" t="s">
        <v>27</v>
      </c>
      <c r="R466" s="2" t="s">
        <v>32</v>
      </c>
      <c r="S466" s="2">
        <v>0</v>
      </c>
      <c r="T466" s="2" t="s">
        <v>28</v>
      </c>
      <c r="U466" t="s">
        <v>29</v>
      </c>
    </row>
    <row r="467" spans="1:21" x14ac:dyDescent="0.35">
      <c r="A467" t="s">
        <v>37</v>
      </c>
      <c r="B467">
        <v>9</v>
      </c>
      <c r="C467">
        <v>2023</v>
      </c>
      <c r="D467" t="s">
        <v>113</v>
      </c>
      <c r="E467">
        <v>110</v>
      </c>
      <c r="F467" t="s">
        <v>114</v>
      </c>
      <c r="G467" t="s">
        <v>24</v>
      </c>
      <c r="H467" t="s">
        <v>25</v>
      </c>
      <c r="I467" s="2">
        <v>180</v>
      </c>
      <c r="J467" s="2" t="s">
        <v>31</v>
      </c>
      <c r="K467" s="2" t="s">
        <v>28</v>
      </c>
      <c r="L467" s="2">
        <v>5</v>
      </c>
      <c r="M467" s="2">
        <v>1</v>
      </c>
      <c r="N467" s="4" t="s">
        <v>27</v>
      </c>
      <c r="O467" s="2" t="s">
        <v>27</v>
      </c>
      <c r="P467" s="2" t="s">
        <v>28</v>
      </c>
      <c r="Q467" s="2" t="s">
        <v>27</v>
      </c>
      <c r="R467" s="2" t="s">
        <v>27</v>
      </c>
      <c r="S467" s="2">
        <v>50</v>
      </c>
      <c r="T467" s="2">
        <v>110</v>
      </c>
      <c r="U467" t="s">
        <v>29</v>
      </c>
    </row>
    <row r="468" spans="1:21" x14ac:dyDescent="0.35">
      <c r="A468" t="s">
        <v>38</v>
      </c>
      <c r="B468">
        <v>10</v>
      </c>
      <c r="C468">
        <v>2023</v>
      </c>
      <c r="D468" t="s">
        <v>113</v>
      </c>
      <c r="E468">
        <v>110</v>
      </c>
      <c r="F468" t="s">
        <v>114</v>
      </c>
      <c r="G468" t="s">
        <v>24</v>
      </c>
      <c r="H468" t="s">
        <v>25</v>
      </c>
      <c r="I468" s="2">
        <v>235</v>
      </c>
      <c r="J468" s="2" t="s">
        <v>31</v>
      </c>
      <c r="K468" s="2" t="s">
        <v>28</v>
      </c>
      <c r="L468" s="2">
        <v>5</v>
      </c>
      <c r="M468" s="2">
        <v>1</v>
      </c>
      <c r="N468" s="4" t="s">
        <v>27</v>
      </c>
      <c r="O468" s="2" t="s">
        <v>27</v>
      </c>
      <c r="P468" s="2" t="s">
        <v>28</v>
      </c>
      <c r="Q468" s="2" t="s">
        <v>27</v>
      </c>
      <c r="R468" s="2" t="s">
        <v>32</v>
      </c>
      <c r="S468" s="2">
        <v>30</v>
      </c>
      <c r="T468" s="2" t="s">
        <v>28</v>
      </c>
      <c r="U468" t="s">
        <v>29</v>
      </c>
    </row>
    <row r="469" spans="1:21" x14ac:dyDescent="0.35">
      <c r="A469" t="s">
        <v>41</v>
      </c>
      <c r="B469">
        <v>12</v>
      </c>
      <c r="C469">
        <v>2023</v>
      </c>
      <c r="D469" t="s">
        <v>113</v>
      </c>
      <c r="E469">
        <v>110</v>
      </c>
      <c r="F469" t="s">
        <v>114</v>
      </c>
      <c r="G469" t="s">
        <v>24</v>
      </c>
      <c r="H469" t="s">
        <v>25</v>
      </c>
      <c r="I469" s="2">
        <v>110</v>
      </c>
      <c r="J469" s="2" t="s">
        <v>31</v>
      </c>
      <c r="K469" s="2" t="s">
        <v>28</v>
      </c>
      <c r="L469" s="2">
        <v>5</v>
      </c>
      <c r="M469" s="2">
        <v>1</v>
      </c>
      <c r="N469" s="4" t="s">
        <v>27</v>
      </c>
      <c r="O469" s="2" t="s">
        <v>27</v>
      </c>
      <c r="P469" s="2" t="s">
        <v>28</v>
      </c>
      <c r="Q469" s="2" t="s">
        <v>27</v>
      </c>
      <c r="R469" s="2" t="s">
        <v>32</v>
      </c>
      <c r="S469" s="2">
        <v>30</v>
      </c>
      <c r="T469" s="2">
        <v>84</v>
      </c>
      <c r="U469" t="s">
        <v>29</v>
      </c>
    </row>
    <row r="470" spans="1:21" x14ac:dyDescent="0.35">
      <c r="A470" t="s">
        <v>42</v>
      </c>
      <c r="B470">
        <v>13</v>
      </c>
      <c r="C470">
        <v>2023</v>
      </c>
      <c r="D470" t="s">
        <v>113</v>
      </c>
      <c r="E470">
        <v>110</v>
      </c>
      <c r="F470" t="s">
        <v>114</v>
      </c>
      <c r="G470" t="s">
        <v>24</v>
      </c>
      <c r="H470" t="s">
        <v>25</v>
      </c>
      <c r="I470" s="2">
        <v>75</v>
      </c>
      <c r="J470" s="2" t="s">
        <v>31</v>
      </c>
      <c r="K470" s="2" t="s">
        <v>28</v>
      </c>
      <c r="L470" s="2">
        <v>5</v>
      </c>
      <c r="M470" s="2">
        <v>1</v>
      </c>
      <c r="N470" s="4" t="s">
        <v>27</v>
      </c>
      <c r="O470" s="2" t="s">
        <v>32</v>
      </c>
      <c r="P470" s="2">
        <v>18</v>
      </c>
      <c r="Q470" s="2" t="s">
        <v>27</v>
      </c>
      <c r="R470" s="2" t="s">
        <v>32</v>
      </c>
      <c r="S470" s="2">
        <v>30</v>
      </c>
      <c r="T470" s="2">
        <v>65</v>
      </c>
      <c r="U470" t="s">
        <v>29</v>
      </c>
    </row>
    <row r="471" spans="1:21" x14ac:dyDescent="0.35">
      <c r="A471" t="s">
        <v>43</v>
      </c>
      <c r="B471">
        <v>15</v>
      </c>
      <c r="C471">
        <v>2023</v>
      </c>
      <c r="D471" t="s">
        <v>113</v>
      </c>
      <c r="E471">
        <v>110</v>
      </c>
      <c r="F471" t="s">
        <v>114</v>
      </c>
      <c r="G471" t="s">
        <v>24</v>
      </c>
      <c r="H471" t="s">
        <v>25</v>
      </c>
      <c r="I471" s="2">
        <v>194</v>
      </c>
      <c r="J471" s="2" t="s">
        <v>31</v>
      </c>
      <c r="K471" s="2" t="s">
        <v>28</v>
      </c>
      <c r="L471" s="2">
        <v>5</v>
      </c>
      <c r="M471" s="2">
        <v>1</v>
      </c>
      <c r="N471" s="4" t="s">
        <v>27</v>
      </c>
      <c r="O471" s="2" t="s">
        <v>27</v>
      </c>
      <c r="P471" s="2">
        <v>18</v>
      </c>
      <c r="Q471" s="2" t="s">
        <v>27</v>
      </c>
      <c r="R471" s="2" t="s">
        <v>27</v>
      </c>
      <c r="S471" s="2">
        <v>30</v>
      </c>
      <c r="T471" s="2">
        <v>36</v>
      </c>
      <c r="U471" t="s">
        <v>29</v>
      </c>
    </row>
    <row r="472" spans="1:21" x14ac:dyDescent="0.35">
      <c r="A472" t="s">
        <v>44</v>
      </c>
      <c r="B472">
        <v>16</v>
      </c>
      <c r="C472">
        <v>2023</v>
      </c>
      <c r="D472" t="s">
        <v>113</v>
      </c>
      <c r="E472">
        <v>110</v>
      </c>
      <c r="F472" t="s">
        <v>114</v>
      </c>
      <c r="G472" t="s">
        <v>24</v>
      </c>
      <c r="H472" t="s">
        <v>25</v>
      </c>
      <c r="I472" s="2">
        <v>118.25</v>
      </c>
      <c r="J472" s="2" t="s">
        <v>31</v>
      </c>
      <c r="K472" s="2" t="s">
        <v>28</v>
      </c>
      <c r="L472" s="2">
        <v>5</v>
      </c>
      <c r="M472" s="2">
        <v>1</v>
      </c>
      <c r="N472" s="4" t="s">
        <v>27</v>
      </c>
      <c r="O472" s="2" t="s">
        <v>27</v>
      </c>
      <c r="P472" s="2" t="s">
        <v>28</v>
      </c>
      <c r="Q472" s="2" t="s">
        <v>27</v>
      </c>
      <c r="R472" s="2" t="s">
        <v>32</v>
      </c>
      <c r="S472" s="2">
        <v>30</v>
      </c>
      <c r="T472" s="2">
        <v>90</v>
      </c>
      <c r="U472" t="s">
        <v>29</v>
      </c>
    </row>
    <row r="473" spans="1:21" x14ac:dyDescent="0.35">
      <c r="A473" t="s">
        <v>45</v>
      </c>
      <c r="B473">
        <v>17</v>
      </c>
      <c r="C473">
        <v>2023</v>
      </c>
      <c r="D473" t="s">
        <v>113</v>
      </c>
      <c r="E473">
        <v>110</v>
      </c>
      <c r="F473" t="s">
        <v>114</v>
      </c>
      <c r="G473" t="s">
        <v>24</v>
      </c>
      <c r="H473" t="s">
        <v>25</v>
      </c>
      <c r="I473" s="2">
        <v>125</v>
      </c>
      <c r="J473" s="2" t="s">
        <v>31</v>
      </c>
      <c r="K473" s="2" t="s">
        <v>28</v>
      </c>
      <c r="L473" s="2">
        <v>5</v>
      </c>
      <c r="M473" s="2">
        <v>1</v>
      </c>
      <c r="N473" s="4" t="s">
        <v>27</v>
      </c>
      <c r="O473" s="2" t="s">
        <v>27</v>
      </c>
      <c r="P473" s="2" t="s">
        <v>28</v>
      </c>
      <c r="Q473" s="2" t="s">
        <v>27</v>
      </c>
      <c r="R473" s="2" t="s">
        <v>32</v>
      </c>
      <c r="S473" s="2">
        <v>80</v>
      </c>
      <c r="T473" s="2">
        <v>80</v>
      </c>
      <c r="U473" t="s">
        <v>27</v>
      </c>
    </row>
    <row r="474" spans="1:21" x14ac:dyDescent="0.35">
      <c r="A474" t="s">
        <v>46</v>
      </c>
      <c r="B474">
        <v>18</v>
      </c>
      <c r="C474">
        <v>2023</v>
      </c>
      <c r="D474" t="s">
        <v>113</v>
      </c>
      <c r="E474">
        <v>110</v>
      </c>
      <c r="F474" t="s">
        <v>114</v>
      </c>
      <c r="G474" t="s">
        <v>24</v>
      </c>
      <c r="H474" t="s">
        <v>25</v>
      </c>
      <c r="I474" s="2">
        <v>50</v>
      </c>
      <c r="J474" s="2" t="s">
        <v>31</v>
      </c>
      <c r="K474" s="2" t="s">
        <v>28</v>
      </c>
      <c r="L474" s="2">
        <v>5</v>
      </c>
      <c r="M474" s="2">
        <v>1</v>
      </c>
      <c r="N474" s="4" t="s">
        <v>27</v>
      </c>
      <c r="O474" s="2" t="s">
        <v>32</v>
      </c>
      <c r="P474" s="2" t="s">
        <v>28</v>
      </c>
      <c r="Q474" s="2" t="s">
        <v>27</v>
      </c>
      <c r="R474" s="2" t="s">
        <v>27</v>
      </c>
      <c r="S474" s="2">
        <v>30</v>
      </c>
      <c r="T474" s="2">
        <v>50</v>
      </c>
      <c r="U474" t="s">
        <v>29</v>
      </c>
    </row>
    <row r="475" spans="1:21" x14ac:dyDescent="0.35">
      <c r="A475" t="s">
        <v>47</v>
      </c>
      <c r="B475">
        <v>19</v>
      </c>
      <c r="C475">
        <v>2023</v>
      </c>
      <c r="D475" t="s">
        <v>113</v>
      </c>
      <c r="E475">
        <v>110</v>
      </c>
      <c r="F475" t="s">
        <v>114</v>
      </c>
      <c r="G475" t="s">
        <v>24</v>
      </c>
      <c r="H475" t="s">
        <v>25</v>
      </c>
      <c r="I475" s="2">
        <v>81</v>
      </c>
      <c r="J475" s="2" t="s">
        <v>31</v>
      </c>
      <c r="K475" s="2" t="s">
        <v>28</v>
      </c>
      <c r="L475" s="2">
        <v>5</v>
      </c>
      <c r="M475" s="2">
        <v>1</v>
      </c>
      <c r="N475" s="4" t="s">
        <v>27</v>
      </c>
      <c r="O475" s="2" t="s">
        <v>27</v>
      </c>
      <c r="P475" s="2" t="s">
        <v>28</v>
      </c>
      <c r="Q475" s="2" t="s">
        <v>27</v>
      </c>
      <c r="R475" s="2" t="s">
        <v>32</v>
      </c>
      <c r="S475" s="2">
        <v>36</v>
      </c>
      <c r="T475" s="2">
        <v>81</v>
      </c>
      <c r="U475" t="s">
        <v>29</v>
      </c>
    </row>
    <row r="476" spans="1:21" x14ac:dyDescent="0.35">
      <c r="A476" t="s">
        <v>48</v>
      </c>
      <c r="B476">
        <v>20</v>
      </c>
      <c r="C476">
        <v>2023</v>
      </c>
      <c r="D476" t="s">
        <v>113</v>
      </c>
      <c r="E476">
        <v>110</v>
      </c>
      <c r="F476" t="s">
        <v>114</v>
      </c>
      <c r="G476" t="s">
        <v>24</v>
      </c>
      <c r="H476" t="s">
        <v>25</v>
      </c>
      <c r="I476" s="2">
        <v>98</v>
      </c>
      <c r="J476" s="2" t="s">
        <v>31</v>
      </c>
      <c r="K476" s="2" t="s">
        <v>28</v>
      </c>
      <c r="L476" s="2">
        <v>5</v>
      </c>
      <c r="M476" s="2">
        <v>1</v>
      </c>
      <c r="N476" s="4" t="s">
        <v>27</v>
      </c>
      <c r="O476" s="2" t="s">
        <v>27</v>
      </c>
      <c r="P476" s="2" t="s">
        <v>28</v>
      </c>
      <c r="Q476" s="2" t="s">
        <v>27</v>
      </c>
      <c r="R476" s="2" t="s">
        <v>32</v>
      </c>
      <c r="S476" s="2">
        <v>30</v>
      </c>
      <c r="T476" s="2">
        <v>55</v>
      </c>
      <c r="U476" t="s">
        <v>29</v>
      </c>
    </row>
    <row r="477" spans="1:21" x14ac:dyDescent="0.35">
      <c r="A477" t="s">
        <v>49</v>
      </c>
      <c r="B477">
        <v>21</v>
      </c>
      <c r="C477">
        <v>2023</v>
      </c>
      <c r="D477" t="s">
        <v>113</v>
      </c>
      <c r="E477">
        <v>110</v>
      </c>
      <c r="F477" t="s">
        <v>114</v>
      </c>
      <c r="G477" t="s">
        <v>24</v>
      </c>
      <c r="H477" t="s">
        <v>25</v>
      </c>
      <c r="I477" s="2">
        <v>178.75</v>
      </c>
      <c r="J477" s="2" t="s">
        <v>31</v>
      </c>
      <c r="K477" s="2" t="s">
        <v>28</v>
      </c>
      <c r="L477" s="2">
        <v>5</v>
      </c>
      <c r="M477" s="2">
        <v>1</v>
      </c>
      <c r="N477" s="4" t="s">
        <v>27</v>
      </c>
      <c r="O477" s="2" t="s">
        <v>27</v>
      </c>
      <c r="P477" s="2" t="s">
        <v>28</v>
      </c>
      <c r="Q477" s="2" t="s">
        <v>27</v>
      </c>
      <c r="R477" s="2" t="s">
        <v>32</v>
      </c>
      <c r="S477" s="2">
        <v>28</v>
      </c>
      <c r="T477" s="2">
        <v>110</v>
      </c>
      <c r="U477" t="s">
        <v>29</v>
      </c>
    </row>
    <row r="478" spans="1:21" x14ac:dyDescent="0.35">
      <c r="A478" t="s">
        <v>50</v>
      </c>
      <c r="B478">
        <v>22</v>
      </c>
      <c r="C478">
        <v>2023</v>
      </c>
      <c r="D478" t="s">
        <v>113</v>
      </c>
      <c r="E478">
        <v>110</v>
      </c>
      <c r="F478" t="s">
        <v>114</v>
      </c>
      <c r="G478" t="s">
        <v>24</v>
      </c>
      <c r="H478" t="s">
        <v>25</v>
      </c>
      <c r="I478" s="2">
        <v>139.25</v>
      </c>
      <c r="J478" s="2" t="s">
        <v>31</v>
      </c>
      <c r="K478" s="2" t="s">
        <v>28</v>
      </c>
      <c r="L478" s="2">
        <v>5</v>
      </c>
      <c r="M478" s="2">
        <v>1</v>
      </c>
      <c r="N478" s="4" t="s">
        <v>27</v>
      </c>
      <c r="O478" s="2" t="s">
        <v>27</v>
      </c>
      <c r="P478" s="2" t="s">
        <v>28</v>
      </c>
      <c r="Q478" s="2" t="s">
        <v>27</v>
      </c>
      <c r="R478" s="2" t="s">
        <v>32</v>
      </c>
      <c r="S478" s="2">
        <v>60</v>
      </c>
      <c r="T478" s="2">
        <v>200</v>
      </c>
      <c r="U478" t="s">
        <v>29</v>
      </c>
    </row>
    <row r="479" spans="1:21" x14ac:dyDescent="0.35">
      <c r="A479" t="s">
        <v>51</v>
      </c>
      <c r="B479">
        <v>23</v>
      </c>
      <c r="C479">
        <v>2023</v>
      </c>
      <c r="D479" t="s">
        <v>113</v>
      </c>
      <c r="E479">
        <v>110</v>
      </c>
      <c r="F479" t="s">
        <v>114</v>
      </c>
      <c r="G479" t="s">
        <v>24</v>
      </c>
      <c r="H479" t="s">
        <v>25</v>
      </c>
      <c r="I479" s="2">
        <v>152</v>
      </c>
      <c r="J479" s="2" t="s">
        <v>31</v>
      </c>
      <c r="K479" s="2" t="s">
        <v>28</v>
      </c>
      <c r="L479" s="2">
        <v>5</v>
      </c>
      <c r="M479" s="2">
        <v>1</v>
      </c>
      <c r="N479" s="4" t="s">
        <v>27</v>
      </c>
      <c r="O479" s="2" t="s">
        <v>27</v>
      </c>
      <c r="P479" s="2" t="s">
        <v>28</v>
      </c>
      <c r="Q479" s="2" t="s">
        <v>27</v>
      </c>
      <c r="R479" s="2" t="s">
        <v>27</v>
      </c>
      <c r="S479" s="2">
        <v>50</v>
      </c>
      <c r="T479" s="2">
        <v>100</v>
      </c>
      <c r="U479" t="s">
        <v>29</v>
      </c>
    </row>
    <row r="480" spans="1:21" x14ac:dyDescent="0.35">
      <c r="A480" t="s">
        <v>52</v>
      </c>
      <c r="B480">
        <v>24</v>
      </c>
      <c r="C480">
        <v>2023</v>
      </c>
      <c r="D480" t="s">
        <v>113</v>
      </c>
      <c r="E480">
        <v>110</v>
      </c>
      <c r="F480" t="s">
        <v>114</v>
      </c>
      <c r="G480" t="s">
        <v>24</v>
      </c>
      <c r="H480" t="s">
        <v>25</v>
      </c>
      <c r="I480" s="2">
        <v>50</v>
      </c>
      <c r="J480" s="2" t="s">
        <v>31</v>
      </c>
      <c r="K480" s="2" t="s">
        <v>28</v>
      </c>
      <c r="L480" s="2">
        <v>5</v>
      </c>
      <c r="M480" s="2">
        <v>1</v>
      </c>
      <c r="N480" s="4" t="s">
        <v>27</v>
      </c>
      <c r="O480" s="2" t="s">
        <v>27</v>
      </c>
      <c r="P480" s="2" t="s">
        <v>28</v>
      </c>
      <c r="Q480" s="2" t="s">
        <v>27</v>
      </c>
      <c r="R480" s="2" t="s">
        <v>32</v>
      </c>
      <c r="S480" s="2">
        <v>40</v>
      </c>
      <c r="T480" s="2">
        <v>146</v>
      </c>
      <c r="U480" t="s">
        <v>29</v>
      </c>
    </row>
    <row r="481" spans="1:21" x14ac:dyDescent="0.35">
      <c r="A481" t="s">
        <v>53</v>
      </c>
      <c r="B481">
        <v>25</v>
      </c>
      <c r="C481">
        <v>2023</v>
      </c>
      <c r="D481" t="s">
        <v>113</v>
      </c>
      <c r="E481">
        <v>110</v>
      </c>
      <c r="F481" t="s">
        <v>114</v>
      </c>
      <c r="G481" t="s">
        <v>24</v>
      </c>
      <c r="H481" t="s">
        <v>25</v>
      </c>
      <c r="I481" s="2">
        <v>150</v>
      </c>
      <c r="J481" s="2" t="s">
        <v>31</v>
      </c>
      <c r="K481" s="2" t="s">
        <v>28</v>
      </c>
      <c r="L481" s="2">
        <v>5</v>
      </c>
      <c r="M481" s="2">
        <v>1</v>
      </c>
      <c r="N481" s="4" t="s">
        <v>27</v>
      </c>
      <c r="O481" s="2" t="s">
        <v>27</v>
      </c>
      <c r="P481" s="2" t="s">
        <v>28</v>
      </c>
      <c r="Q481" s="2" t="s">
        <v>32</v>
      </c>
      <c r="R481" s="2" t="s">
        <v>32</v>
      </c>
      <c r="S481" s="2">
        <v>15</v>
      </c>
      <c r="T481" s="2">
        <v>180</v>
      </c>
      <c r="U481" t="s">
        <v>39</v>
      </c>
    </row>
    <row r="482" spans="1:21" x14ac:dyDescent="0.35">
      <c r="A482" t="s">
        <v>54</v>
      </c>
      <c r="B482">
        <v>26</v>
      </c>
      <c r="C482">
        <v>2023</v>
      </c>
      <c r="D482" t="s">
        <v>113</v>
      </c>
      <c r="E482">
        <v>110</v>
      </c>
      <c r="F482" t="s">
        <v>114</v>
      </c>
      <c r="G482" t="s">
        <v>24</v>
      </c>
      <c r="H482" t="s">
        <v>25</v>
      </c>
      <c r="I482" s="2">
        <v>55.45</v>
      </c>
      <c r="J482" s="2" t="s">
        <v>31</v>
      </c>
      <c r="K482" s="2" t="s">
        <v>28</v>
      </c>
      <c r="L482" s="2">
        <v>5</v>
      </c>
      <c r="M482" s="2">
        <v>1</v>
      </c>
      <c r="N482" s="4" t="s">
        <v>27</v>
      </c>
      <c r="O482" s="2" t="s">
        <v>27</v>
      </c>
      <c r="P482" s="2" t="s">
        <v>28</v>
      </c>
      <c r="Q482" s="2" t="s">
        <v>32</v>
      </c>
      <c r="R482" s="2" t="s">
        <v>32</v>
      </c>
      <c r="S482" s="2">
        <v>25</v>
      </c>
      <c r="T482" s="2">
        <v>29.8</v>
      </c>
      <c r="U482" t="s">
        <v>29</v>
      </c>
    </row>
    <row r="483" spans="1:21" x14ac:dyDescent="0.35">
      <c r="A483" t="s">
        <v>55</v>
      </c>
      <c r="B483">
        <v>27</v>
      </c>
      <c r="C483">
        <v>2023</v>
      </c>
      <c r="D483" t="s">
        <v>113</v>
      </c>
      <c r="E483">
        <v>110</v>
      </c>
      <c r="F483" t="s">
        <v>114</v>
      </c>
      <c r="G483" t="s">
        <v>24</v>
      </c>
      <c r="H483" t="s">
        <v>25</v>
      </c>
      <c r="I483" s="2">
        <v>138.25</v>
      </c>
      <c r="J483" s="2" t="s">
        <v>31</v>
      </c>
      <c r="K483" s="2" t="s">
        <v>28</v>
      </c>
      <c r="L483" s="2">
        <v>5</v>
      </c>
      <c r="M483" s="2">
        <v>1</v>
      </c>
      <c r="N483" s="4" t="s">
        <v>27</v>
      </c>
      <c r="O483" s="2" t="s">
        <v>27</v>
      </c>
      <c r="P483" s="2" t="s">
        <v>28</v>
      </c>
      <c r="Q483" s="2" t="s">
        <v>27</v>
      </c>
      <c r="R483" s="2" t="s">
        <v>32</v>
      </c>
      <c r="S483" s="2">
        <v>0</v>
      </c>
      <c r="T483" s="2">
        <v>85</v>
      </c>
      <c r="U483" t="s">
        <v>29</v>
      </c>
    </row>
    <row r="484" spans="1:21" x14ac:dyDescent="0.35">
      <c r="A484" t="s">
        <v>56</v>
      </c>
      <c r="B484">
        <v>28</v>
      </c>
      <c r="C484">
        <v>2023</v>
      </c>
      <c r="D484" t="s">
        <v>113</v>
      </c>
      <c r="E484">
        <v>110</v>
      </c>
      <c r="F484" t="s">
        <v>114</v>
      </c>
      <c r="G484" t="s">
        <v>24</v>
      </c>
      <c r="H484" t="s">
        <v>25</v>
      </c>
      <c r="I484" s="2">
        <v>175</v>
      </c>
      <c r="J484" s="2" t="s">
        <v>31</v>
      </c>
      <c r="K484" s="2" t="s">
        <v>28</v>
      </c>
      <c r="L484" s="2">
        <v>5</v>
      </c>
      <c r="M484" s="2">
        <v>1</v>
      </c>
      <c r="N484" s="4" t="s">
        <v>27</v>
      </c>
      <c r="O484" s="2" t="s">
        <v>27</v>
      </c>
      <c r="P484" s="2" t="s">
        <v>28</v>
      </c>
      <c r="Q484" s="2" t="s">
        <v>27</v>
      </c>
      <c r="R484" s="2" t="s">
        <v>32</v>
      </c>
      <c r="S484" s="2">
        <v>40</v>
      </c>
      <c r="T484" s="2">
        <v>100</v>
      </c>
      <c r="U484" t="s">
        <v>29</v>
      </c>
    </row>
    <row r="485" spans="1:21" x14ac:dyDescent="0.35">
      <c r="A485" t="s">
        <v>57</v>
      </c>
      <c r="B485">
        <v>29</v>
      </c>
      <c r="C485">
        <v>2023</v>
      </c>
      <c r="D485" t="s">
        <v>113</v>
      </c>
      <c r="E485">
        <v>110</v>
      </c>
      <c r="F485" t="s">
        <v>114</v>
      </c>
      <c r="G485" t="s">
        <v>24</v>
      </c>
      <c r="H485" t="s">
        <v>25</v>
      </c>
      <c r="I485" s="2">
        <v>150</v>
      </c>
      <c r="J485" s="2" t="s">
        <v>31</v>
      </c>
      <c r="K485" s="2" t="s">
        <v>28</v>
      </c>
      <c r="L485" s="2">
        <v>5</v>
      </c>
      <c r="M485" s="2">
        <v>1</v>
      </c>
      <c r="N485" s="4" t="s">
        <v>27</v>
      </c>
      <c r="O485" s="2" t="s">
        <v>27</v>
      </c>
      <c r="P485" s="2" t="s">
        <v>28</v>
      </c>
      <c r="Q485" s="2" t="s">
        <v>27</v>
      </c>
      <c r="R485" s="2" t="s">
        <v>32</v>
      </c>
      <c r="S485" s="2">
        <v>0</v>
      </c>
      <c r="T485" s="2">
        <v>60</v>
      </c>
      <c r="U485" t="s">
        <v>39</v>
      </c>
    </row>
    <row r="486" spans="1:21" x14ac:dyDescent="0.35">
      <c r="A486" t="s">
        <v>40</v>
      </c>
      <c r="B486">
        <v>11</v>
      </c>
      <c r="C486">
        <v>2023</v>
      </c>
      <c r="D486" t="s">
        <v>113</v>
      </c>
      <c r="E486">
        <v>110</v>
      </c>
      <c r="F486" t="s">
        <v>114</v>
      </c>
      <c r="G486" t="s">
        <v>24</v>
      </c>
      <c r="H486" t="s">
        <v>25</v>
      </c>
      <c r="I486" s="2">
        <v>230</v>
      </c>
      <c r="J486" s="2" t="s">
        <v>31</v>
      </c>
      <c r="K486" s="2" t="s">
        <v>28</v>
      </c>
      <c r="L486" s="2">
        <v>5</v>
      </c>
      <c r="M486" s="2">
        <v>1</v>
      </c>
      <c r="N486" s="4" t="s">
        <v>27</v>
      </c>
      <c r="O486" s="2" t="s">
        <v>27</v>
      </c>
      <c r="P486" s="2" t="s">
        <v>28</v>
      </c>
      <c r="Q486" s="2" t="s">
        <v>27</v>
      </c>
      <c r="R486" s="2" t="s">
        <v>32</v>
      </c>
      <c r="S486" s="2">
        <v>24</v>
      </c>
      <c r="T486" s="2">
        <v>313</v>
      </c>
      <c r="U486" t="s">
        <v>29</v>
      </c>
    </row>
    <row r="487" spans="1:21" x14ac:dyDescent="0.35">
      <c r="A487" t="s">
        <v>58</v>
      </c>
      <c r="B487">
        <v>30</v>
      </c>
      <c r="C487">
        <v>2023</v>
      </c>
      <c r="D487" t="s">
        <v>113</v>
      </c>
      <c r="E487">
        <v>110</v>
      </c>
      <c r="F487" t="s">
        <v>114</v>
      </c>
      <c r="G487" t="s">
        <v>24</v>
      </c>
      <c r="H487" t="s">
        <v>25</v>
      </c>
      <c r="I487" s="2">
        <v>105</v>
      </c>
      <c r="J487" s="2" t="s">
        <v>31</v>
      </c>
      <c r="K487" s="2" t="s">
        <v>28</v>
      </c>
      <c r="L487" s="2">
        <v>5</v>
      </c>
      <c r="M487" s="2">
        <v>1</v>
      </c>
      <c r="N487" s="4" t="s">
        <v>27</v>
      </c>
      <c r="O487" s="2" t="s">
        <v>27</v>
      </c>
      <c r="P487" s="2" t="s">
        <v>28</v>
      </c>
      <c r="Q487" s="2" t="s">
        <v>27</v>
      </c>
      <c r="R487" s="2" t="s">
        <v>27</v>
      </c>
      <c r="S487" s="2">
        <v>24</v>
      </c>
      <c r="T487" s="2">
        <v>50</v>
      </c>
      <c r="U487" t="s">
        <v>29</v>
      </c>
    </row>
    <row r="488" spans="1:21" x14ac:dyDescent="0.35">
      <c r="A488" t="s">
        <v>59</v>
      </c>
      <c r="B488">
        <v>31</v>
      </c>
      <c r="C488">
        <v>2023</v>
      </c>
      <c r="D488" t="s">
        <v>113</v>
      </c>
      <c r="E488">
        <v>110</v>
      </c>
      <c r="F488" t="s">
        <v>114</v>
      </c>
      <c r="G488" t="s">
        <v>24</v>
      </c>
      <c r="H488" t="s">
        <v>25</v>
      </c>
      <c r="I488" s="2">
        <v>113.25</v>
      </c>
      <c r="J488" s="2" t="s">
        <v>31</v>
      </c>
      <c r="K488" s="2" t="s">
        <v>28</v>
      </c>
      <c r="L488" s="2">
        <v>5</v>
      </c>
      <c r="M488" s="2">
        <v>1</v>
      </c>
      <c r="N488" s="4" t="s">
        <v>27</v>
      </c>
      <c r="O488" s="2" t="s">
        <v>27</v>
      </c>
      <c r="P488" s="2">
        <v>19</v>
      </c>
      <c r="Q488" s="2" t="s">
        <v>27</v>
      </c>
      <c r="R488" s="2" t="s">
        <v>32</v>
      </c>
      <c r="S488" s="2">
        <v>40</v>
      </c>
      <c r="T488" s="2">
        <v>68</v>
      </c>
      <c r="U488" t="s">
        <v>29</v>
      </c>
    </row>
    <row r="489" spans="1:21" x14ac:dyDescent="0.35">
      <c r="A489" t="s">
        <v>60</v>
      </c>
      <c r="B489">
        <v>32</v>
      </c>
      <c r="C489">
        <v>2023</v>
      </c>
      <c r="D489" t="s">
        <v>113</v>
      </c>
      <c r="E489">
        <v>110</v>
      </c>
      <c r="F489" t="s">
        <v>114</v>
      </c>
      <c r="G489" t="s">
        <v>24</v>
      </c>
      <c r="H489" t="s">
        <v>25</v>
      </c>
      <c r="I489" s="2">
        <v>240</v>
      </c>
      <c r="J489" s="2" t="s">
        <v>31</v>
      </c>
      <c r="K489" s="2" t="s">
        <v>28</v>
      </c>
      <c r="L489" s="2">
        <v>5</v>
      </c>
      <c r="M489" s="2">
        <v>1</v>
      </c>
      <c r="N489" s="4" t="s">
        <v>27</v>
      </c>
      <c r="O489" s="2" t="s">
        <v>27</v>
      </c>
      <c r="P489" s="2" t="s">
        <v>28</v>
      </c>
      <c r="Q489" s="2" t="s">
        <v>27</v>
      </c>
      <c r="R489" s="2" t="s">
        <v>32</v>
      </c>
      <c r="S489" s="2">
        <v>45</v>
      </c>
      <c r="T489" s="2">
        <v>300</v>
      </c>
      <c r="U489" t="s">
        <v>29</v>
      </c>
    </row>
    <row r="490" spans="1:21" x14ac:dyDescent="0.35">
      <c r="A490" t="s">
        <v>61</v>
      </c>
      <c r="B490">
        <v>33</v>
      </c>
      <c r="C490">
        <v>2023</v>
      </c>
      <c r="D490" t="s">
        <v>113</v>
      </c>
      <c r="E490">
        <v>110</v>
      </c>
      <c r="F490" t="s">
        <v>114</v>
      </c>
      <c r="G490" t="s">
        <v>24</v>
      </c>
      <c r="H490" t="s">
        <v>25</v>
      </c>
      <c r="I490" s="2">
        <v>148.25</v>
      </c>
      <c r="J490" s="2" t="s">
        <v>31</v>
      </c>
      <c r="K490" s="2" t="s">
        <v>28</v>
      </c>
      <c r="L490" s="2">
        <v>5</v>
      </c>
      <c r="M490" s="2">
        <v>1</v>
      </c>
      <c r="N490" s="4" t="s">
        <v>27</v>
      </c>
      <c r="O490" s="2" t="s">
        <v>27</v>
      </c>
      <c r="P490" s="2" t="s">
        <v>28</v>
      </c>
      <c r="Q490" s="2" t="s">
        <v>27</v>
      </c>
      <c r="R490" s="2" t="s">
        <v>32</v>
      </c>
      <c r="S490" s="2">
        <v>30</v>
      </c>
      <c r="T490" s="2">
        <v>100</v>
      </c>
      <c r="U490" t="s">
        <v>27</v>
      </c>
    </row>
    <row r="491" spans="1:21" x14ac:dyDescent="0.35">
      <c r="A491" t="s">
        <v>62</v>
      </c>
      <c r="B491">
        <v>34</v>
      </c>
      <c r="C491">
        <v>2023</v>
      </c>
      <c r="D491" t="s">
        <v>113</v>
      </c>
      <c r="E491">
        <v>110</v>
      </c>
      <c r="F491" t="s">
        <v>114</v>
      </c>
      <c r="G491" t="s">
        <v>24</v>
      </c>
      <c r="H491" t="s">
        <v>25</v>
      </c>
      <c r="I491" s="2">
        <v>278.75</v>
      </c>
      <c r="J491" s="2" t="s">
        <v>31</v>
      </c>
      <c r="K491" s="2" t="s">
        <v>28</v>
      </c>
      <c r="L491" s="2">
        <v>5</v>
      </c>
      <c r="M491" s="2">
        <v>1</v>
      </c>
      <c r="N491" s="4" t="s">
        <v>27</v>
      </c>
      <c r="O491" s="2" t="s">
        <v>27</v>
      </c>
      <c r="P491" s="2">
        <v>18</v>
      </c>
      <c r="Q491" s="2" t="s">
        <v>32</v>
      </c>
      <c r="R491" s="2" t="s">
        <v>27</v>
      </c>
      <c r="S491" s="2">
        <v>30</v>
      </c>
      <c r="T491" s="2">
        <v>160</v>
      </c>
      <c r="U491" t="s">
        <v>29</v>
      </c>
    </row>
    <row r="492" spans="1:21" x14ac:dyDescent="0.35">
      <c r="A492" t="s">
        <v>63</v>
      </c>
      <c r="B492">
        <v>35</v>
      </c>
      <c r="C492">
        <v>2023</v>
      </c>
      <c r="D492" t="s">
        <v>113</v>
      </c>
      <c r="E492">
        <v>110</v>
      </c>
      <c r="F492" t="s">
        <v>114</v>
      </c>
      <c r="G492" t="s">
        <v>24</v>
      </c>
      <c r="H492" t="s">
        <v>25</v>
      </c>
      <c r="I492" s="2">
        <v>144</v>
      </c>
      <c r="J492" s="2" t="s">
        <v>31</v>
      </c>
      <c r="K492" s="2" t="s">
        <v>28</v>
      </c>
      <c r="L492" s="2">
        <v>5</v>
      </c>
      <c r="M492" s="2">
        <v>1</v>
      </c>
      <c r="N492" s="4" t="s">
        <v>27</v>
      </c>
      <c r="O492" s="2" t="s">
        <v>27</v>
      </c>
      <c r="P492" s="2" t="s">
        <v>28</v>
      </c>
      <c r="Q492" s="2" t="s">
        <v>27</v>
      </c>
      <c r="R492" s="2" t="s">
        <v>32</v>
      </c>
      <c r="S492" s="2">
        <v>50</v>
      </c>
      <c r="T492" s="2">
        <v>110</v>
      </c>
      <c r="U492" t="s">
        <v>29</v>
      </c>
    </row>
    <row r="493" spans="1:21" x14ac:dyDescent="0.35">
      <c r="A493" t="s">
        <v>64</v>
      </c>
      <c r="B493">
        <v>36</v>
      </c>
      <c r="C493">
        <v>2023</v>
      </c>
      <c r="D493" t="s">
        <v>113</v>
      </c>
      <c r="E493">
        <v>110</v>
      </c>
      <c r="F493" t="s">
        <v>114</v>
      </c>
      <c r="G493" t="s">
        <v>24</v>
      </c>
      <c r="H493" t="s">
        <v>25</v>
      </c>
      <c r="I493" s="2">
        <v>80</v>
      </c>
      <c r="J493" s="2" t="s">
        <v>31</v>
      </c>
      <c r="K493" s="2" t="s">
        <v>28</v>
      </c>
      <c r="L493" s="2">
        <v>5</v>
      </c>
      <c r="M493" s="2">
        <v>1</v>
      </c>
      <c r="N493" s="4" t="s">
        <v>27</v>
      </c>
      <c r="O493" s="2" t="s">
        <v>27</v>
      </c>
      <c r="P493" s="2">
        <v>18</v>
      </c>
      <c r="Q493" s="2" t="s">
        <v>27</v>
      </c>
      <c r="R493" s="2" t="s">
        <v>32</v>
      </c>
      <c r="S493" s="2">
        <v>0</v>
      </c>
      <c r="T493" s="4">
        <v>30</v>
      </c>
      <c r="U493" t="s">
        <v>29</v>
      </c>
    </row>
    <row r="494" spans="1:21" x14ac:dyDescent="0.35">
      <c r="A494" t="s">
        <v>65</v>
      </c>
      <c r="B494">
        <v>37</v>
      </c>
      <c r="C494">
        <v>2023</v>
      </c>
      <c r="D494" t="s">
        <v>113</v>
      </c>
      <c r="E494">
        <v>110</v>
      </c>
      <c r="F494" t="s">
        <v>114</v>
      </c>
      <c r="G494" t="s">
        <v>24</v>
      </c>
      <c r="H494" t="s">
        <v>25</v>
      </c>
      <c r="I494" s="2">
        <v>0</v>
      </c>
      <c r="J494" s="2" t="s">
        <v>31</v>
      </c>
      <c r="K494" s="2" t="s">
        <v>28</v>
      </c>
      <c r="L494" s="2">
        <v>5</v>
      </c>
      <c r="M494" s="2">
        <v>1</v>
      </c>
      <c r="N494" s="4" t="s">
        <v>27</v>
      </c>
      <c r="O494" s="2" t="s">
        <v>27</v>
      </c>
      <c r="P494" s="2" t="s">
        <v>28</v>
      </c>
      <c r="Q494" s="2" t="s">
        <v>27</v>
      </c>
      <c r="R494" s="2" t="s">
        <v>27</v>
      </c>
      <c r="S494" s="2">
        <v>0</v>
      </c>
      <c r="T494" s="2">
        <v>0</v>
      </c>
      <c r="U494" t="s">
        <v>29</v>
      </c>
    </row>
    <row r="495" spans="1:21" x14ac:dyDescent="0.35">
      <c r="A495" t="s">
        <v>66</v>
      </c>
      <c r="B495">
        <v>38</v>
      </c>
      <c r="C495">
        <v>2023</v>
      </c>
      <c r="D495" t="s">
        <v>113</v>
      </c>
      <c r="E495">
        <v>110</v>
      </c>
      <c r="F495" t="s">
        <v>114</v>
      </c>
      <c r="G495" t="s">
        <v>24</v>
      </c>
      <c r="H495" t="s">
        <v>25</v>
      </c>
      <c r="I495" s="2">
        <v>166.25</v>
      </c>
      <c r="J495" s="2" t="s">
        <v>31</v>
      </c>
      <c r="K495" s="2" t="s">
        <v>28</v>
      </c>
      <c r="L495" s="2">
        <v>5</v>
      </c>
      <c r="M495" s="2">
        <v>1</v>
      </c>
      <c r="N495" s="4" t="s">
        <v>27</v>
      </c>
      <c r="O495" s="2" t="s">
        <v>27</v>
      </c>
      <c r="P495" s="2" t="s">
        <v>28</v>
      </c>
      <c r="Q495" s="2" t="s">
        <v>27</v>
      </c>
      <c r="R495" s="2" t="s">
        <v>27</v>
      </c>
      <c r="S495" s="2">
        <v>12</v>
      </c>
      <c r="T495" s="2">
        <v>440</v>
      </c>
      <c r="U495" t="s">
        <v>29</v>
      </c>
    </row>
    <row r="496" spans="1:21" x14ac:dyDescent="0.35">
      <c r="A496" t="s">
        <v>67</v>
      </c>
      <c r="B496">
        <v>39</v>
      </c>
      <c r="C496">
        <v>2023</v>
      </c>
      <c r="D496" t="s">
        <v>113</v>
      </c>
      <c r="E496">
        <v>110</v>
      </c>
      <c r="F496" t="s">
        <v>114</v>
      </c>
      <c r="G496" t="s">
        <v>24</v>
      </c>
      <c r="H496" t="s">
        <v>25</v>
      </c>
      <c r="I496" s="2">
        <v>150</v>
      </c>
      <c r="J496" s="2" t="s">
        <v>31</v>
      </c>
      <c r="K496" s="2" t="s">
        <v>28</v>
      </c>
      <c r="L496" s="2">
        <v>5</v>
      </c>
      <c r="M496" s="2">
        <v>1</v>
      </c>
      <c r="N496" s="4" t="s">
        <v>27</v>
      </c>
      <c r="O496" s="2" t="s">
        <v>27</v>
      </c>
      <c r="P496" s="2" t="s">
        <v>28</v>
      </c>
      <c r="Q496" s="2" t="s">
        <v>27</v>
      </c>
      <c r="R496" s="2" t="s">
        <v>27</v>
      </c>
      <c r="S496" s="2">
        <v>24</v>
      </c>
      <c r="T496" s="2">
        <v>138.5</v>
      </c>
      <c r="U496" t="s">
        <v>39</v>
      </c>
    </row>
    <row r="497" spans="1:21" x14ac:dyDescent="0.35">
      <c r="A497" t="s">
        <v>68</v>
      </c>
      <c r="B497">
        <v>40</v>
      </c>
      <c r="C497">
        <v>2023</v>
      </c>
      <c r="D497" t="s">
        <v>113</v>
      </c>
      <c r="E497">
        <v>110</v>
      </c>
      <c r="F497" t="s">
        <v>114</v>
      </c>
      <c r="G497" t="s">
        <v>24</v>
      </c>
      <c r="H497" t="s">
        <v>25</v>
      </c>
      <c r="I497" s="2">
        <v>70</v>
      </c>
      <c r="J497" s="2" t="s">
        <v>31</v>
      </c>
      <c r="K497" s="2" t="s">
        <v>28</v>
      </c>
      <c r="L497" s="2">
        <v>5</v>
      </c>
      <c r="M497" s="2">
        <v>1</v>
      </c>
      <c r="N497" s="4" t="s">
        <v>27</v>
      </c>
      <c r="O497" s="2" t="s">
        <v>27</v>
      </c>
      <c r="P497" s="2" t="s">
        <v>28</v>
      </c>
      <c r="Q497" s="2" t="s">
        <v>27</v>
      </c>
      <c r="R497" s="2" t="s">
        <v>32</v>
      </c>
      <c r="S497" s="4">
        <v>0</v>
      </c>
      <c r="T497" s="2">
        <v>45</v>
      </c>
      <c r="U497" t="s">
        <v>29</v>
      </c>
    </row>
    <row r="498" spans="1:21" x14ac:dyDescent="0.35">
      <c r="A498" t="s">
        <v>69</v>
      </c>
      <c r="B498">
        <v>41</v>
      </c>
      <c r="C498">
        <v>2023</v>
      </c>
      <c r="D498" t="s">
        <v>113</v>
      </c>
      <c r="E498">
        <v>110</v>
      </c>
      <c r="F498" t="s">
        <v>114</v>
      </c>
      <c r="G498" t="s">
        <v>24</v>
      </c>
      <c r="H498" t="s">
        <v>25</v>
      </c>
      <c r="I498" s="2">
        <v>208</v>
      </c>
      <c r="J498" s="2" t="s">
        <v>31</v>
      </c>
      <c r="K498" s="2" t="s">
        <v>28</v>
      </c>
      <c r="L498" s="2">
        <v>5</v>
      </c>
      <c r="M498" s="2">
        <v>1</v>
      </c>
      <c r="N498" s="4" t="s">
        <v>27</v>
      </c>
      <c r="O498" s="2" t="s">
        <v>27</v>
      </c>
      <c r="P498" s="2" t="s">
        <v>28</v>
      </c>
      <c r="Q498" s="2" t="s">
        <v>27</v>
      </c>
      <c r="R498" s="2" t="s">
        <v>27</v>
      </c>
      <c r="S498" s="2">
        <v>0</v>
      </c>
      <c r="T498" s="2">
        <v>105</v>
      </c>
      <c r="U498" t="s">
        <v>29</v>
      </c>
    </row>
    <row r="499" spans="1:21" x14ac:dyDescent="0.35">
      <c r="A499" t="s">
        <v>70</v>
      </c>
      <c r="B499">
        <v>42</v>
      </c>
      <c r="C499">
        <v>2023</v>
      </c>
      <c r="D499" t="s">
        <v>113</v>
      </c>
      <c r="E499">
        <v>110</v>
      </c>
      <c r="F499" t="s">
        <v>114</v>
      </c>
      <c r="G499" t="s">
        <v>24</v>
      </c>
      <c r="H499" t="s">
        <v>25</v>
      </c>
      <c r="I499" s="2">
        <v>100</v>
      </c>
      <c r="J499" s="2" t="s">
        <v>31</v>
      </c>
      <c r="K499" s="2" t="s">
        <v>28</v>
      </c>
      <c r="L499" s="2">
        <v>5</v>
      </c>
      <c r="M499" s="2">
        <v>1</v>
      </c>
      <c r="N499" s="4" t="s">
        <v>27</v>
      </c>
      <c r="O499" s="2" t="s">
        <v>27</v>
      </c>
      <c r="P499" s="2" t="s">
        <v>28</v>
      </c>
      <c r="Q499" s="2" t="s">
        <v>32</v>
      </c>
      <c r="R499" s="2" t="s">
        <v>27</v>
      </c>
      <c r="S499" s="2">
        <v>30</v>
      </c>
      <c r="T499" s="2">
        <v>81</v>
      </c>
      <c r="U499" t="s">
        <v>29</v>
      </c>
    </row>
    <row r="500" spans="1:21" x14ac:dyDescent="0.35">
      <c r="A500" t="s">
        <v>71</v>
      </c>
      <c r="B500">
        <v>44</v>
      </c>
      <c r="C500">
        <v>2023</v>
      </c>
      <c r="D500" t="s">
        <v>113</v>
      </c>
      <c r="E500">
        <v>110</v>
      </c>
      <c r="F500" t="s">
        <v>114</v>
      </c>
      <c r="G500" t="s">
        <v>24</v>
      </c>
      <c r="H500" t="s">
        <v>25</v>
      </c>
      <c r="I500" s="2">
        <v>145</v>
      </c>
      <c r="J500" s="2" t="s">
        <v>31</v>
      </c>
      <c r="K500" s="2" t="s">
        <v>28</v>
      </c>
      <c r="L500" s="2">
        <v>5</v>
      </c>
      <c r="M500" s="2">
        <v>1</v>
      </c>
      <c r="N500" s="4" t="s">
        <v>27</v>
      </c>
      <c r="O500" s="2" t="s">
        <v>27</v>
      </c>
      <c r="P500" s="2" t="s">
        <v>28</v>
      </c>
      <c r="Q500" s="2" t="s">
        <v>32</v>
      </c>
      <c r="R500" s="2" t="s">
        <v>32</v>
      </c>
      <c r="S500" s="2">
        <v>10</v>
      </c>
      <c r="T500" s="2">
        <v>145</v>
      </c>
      <c r="U500" t="s">
        <v>29</v>
      </c>
    </row>
    <row r="501" spans="1:21" x14ac:dyDescent="0.35">
      <c r="A501" t="s">
        <v>72</v>
      </c>
      <c r="B501">
        <v>45</v>
      </c>
      <c r="C501">
        <v>2023</v>
      </c>
      <c r="D501" t="s">
        <v>113</v>
      </c>
      <c r="E501">
        <v>110</v>
      </c>
      <c r="F501" t="s">
        <v>114</v>
      </c>
      <c r="G501" t="s">
        <v>24</v>
      </c>
      <c r="H501" t="s">
        <v>25</v>
      </c>
      <c r="I501" s="2">
        <v>30</v>
      </c>
      <c r="J501" s="2" t="s">
        <v>31</v>
      </c>
      <c r="K501" s="2" t="s">
        <v>28</v>
      </c>
      <c r="L501" s="2">
        <v>5</v>
      </c>
      <c r="M501" s="2">
        <v>1</v>
      </c>
      <c r="N501" s="4" t="s">
        <v>27</v>
      </c>
      <c r="O501" s="2" t="s">
        <v>27</v>
      </c>
      <c r="P501" s="2" t="s">
        <v>28</v>
      </c>
      <c r="Q501" s="2" t="s">
        <v>32</v>
      </c>
      <c r="R501" s="2" t="s">
        <v>32</v>
      </c>
      <c r="S501" s="4">
        <v>30</v>
      </c>
      <c r="T501" s="2">
        <v>105</v>
      </c>
      <c r="U501" t="s">
        <v>29</v>
      </c>
    </row>
    <row r="502" spans="1:21" x14ac:dyDescent="0.35">
      <c r="A502" t="s">
        <v>73</v>
      </c>
      <c r="B502">
        <v>46</v>
      </c>
      <c r="C502">
        <v>2023</v>
      </c>
      <c r="D502" t="s">
        <v>113</v>
      </c>
      <c r="E502">
        <v>110</v>
      </c>
      <c r="F502" t="s">
        <v>114</v>
      </c>
      <c r="G502" t="s">
        <v>24</v>
      </c>
      <c r="H502" t="s">
        <v>25</v>
      </c>
      <c r="I502" s="2">
        <v>100</v>
      </c>
      <c r="J502" s="2" t="s">
        <v>31</v>
      </c>
      <c r="K502" s="2" t="s">
        <v>28</v>
      </c>
      <c r="L502" s="2">
        <v>5</v>
      </c>
      <c r="M502" s="2">
        <v>1</v>
      </c>
      <c r="N502" s="4" t="s">
        <v>27</v>
      </c>
      <c r="O502" s="2" t="s">
        <v>27</v>
      </c>
      <c r="P502" s="2" t="s">
        <v>28</v>
      </c>
      <c r="Q502" s="2" t="s">
        <v>27</v>
      </c>
      <c r="R502" s="2" t="s">
        <v>27</v>
      </c>
      <c r="S502" s="2">
        <v>0</v>
      </c>
      <c r="T502" s="2">
        <v>95</v>
      </c>
      <c r="U502" t="s">
        <v>29</v>
      </c>
    </row>
    <row r="503" spans="1:21" x14ac:dyDescent="0.35">
      <c r="A503" t="s">
        <v>74</v>
      </c>
      <c r="B503">
        <v>47</v>
      </c>
      <c r="C503">
        <v>2023</v>
      </c>
      <c r="D503" t="s">
        <v>113</v>
      </c>
      <c r="E503">
        <v>110</v>
      </c>
      <c r="F503" t="s">
        <v>114</v>
      </c>
      <c r="G503" t="s">
        <v>24</v>
      </c>
      <c r="H503" t="s">
        <v>25</v>
      </c>
      <c r="I503" s="2">
        <v>39.15</v>
      </c>
      <c r="J503" s="2" t="s">
        <v>31</v>
      </c>
      <c r="K503" s="2" t="s">
        <v>28</v>
      </c>
      <c r="L503" s="2">
        <v>5</v>
      </c>
      <c r="M503" s="2">
        <v>1</v>
      </c>
      <c r="N503" s="4" t="s">
        <v>27</v>
      </c>
      <c r="O503" s="2" t="s">
        <v>32</v>
      </c>
      <c r="P503" s="2" t="s">
        <v>28</v>
      </c>
      <c r="Q503" s="2" t="s">
        <v>27</v>
      </c>
      <c r="R503" s="2" t="s">
        <v>27</v>
      </c>
      <c r="S503" s="4">
        <v>2</v>
      </c>
      <c r="T503" s="2">
        <v>110</v>
      </c>
      <c r="U503" t="s">
        <v>29</v>
      </c>
    </row>
    <row r="504" spans="1:21" x14ac:dyDescent="0.35">
      <c r="A504" t="s">
        <v>75</v>
      </c>
      <c r="B504">
        <v>48</v>
      </c>
      <c r="C504">
        <v>2023</v>
      </c>
      <c r="D504" t="s">
        <v>113</v>
      </c>
      <c r="E504">
        <v>110</v>
      </c>
      <c r="F504" t="s">
        <v>114</v>
      </c>
      <c r="G504" t="s">
        <v>24</v>
      </c>
      <c r="H504" t="s">
        <v>25</v>
      </c>
      <c r="I504" s="2">
        <v>100</v>
      </c>
      <c r="J504" s="2" t="s">
        <v>31</v>
      </c>
      <c r="K504" s="2" t="s">
        <v>28</v>
      </c>
      <c r="L504" s="2">
        <v>5</v>
      </c>
      <c r="M504" s="2">
        <v>1</v>
      </c>
      <c r="N504" s="4" t="s">
        <v>27</v>
      </c>
      <c r="O504" s="2" t="s">
        <v>27</v>
      </c>
      <c r="P504" s="2" t="s">
        <v>28</v>
      </c>
      <c r="Q504" s="2" t="s">
        <v>27</v>
      </c>
      <c r="R504" s="2" t="s">
        <v>27</v>
      </c>
      <c r="S504" s="2">
        <v>20</v>
      </c>
      <c r="T504" s="2">
        <v>50</v>
      </c>
      <c r="U504" t="s">
        <v>29</v>
      </c>
    </row>
    <row r="505" spans="1:21" x14ac:dyDescent="0.35">
      <c r="A505" t="s">
        <v>76</v>
      </c>
      <c r="B505">
        <v>49</v>
      </c>
      <c r="C505">
        <v>2023</v>
      </c>
      <c r="D505" t="s">
        <v>113</v>
      </c>
      <c r="E505">
        <v>110</v>
      </c>
      <c r="F505" t="s">
        <v>114</v>
      </c>
      <c r="G505" t="s">
        <v>24</v>
      </c>
      <c r="H505" t="s">
        <v>25</v>
      </c>
      <c r="I505" s="2">
        <v>130</v>
      </c>
      <c r="J505" s="2" t="s">
        <v>31</v>
      </c>
      <c r="K505" s="2" t="s">
        <v>28</v>
      </c>
      <c r="L505" s="2">
        <v>5</v>
      </c>
      <c r="M505" s="2">
        <v>1</v>
      </c>
      <c r="N505" s="4" t="s">
        <v>27</v>
      </c>
      <c r="O505" s="2" t="s">
        <v>27</v>
      </c>
      <c r="P505" s="2" t="s">
        <v>28</v>
      </c>
      <c r="Q505" s="2" t="s">
        <v>27</v>
      </c>
      <c r="R505" s="2" t="s">
        <v>27</v>
      </c>
      <c r="S505" s="2">
        <v>30</v>
      </c>
      <c r="T505" s="2">
        <v>78</v>
      </c>
      <c r="U505" t="s">
        <v>29</v>
      </c>
    </row>
    <row r="506" spans="1:21" x14ac:dyDescent="0.35">
      <c r="A506" t="s">
        <v>77</v>
      </c>
      <c r="B506">
        <v>50</v>
      </c>
      <c r="C506">
        <v>2023</v>
      </c>
      <c r="D506" t="s">
        <v>113</v>
      </c>
      <c r="E506">
        <v>110</v>
      </c>
      <c r="F506" t="s">
        <v>114</v>
      </c>
      <c r="G506" t="s">
        <v>24</v>
      </c>
      <c r="H506" t="s">
        <v>25</v>
      </c>
      <c r="I506" s="2">
        <v>100</v>
      </c>
      <c r="J506" s="2" t="s">
        <v>31</v>
      </c>
      <c r="K506" s="2" t="s">
        <v>28</v>
      </c>
      <c r="L506" s="2">
        <v>5</v>
      </c>
      <c r="M506" s="2">
        <v>1</v>
      </c>
      <c r="N506" s="4" t="s">
        <v>27</v>
      </c>
      <c r="O506" s="2" t="s">
        <v>27</v>
      </c>
      <c r="P506" s="2" t="s">
        <v>28</v>
      </c>
      <c r="Q506" s="2" t="s">
        <v>27</v>
      </c>
      <c r="R506" s="2" t="s">
        <v>32</v>
      </c>
      <c r="S506" s="2">
        <v>75</v>
      </c>
      <c r="T506" s="2">
        <v>125</v>
      </c>
      <c r="U506" t="s">
        <v>29</v>
      </c>
    </row>
    <row r="507" spans="1:21" x14ac:dyDescent="0.35">
      <c r="A507" t="s">
        <v>78</v>
      </c>
      <c r="B507">
        <v>51</v>
      </c>
      <c r="C507">
        <v>2023</v>
      </c>
      <c r="D507" t="s">
        <v>113</v>
      </c>
      <c r="E507">
        <v>110</v>
      </c>
      <c r="F507" t="s">
        <v>114</v>
      </c>
      <c r="G507" t="s">
        <v>24</v>
      </c>
      <c r="H507" t="s">
        <v>25</v>
      </c>
      <c r="I507" s="2">
        <v>125</v>
      </c>
      <c r="J507" s="2" t="s">
        <v>31</v>
      </c>
      <c r="K507" s="2" t="s">
        <v>28</v>
      </c>
      <c r="L507" s="2">
        <v>5</v>
      </c>
      <c r="M507" s="2">
        <v>1</v>
      </c>
      <c r="N507" s="4" t="s">
        <v>27</v>
      </c>
      <c r="O507" s="2" t="s">
        <v>27</v>
      </c>
      <c r="P507" s="2" t="s">
        <v>28</v>
      </c>
      <c r="Q507" s="2" t="s">
        <v>27</v>
      </c>
      <c r="R507" s="2" t="s">
        <v>27</v>
      </c>
      <c r="S507" s="2">
        <v>40</v>
      </c>
      <c r="T507" s="2">
        <v>80</v>
      </c>
      <c r="U507" t="s">
        <v>29</v>
      </c>
    </row>
    <row r="508" spans="1:21" x14ac:dyDescent="0.35">
      <c r="A508" t="s">
        <v>79</v>
      </c>
      <c r="B508">
        <v>53</v>
      </c>
      <c r="C508">
        <v>2023</v>
      </c>
      <c r="D508" t="s">
        <v>113</v>
      </c>
      <c r="E508">
        <v>110</v>
      </c>
      <c r="F508" t="s">
        <v>114</v>
      </c>
      <c r="G508" t="s">
        <v>24</v>
      </c>
      <c r="H508" t="s">
        <v>25</v>
      </c>
      <c r="I508" s="2">
        <v>125</v>
      </c>
      <c r="J508" s="2" t="s">
        <v>31</v>
      </c>
      <c r="K508" s="2" t="s">
        <v>28</v>
      </c>
      <c r="L508" s="2">
        <v>5</v>
      </c>
      <c r="M508" s="2">
        <v>1</v>
      </c>
      <c r="N508" s="4" t="s">
        <v>27</v>
      </c>
      <c r="O508" s="2" t="s">
        <v>27</v>
      </c>
      <c r="P508" s="2" t="s">
        <v>28</v>
      </c>
      <c r="Q508" s="2" t="s">
        <v>27</v>
      </c>
      <c r="R508" s="2" t="s">
        <v>27</v>
      </c>
      <c r="S508" s="2">
        <v>30</v>
      </c>
      <c r="T508" s="2">
        <v>125</v>
      </c>
      <c r="U508" t="s">
        <v>39</v>
      </c>
    </row>
    <row r="509" spans="1:21" x14ac:dyDescent="0.35">
      <c r="A509" t="s">
        <v>80</v>
      </c>
      <c r="B509">
        <v>54</v>
      </c>
      <c r="C509">
        <v>2023</v>
      </c>
      <c r="D509" t="s">
        <v>113</v>
      </c>
      <c r="E509">
        <v>110</v>
      </c>
      <c r="F509" t="s">
        <v>114</v>
      </c>
      <c r="G509" t="s">
        <v>24</v>
      </c>
      <c r="H509" t="s">
        <v>25</v>
      </c>
      <c r="I509" s="2">
        <v>35</v>
      </c>
      <c r="J509" s="2" t="s">
        <v>31</v>
      </c>
      <c r="K509" s="2" t="s">
        <v>28</v>
      </c>
      <c r="L509" s="2">
        <v>5</v>
      </c>
      <c r="M509" s="2">
        <v>1</v>
      </c>
      <c r="N509" s="4" t="s">
        <v>27</v>
      </c>
      <c r="O509" s="2" t="s">
        <v>27</v>
      </c>
      <c r="P509" s="2">
        <v>18</v>
      </c>
      <c r="Q509" s="2" t="s">
        <v>32</v>
      </c>
      <c r="R509" s="2" t="s">
        <v>32</v>
      </c>
      <c r="S509" s="2">
        <v>24</v>
      </c>
      <c r="T509" s="4">
        <v>90</v>
      </c>
      <c r="U509" t="s">
        <v>29</v>
      </c>
    </row>
    <row r="510" spans="1:21" x14ac:dyDescent="0.35">
      <c r="A510" t="s">
        <v>81</v>
      </c>
      <c r="B510">
        <v>55</v>
      </c>
      <c r="C510">
        <v>2023</v>
      </c>
      <c r="D510" t="s">
        <v>113</v>
      </c>
      <c r="E510">
        <v>110</v>
      </c>
      <c r="F510" t="s">
        <v>114</v>
      </c>
      <c r="G510" t="s">
        <v>24</v>
      </c>
      <c r="H510" t="s">
        <v>25</v>
      </c>
      <c r="I510" s="2">
        <v>135</v>
      </c>
      <c r="J510" s="2" t="s">
        <v>31</v>
      </c>
      <c r="K510" s="2" t="s">
        <v>28</v>
      </c>
      <c r="L510" s="2">
        <v>5</v>
      </c>
      <c r="M510" s="2">
        <v>2</v>
      </c>
      <c r="N510" s="4" t="s">
        <v>27</v>
      </c>
      <c r="O510" s="2" t="s">
        <v>27</v>
      </c>
      <c r="P510" s="2" t="s">
        <v>28</v>
      </c>
      <c r="Q510" s="2" t="s">
        <v>27</v>
      </c>
      <c r="R510" s="2" t="s">
        <v>27</v>
      </c>
      <c r="S510" s="2">
        <v>16</v>
      </c>
      <c r="T510" s="2">
        <v>82</v>
      </c>
      <c r="U510" t="s">
        <v>29</v>
      </c>
    </row>
    <row r="511" spans="1:21" x14ac:dyDescent="0.35">
      <c r="A511" t="s">
        <v>82</v>
      </c>
      <c r="B511">
        <v>56</v>
      </c>
      <c r="C511">
        <v>2023</v>
      </c>
      <c r="D511" t="s">
        <v>113</v>
      </c>
      <c r="E511">
        <v>110</v>
      </c>
      <c r="F511" t="s">
        <v>114</v>
      </c>
      <c r="G511" t="s">
        <v>24</v>
      </c>
      <c r="H511" t="s">
        <v>25</v>
      </c>
      <c r="I511" s="2">
        <v>310</v>
      </c>
      <c r="J511" s="2" t="s">
        <v>31</v>
      </c>
      <c r="K511" s="2" t="s">
        <v>28</v>
      </c>
      <c r="L511" s="2">
        <v>5</v>
      </c>
      <c r="M511" s="2">
        <v>1</v>
      </c>
      <c r="N511" s="4" t="s">
        <v>27</v>
      </c>
      <c r="O511" s="2" t="s">
        <v>27</v>
      </c>
      <c r="P511" s="2" t="s">
        <v>28</v>
      </c>
      <c r="Q511" s="2" t="s">
        <v>27</v>
      </c>
      <c r="R511" s="2" t="s">
        <v>32</v>
      </c>
      <c r="S511" s="2">
        <v>60</v>
      </c>
      <c r="T511" s="2">
        <v>180</v>
      </c>
      <c r="U511" t="s">
        <v>29</v>
      </c>
    </row>
    <row r="512" spans="1:21" x14ac:dyDescent="0.35">
      <c r="A512" t="s">
        <v>21</v>
      </c>
      <c r="B512">
        <v>1</v>
      </c>
      <c r="C512">
        <v>2023</v>
      </c>
      <c r="D512" t="s">
        <v>115</v>
      </c>
      <c r="E512">
        <v>111</v>
      </c>
      <c r="F512" t="s">
        <v>116</v>
      </c>
      <c r="G512" t="s">
        <v>95</v>
      </c>
      <c r="H512" t="s">
        <v>25</v>
      </c>
      <c r="I512">
        <v>255</v>
      </c>
      <c r="J512" t="s">
        <v>96</v>
      </c>
      <c r="K512">
        <v>1500</v>
      </c>
      <c r="L512" s="7">
        <v>2</v>
      </c>
      <c r="M512">
        <v>2</v>
      </c>
      <c r="N512" s="1" t="s">
        <v>32</v>
      </c>
      <c r="O512" t="s">
        <v>27</v>
      </c>
      <c r="P512">
        <v>16</v>
      </c>
      <c r="Q512" t="s">
        <v>27</v>
      </c>
      <c r="R512" t="s">
        <v>32</v>
      </c>
      <c r="S512">
        <v>0</v>
      </c>
      <c r="T512">
        <v>100</v>
      </c>
      <c r="U512" t="s">
        <v>39</v>
      </c>
    </row>
    <row r="513" spans="1:21" x14ac:dyDescent="0.35">
      <c r="A513" t="s">
        <v>30</v>
      </c>
      <c r="B513">
        <v>2</v>
      </c>
      <c r="C513">
        <v>2023</v>
      </c>
      <c r="D513" t="s">
        <v>115</v>
      </c>
      <c r="E513">
        <v>111</v>
      </c>
      <c r="F513" t="s">
        <v>116</v>
      </c>
      <c r="G513" t="s">
        <v>95</v>
      </c>
      <c r="H513" t="s">
        <v>25</v>
      </c>
      <c r="I513">
        <v>390</v>
      </c>
      <c r="J513" t="s">
        <v>28</v>
      </c>
      <c r="K513">
        <v>1650</v>
      </c>
      <c r="L513" s="7">
        <v>2</v>
      </c>
      <c r="M513">
        <v>1</v>
      </c>
      <c r="N513" s="1" t="s">
        <v>32</v>
      </c>
      <c r="O513" t="s">
        <v>27</v>
      </c>
      <c r="P513" t="s">
        <v>28</v>
      </c>
      <c r="Q513" t="s">
        <v>27</v>
      </c>
      <c r="R513" t="s">
        <v>27</v>
      </c>
      <c r="S513">
        <v>0</v>
      </c>
      <c r="T513">
        <v>90</v>
      </c>
      <c r="U513" t="s">
        <v>29</v>
      </c>
    </row>
    <row r="514" spans="1:21" x14ac:dyDescent="0.35">
      <c r="A514" t="s">
        <v>33</v>
      </c>
      <c r="B514">
        <v>4</v>
      </c>
      <c r="C514">
        <v>2023</v>
      </c>
      <c r="D514" t="s">
        <v>115</v>
      </c>
      <c r="E514">
        <v>111</v>
      </c>
      <c r="F514" t="s">
        <v>116</v>
      </c>
      <c r="G514" t="s">
        <v>95</v>
      </c>
      <c r="H514" t="s">
        <v>25</v>
      </c>
      <c r="I514">
        <v>237</v>
      </c>
      <c r="J514" t="s">
        <v>96</v>
      </c>
      <c r="K514">
        <v>1500</v>
      </c>
      <c r="L514" s="7">
        <v>2</v>
      </c>
      <c r="M514">
        <v>2</v>
      </c>
      <c r="N514" s="1" t="s">
        <v>32</v>
      </c>
      <c r="O514" t="s">
        <v>27</v>
      </c>
      <c r="P514">
        <v>16</v>
      </c>
      <c r="Q514" t="s">
        <v>27</v>
      </c>
      <c r="R514" t="s">
        <v>27</v>
      </c>
      <c r="S514">
        <v>0</v>
      </c>
      <c r="T514">
        <v>60</v>
      </c>
      <c r="U514" t="s">
        <v>39</v>
      </c>
    </row>
    <row r="515" spans="1:21" x14ac:dyDescent="0.35">
      <c r="A515" t="s">
        <v>34</v>
      </c>
      <c r="B515">
        <v>5</v>
      </c>
      <c r="C515">
        <v>2023</v>
      </c>
      <c r="D515" t="s">
        <v>115</v>
      </c>
      <c r="E515">
        <v>111</v>
      </c>
      <c r="F515" t="s">
        <v>116</v>
      </c>
      <c r="G515" t="s">
        <v>95</v>
      </c>
      <c r="H515" t="s">
        <v>25</v>
      </c>
      <c r="I515">
        <v>145</v>
      </c>
      <c r="J515" t="s">
        <v>96</v>
      </c>
      <c r="K515">
        <v>1200</v>
      </c>
      <c r="L515" s="7">
        <v>2</v>
      </c>
      <c r="M515">
        <v>2</v>
      </c>
      <c r="N515" s="1" t="s">
        <v>27</v>
      </c>
      <c r="O515" t="s">
        <v>27</v>
      </c>
      <c r="P515">
        <v>16</v>
      </c>
      <c r="Q515" t="s">
        <v>27</v>
      </c>
      <c r="R515" t="s">
        <v>27</v>
      </c>
      <c r="S515">
        <v>0</v>
      </c>
      <c r="T515">
        <v>50</v>
      </c>
      <c r="U515" t="s">
        <v>39</v>
      </c>
    </row>
    <row r="516" spans="1:21" x14ac:dyDescent="0.35">
      <c r="A516" t="s">
        <v>35</v>
      </c>
      <c r="B516">
        <v>6</v>
      </c>
      <c r="C516">
        <v>2023</v>
      </c>
      <c r="D516" t="s">
        <v>115</v>
      </c>
      <c r="E516">
        <v>111</v>
      </c>
      <c r="F516" t="s">
        <v>116</v>
      </c>
      <c r="G516" t="s">
        <v>95</v>
      </c>
      <c r="H516" t="s">
        <v>25</v>
      </c>
      <c r="I516">
        <v>134</v>
      </c>
      <c r="J516" t="s">
        <v>96</v>
      </c>
      <c r="K516">
        <v>1000</v>
      </c>
      <c r="L516" s="7">
        <v>2</v>
      </c>
      <c r="M516">
        <v>1</v>
      </c>
      <c r="N516" s="1" t="s">
        <v>32</v>
      </c>
      <c r="O516" t="s">
        <v>27</v>
      </c>
      <c r="P516">
        <v>17</v>
      </c>
      <c r="Q516" t="s">
        <v>27</v>
      </c>
      <c r="R516" t="s">
        <v>27</v>
      </c>
      <c r="S516">
        <v>0</v>
      </c>
      <c r="T516">
        <v>50</v>
      </c>
      <c r="U516" t="s">
        <v>39</v>
      </c>
    </row>
    <row r="517" spans="1:21" x14ac:dyDescent="0.35">
      <c r="A517" t="s">
        <v>36</v>
      </c>
      <c r="B517">
        <v>8</v>
      </c>
      <c r="C517">
        <v>2023</v>
      </c>
      <c r="D517" t="s">
        <v>115</v>
      </c>
      <c r="E517">
        <v>111</v>
      </c>
      <c r="F517" t="s">
        <v>116</v>
      </c>
      <c r="G517" t="s">
        <v>95</v>
      </c>
      <c r="H517" t="s">
        <v>25</v>
      </c>
      <c r="I517">
        <v>152</v>
      </c>
      <c r="J517" t="s">
        <v>28</v>
      </c>
      <c r="K517">
        <v>1500</v>
      </c>
      <c r="L517" s="7">
        <v>2</v>
      </c>
      <c r="M517">
        <v>2</v>
      </c>
      <c r="N517" s="1" t="s">
        <v>27</v>
      </c>
      <c r="O517" t="s">
        <v>27</v>
      </c>
      <c r="P517">
        <v>16</v>
      </c>
      <c r="Q517" t="s">
        <v>27</v>
      </c>
      <c r="R517" t="s">
        <v>32</v>
      </c>
      <c r="S517">
        <v>0</v>
      </c>
      <c r="T517">
        <v>90</v>
      </c>
      <c r="U517" t="s">
        <v>29</v>
      </c>
    </row>
    <row r="518" spans="1:21" x14ac:dyDescent="0.35">
      <c r="A518" t="s">
        <v>37</v>
      </c>
      <c r="B518">
        <v>9</v>
      </c>
      <c r="C518">
        <v>2023</v>
      </c>
      <c r="D518" t="s">
        <v>115</v>
      </c>
      <c r="E518">
        <v>111</v>
      </c>
      <c r="F518" t="s">
        <v>116</v>
      </c>
      <c r="G518" t="s">
        <v>95</v>
      </c>
      <c r="H518" t="s">
        <v>25</v>
      </c>
      <c r="I518">
        <v>165</v>
      </c>
      <c r="J518" t="s">
        <v>99</v>
      </c>
      <c r="K518">
        <v>1500</v>
      </c>
      <c r="L518" s="7">
        <v>2</v>
      </c>
      <c r="M518">
        <v>1</v>
      </c>
      <c r="N518" s="1" t="s">
        <v>27</v>
      </c>
      <c r="O518" t="s">
        <v>27</v>
      </c>
      <c r="P518" t="s">
        <v>28</v>
      </c>
      <c r="Q518" t="s">
        <v>27</v>
      </c>
      <c r="R518" t="s">
        <v>27</v>
      </c>
      <c r="S518">
        <v>0</v>
      </c>
      <c r="T518">
        <v>100</v>
      </c>
      <c r="U518" t="s">
        <v>29</v>
      </c>
    </row>
    <row r="519" spans="1:21" x14ac:dyDescent="0.35">
      <c r="A519" t="s">
        <v>38</v>
      </c>
      <c r="B519">
        <v>10</v>
      </c>
      <c r="C519">
        <v>2023</v>
      </c>
      <c r="D519" t="s">
        <v>115</v>
      </c>
      <c r="E519">
        <v>111</v>
      </c>
      <c r="F519" t="s">
        <v>116</v>
      </c>
      <c r="G519" t="s">
        <v>95</v>
      </c>
      <c r="H519" t="s">
        <v>25</v>
      </c>
      <c r="I519">
        <v>433</v>
      </c>
      <c r="J519" t="s">
        <v>96</v>
      </c>
      <c r="K519">
        <v>1500</v>
      </c>
      <c r="L519" s="7">
        <v>2</v>
      </c>
      <c r="M519">
        <v>2</v>
      </c>
      <c r="N519" s="1" t="s">
        <v>32</v>
      </c>
      <c r="O519" t="s">
        <v>27</v>
      </c>
      <c r="P519" t="s">
        <v>28</v>
      </c>
      <c r="Q519" t="s">
        <v>27</v>
      </c>
      <c r="R519" t="s">
        <v>32</v>
      </c>
      <c r="S519">
        <v>0</v>
      </c>
      <c r="T519">
        <v>128</v>
      </c>
      <c r="U519" t="s">
        <v>39</v>
      </c>
    </row>
    <row r="520" spans="1:21" x14ac:dyDescent="0.35">
      <c r="A520" t="s">
        <v>40</v>
      </c>
      <c r="B520">
        <v>11</v>
      </c>
      <c r="C520">
        <v>2023</v>
      </c>
      <c r="D520" t="s">
        <v>115</v>
      </c>
      <c r="E520">
        <v>111</v>
      </c>
      <c r="F520" t="s">
        <v>116</v>
      </c>
      <c r="G520" t="s">
        <v>95</v>
      </c>
      <c r="H520" t="s">
        <v>25</v>
      </c>
      <c r="I520">
        <v>175</v>
      </c>
      <c r="J520" t="s">
        <v>96</v>
      </c>
      <c r="K520">
        <v>1500</v>
      </c>
      <c r="L520" s="7">
        <v>2</v>
      </c>
      <c r="M520">
        <v>2</v>
      </c>
      <c r="N520" s="1" t="s">
        <v>32</v>
      </c>
      <c r="O520" t="s">
        <v>27</v>
      </c>
      <c r="P520">
        <v>18</v>
      </c>
      <c r="Q520" t="s">
        <v>27</v>
      </c>
      <c r="R520" t="s">
        <v>32</v>
      </c>
      <c r="S520">
        <v>6</v>
      </c>
      <c r="T520">
        <v>110</v>
      </c>
      <c r="U520" t="s">
        <v>29</v>
      </c>
    </row>
    <row r="521" spans="1:21" x14ac:dyDescent="0.35">
      <c r="A521" t="s">
        <v>41</v>
      </c>
      <c r="B521">
        <v>12</v>
      </c>
      <c r="C521">
        <v>2023</v>
      </c>
      <c r="D521" t="s">
        <v>115</v>
      </c>
      <c r="E521">
        <v>111</v>
      </c>
      <c r="F521" t="s">
        <v>116</v>
      </c>
      <c r="G521" t="s">
        <v>95</v>
      </c>
      <c r="H521" t="s">
        <v>25</v>
      </c>
      <c r="I521">
        <v>95</v>
      </c>
      <c r="J521" t="s">
        <v>96</v>
      </c>
      <c r="K521">
        <v>1200</v>
      </c>
      <c r="L521" s="7">
        <v>2</v>
      </c>
      <c r="M521">
        <v>2</v>
      </c>
      <c r="N521" s="1" t="s">
        <v>27</v>
      </c>
      <c r="O521" t="s">
        <v>27</v>
      </c>
      <c r="P521">
        <v>16</v>
      </c>
      <c r="Q521" t="s">
        <v>27</v>
      </c>
      <c r="R521" t="s">
        <v>27</v>
      </c>
      <c r="S521">
        <v>10</v>
      </c>
      <c r="T521">
        <v>40</v>
      </c>
      <c r="U521" t="s">
        <v>29</v>
      </c>
    </row>
    <row r="522" spans="1:21" x14ac:dyDescent="0.35">
      <c r="A522" t="s">
        <v>42</v>
      </c>
      <c r="B522">
        <v>13</v>
      </c>
      <c r="C522">
        <v>2023</v>
      </c>
      <c r="D522" t="s">
        <v>115</v>
      </c>
      <c r="E522">
        <v>111</v>
      </c>
      <c r="F522" t="s">
        <v>116</v>
      </c>
      <c r="G522" t="s">
        <v>95</v>
      </c>
      <c r="H522" t="s">
        <v>25</v>
      </c>
      <c r="I522">
        <v>139</v>
      </c>
      <c r="J522" t="s">
        <v>87</v>
      </c>
      <c r="K522">
        <v>1500</v>
      </c>
      <c r="L522" s="7">
        <v>2</v>
      </c>
      <c r="M522">
        <v>2</v>
      </c>
      <c r="N522" s="1" t="s">
        <v>32</v>
      </c>
      <c r="O522" t="s">
        <v>27</v>
      </c>
      <c r="P522">
        <v>18</v>
      </c>
      <c r="Q522" t="s">
        <v>27</v>
      </c>
      <c r="R522" t="s">
        <v>32</v>
      </c>
      <c r="S522">
        <v>5</v>
      </c>
      <c r="T522">
        <v>50</v>
      </c>
      <c r="U522" t="s">
        <v>29</v>
      </c>
    </row>
    <row r="523" spans="1:21" x14ac:dyDescent="0.35">
      <c r="A523" t="s">
        <v>43</v>
      </c>
      <c r="B523">
        <v>15</v>
      </c>
      <c r="C523">
        <v>2023</v>
      </c>
      <c r="D523" t="s">
        <v>115</v>
      </c>
      <c r="E523">
        <v>111</v>
      </c>
      <c r="F523" t="s">
        <v>116</v>
      </c>
      <c r="G523" t="s">
        <v>95</v>
      </c>
      <c r="H523" t="s">
        <v>25</v>
      </c>
      <c r="I523">
        <v>255</v>
      </c>
      <c r="J523" t="s">
        <v>87</v>
      </c>
      <c r="K523">
        <v>1800</v>
      </c>
      <c r="L523" s="7">
        <v>2</v>
      </c>
      <c r="M523">
        <v>1</v>
      </c>
      <c r="N523" s="1" t="s">
        <v>32</v>
      </c>
      <c r="O523" t="s">
        <v>27</v>
      </c>
      <c r="P523">
        <v>16</v>
      </c>
      <c r="Q523" t="s">
        <v>27</v>
      </c>
      <c r="R523" t="s">
        <v>32</v>
      </c>
      <c r="S523">
        <v>0</v>
      </c>
      <c r="T523">
        <v>46</v>
      </c>
      <c r="U523" t="s">
        <v>29</v>
      </c>
    </row>
    <row r="524" spans="1:21" x14ac:dyDescent="0.35">
      <c r="A524" t="s">
        <v>44</v>
      </c>
      <c r="B524">
        <v>16</v>
      </c>
      <c r="C524">
        <v>2023</v>
      </c>
      <c r="D524" t="s">
        <v>115</v>
      </c>
      <c r="E524">
        <v>111</v>
      </c>
      <c r="F524" t="s">
        <v>116</v>
      </c>
      <c r="G524" t="s">
        <v>95</v>
      </c>
      <c r="H524" t="s">
        <v>25</v>
      </c>
      <c r="I524">
        <v>239</v>
      </c>
      <c r="J524" t="s">
        <v>96</v>
      </c>
      <c r="K524">
        <v>1600</v>
      </c>
      <c r="L524" s="7">
        <v>2</v>
      </c>
      <c r="M524">
        <v>2</v>
      </c>
      <c r="N524" s="1" t="s">
        <v>32</v>
      </c>
      <c r="O524" t="s">
        <v>27</v>
      </c>
      <c r="P524">
        <v>16.5</v>
      </c>
      <c r="Q524" t="s">
        <v>27</v>
      </c>
      <c r="R524" t="s">
        <v>32</v>
      </c>
      <c r="S524">
        <v>0</v>
      </c>
      <c r="T524" s="1">
        <v>50</v>
      </c>
      <c r="U524" t="s">
        <v>29</v>
      </c>
    </row>
    <row r="525" spans="1:21" x14ac:dyDescent="0.35">
      <c r="A525" t="s">
        <v>45</v>
      </c>
      <c r="B525">
        <v>17</v>
      </c>
      <c r="C525">
        <v>2023</v>
      </c>
      <c r="D525" t="s">
        <v>115</v>
      </c>
      <c r="E525">
        <v>111</v>
      </c>
      <c r="F525" t="s">
        <v>116</v>
      </c>
      <c r="G525" t="s">
        <v>95</v>
      </c>
      <c r="H525" t="s">
        <v>25</v>
      </c>
      <c r="I525">
        <v>225</v>
      </c>
      <c r="J525" t="s">
        <v>87</v>
      </c>
      <c r="K525">
        <v>1500</v>
      </c>
      <c r="L525" s="7">
        <v>2</v>
      </c>
      <c r="M525">
        <v>1</v>
      </c>
      <c r="N525" s="1" t="s">
        <v>27</v>
      </c>
      <c r="O525" t="s">
        <v>27</v>
      </c>
      <c r="P525">
        <v>16</v>
      </c>
      <c r="Q525" t="s">
        <v>27</v>
      </c>
      <c r="R525" t="s">
        <v>27</v>
      </c>
      <c r="S525">
        <v>14</v>
      </c>
      <c r="T525">
        <v>50</v>
      </c>
      <c r="U525" t="s">
        <v>29</v>
      </c>
    </row>
    <row r="526" spans="1:21" x14ac:dyDescent="0.35">
      <c r="A526" t="s">
        <v>46</v>
      </c>
      <c r="B526">
        <v>18</v>
      </c>
      <c r="C526">
        <v>2023</v>
      </c>
      <c r="D526" t="s">
        <v>115</v>
      </c>
      <c r="E526">
        <v>111</v>
      </c>
      <c r="F526" t="s">
        <v>116</v>
      </c>
      <c r="G526" t="s">
        <v>95</v>
      </c>
      <c r="H526" t="s">
        <v>25</v>
      </c>
      <c r="I526">
        <v>88</v>
      </c>
      <c r="J526" t="s">
        <v>96</v>
      </c>
      <c r="K526">
        <v>1500</v>
      </c>
      <c r="L526" s="7">
        <v>2</v>
      </c>
      <c r="M526">
        <v>1</v>
      </c>
      <c r="N526" s="1" t="s">
        <v>27</v>
      </c>
      <c r="O526" t="s">
        <v>27</v>
      </c>
      <c r="P526">
        <v>16</v>
      </c>
      <c r="Q526" t="s">
        <v>27</v>
      </c>
      <c r="R526" t="s">
        <v>27</v>
      </c>
      <c r="S526">
        <v>0</v>
      </c>
      <c r="T526">
        <v>20</v>
      </c>
      <c r="U526" t="s">
        <v>39</v>
      </c>
    </row>
    <row r="527" spans="1:21" x14ac:dyDescent="0.35">
      <c r="A527" t="s">
        <v>47</v>
      </c>
      <c r="B527">
        <v>19</v>
      </c>
      <c r="C527">
        <v>2023</v>
      </c>
      <c r="D527" t="s">
        <v>115</v>
      </c>
      <c r="E527">
        <v>111</v>
      </c>
      <c r="F527" t="s">
        <v>116</v>
      </c>
      <c r="G527" t="s">
        <v>95</v>
      </c>
      <c r="H527" t="s">
        <v>25</v>
      </c>
      <c r="I527">
        <v>180</v>
      </c>
      <c r="J527" t="s">
        <v>87</v>
      </c>
      <c r="K527">
        <v>2100</v>
      </c>
      <c r="L527" s="7">
        <v>2</v>
      </c>
      <c r="M527">
        <v>1</v>
      </c>
      <c r="N527" s="1" t="s">
        <v>32</v>
      </c>
      <c r="O527" t="s">
        <v>27</v>
      </c>
      <c r="P527" t="s">
        <v>28</v>
      </c>
      <c r="Q527" t="s">
        <v>27</v>
      </c>
      <c r="R527" t="s">
        <v>27</v>
      </c>
      <c r="S527">
        <v>6</v>
      </c>
      <c r="T527">
        <v>60</v>
      </c>
      <c r="U527" t="s">
        <v>29</v>
      </c>
    </row>
    <row r="528" spans="1:21" x14ac:dyDescent="0.35">
      <c r="A528" t="s">
        <v>48</v>
      </c>
      <c r="B528">
        <v>20</v>
      </c>
      <c r="C528">
        <v>2023</v>
      </c>
      <c r="D528" t="s">
        <v>115</v>
      </c>
      <c r="E528">
        <v>111</v>
      </c>
      <c r="F528" t="s">
        <v>116</v>
      </c>
      <c r="G528" t="s">
        <v>95</v>
      </c>
      <c r="H528" t="s">
        <v>25</v>
      </c>
      <c r="I528">
        <v>210</v>
      </c>
      <c r="J528" t="s">
        <v>87</v>
      </c>
      <c r="K528">
        <v>1500</v>
      </c>
      <c r="L528" s="7">
        <v>2</v>
      </c>
      <c r="M528">
        <v>2</v>
      </c>
      <c r="N528" s="1" t="s">
        <v>32</v>
      </c>
      <c r="O528" t="s">
        <v>27</v>
      </c>
      <c r="P528">
        <v>17</v>
      </c>
      <c r="Q528" t="s">
        <v>27</v>
      </c>
      <c r="R528" t="s">
        <v>32</v>
      </c>
      <c r="S528">
        <v>0</v>
      </c>
      <c r="T528">
        <v>50</v>
      </c>
      <c r="U528" t="s">
        <v>39</v>
      </c>
    </row>
    <row r="529" spans="1:21" x14ac:dyDescent="0.35">
      <c r="A529" t="s">
        <v>49</v>
      </c>
      <c r="B529">
        <v>21</v>
      </c>
      <c r="C529">
        <v>2023</v>
      </c>
      <c r="D529" t="s">
        <v>115</v>
      </c>
      <c r="E529">
        <v>111</v>
      </c>
      <c r="F529" t="s">
        <v>116</v>
      </c>
      <c r="G529" t="s">
        <v>95</v>
      </c>
      <c r="H529" t="s">
        <v>25</v>
      </c>
      <c r="I529">
        <v>125</v>
      </c>
      <c r="J529" t="s">
        <v>87</v>
      </c>
      <c r="K529">
        <v>1500</v>
      </c>
      <c r="L529" s="7">
        <v>2</v>
      </c>
      <c r="M529">
        <v>2</v>
      </c>
      <c r="N529" s="1" t="s">
        <v>27</v>
      </c>
      <c r="O529" t="s">
        <v>27</v>
      </c>
      <c r="P529">
        <v>18</v>
      </c>
      <c r="Q529" t="s">
        <v>32</v>
      </c>
      <c r="R529" t="s">
        <v>27</v>
      </c>
      <c r="S529">
        <v>0</v>
      </c>
      <c r="T529">
        <v>200</v>
      </c>
      <c r="U529" t="s">
        <v>39</v>
      </c>
    </row>
    <row r="530" spans="1:21" x14ac:dyDescent="0.35">
      <c r="A530" t="s">
        <v>50</v>
      </c>
      <c r="B530">
        <v>22</v>
      </c>
      <c r="C530">
        <v>2023</v>
      </c>
      <c r="D530" t="s">
        <v>115</v>
      </c>
      <c r="E530">
        <v>111</v>
      </c>
      <c r="F530" t="s">
        <v>116</v>
      </c>
      <c r="G530" t="s">
        <v>95</v>
      </c>
      <c r="H530" t="s">
        <v>25</v>
      </c>
      <c r="I530">
        <v>75</v>
      </c>
      <c r="J530" t="s">
        <v>96</v>
      </c>
      <c r="K530">
        <v>1500</v>
      </c>
      <c r="L530" s="7">
        <v>2</v>
      </c>
      <c r="M530">
        <v>2</v>
      </c>
      <c r="N530" s="1" t="s">
        <v>27</v>
      </c>
      <c r="O530" t="s">
        <v>27</v>
      </c>
      <c r="P530">
        <v>16</v>
      </c>
      <c r="Q530" t="s">
        <v>27</v>
      </c>
      <c r="R530" t="s">
        <v>27</v>
      </c>
      <c r="S530">
        <v>0</v>
      </c>
      <c r="T530">
        <v>100</v>
      </c>
      <c r="U530" t="s">
        <v>39</v>
      </c>
    </row>
    <row r="531" spans="1:21" x14ac:dyDescent="0.35">
      <c r="A531" t="s">
        <v>51</v>
      </c>
      <c r="B531">
        <v>23</v>
      </c>
      <c r="C531">
        <v>2023</v>
      </c>
      <c r="D531" t="s">
        <v>115</v>
      </c>
      <c r="E531">
        <v>111</v>
      </c>
      <c r="F531" t="s">
        <v>116</v>
      </c>
      <c r="G531" t="s">
        <v>95</v>
      </c>
      <c r="H531" t="s">
        <v>25</v>
      </c>
      <c r="I531">
        <v>41</v>
      </c>
      <c r="J531" t="s">
        <v>28</v>
      </c>
      <c r="K531">
        <v>1500</v>
      </c>
      <c r="L531" s="7">
        <v>2</v>
      </c>
      <c r="M531">
        <v>2</v>
      </c>
      <c r="N531" s="1" t="s">
        <v>32</v>
      </c>
      <c r="O531" t="s">
        <v>27</v>
      </c>
      <c r="P531" t="s">
        <v>28</v>
      </c>
      <c r="Q531" t="s">
        <v>27</v>
      </c>
      <c r="R531" t="s">
        <v>32</v>
      </c>
      <c r="S531">
        <v>0</v>
      </c>
      <c r="T531">
        <v>80</v>
      </c>
      <c r="U531" t="s">
        <v>29</v>
      </c>
    </row>
    <row r="532" spans="1:21" x14ac:dyDescent="0.35">
      <c r="A532" t="s">
        <v>52</v>
      </c>
      <c r="B532">
        <v>24</v>
      </c>
      <c r="C532">
        <v>2023</v>
      </c>
      <c r="D532" t="s">
        <v>115</v>
      </c>
      <c r="E532">
        <v>111</v>
      </c>
      <c r="F532" t="s">
        <v>116</v>
      </c>
      <c r="G532" t="s">
        <v>95</v>
      </c>
      <c r="H532" t="s">
        <v>25</v>
      </c>
      <c r="I532">
        <v>104</v>
      </c>
      <c r="J532" t="s">
        <v>99</v>
      </c>
      <c r="K532">
        <v>1500</v>
      </c>
      <c r="L532" s="7">
        <v>2</v>
      </c>
      <c r="M532">
        <v>2</v>
      </c>
      <c r="N532" s="1" t="s">
        <v>32</v>
      </c>
      <c r="O532" t="s">
        <v>27</v>
      </c>
      <c r="P532">
        <v>17</v>
      </c>
      <c r="Q532" t="s">
        <v>27</v>
      </c>
      <c r="R532" t="s">
        <v>32</v>
      </c>
      <c r="S532">
        <v>6</v>
      </c>
      <c r="T532">
        <v>25</v>
      </c>
      <c r="U532" t="s">
        <v>29</v>
      </c>
    </row>
    <row r="533" spans="1:21" x14ac:dyDescent="0.35">
      <c r="A533" t="s">
        <v>53</v>
      </c>
      <c r="B533">
        <v>25</v>
      </c>
      <c r="C533">
        <v>2023</v>
      </c>
      <c r="D533" t="s">
        <v>115</v>
      </c>
      <c r="E533">
        <v>111</v>
      </c>
      <c r="F533" t="s">
        <v>116</v>
      </c>
      <c r="G533" t="s">
        <v>95</v>
      </c>
      <c r="H533" t="s">
        <v>25</v>
      </c>
      <c r="I533">
        <v>68</v>
      </c>
      <c r="J533" t="s">
        <v>28</v>
      </c>
      <c r="K533">
        <v>1000</v>
      </c>
      <c r="L533" s="7">
        <v>2</v>
      </c>
      <c r="M533">
        <v>2</v>
      </c>
      <c r="N533" s="1" t="s">
        <v>32</v>
      </c>
      <c r="O533" t="s">
        <v>27</v>
      </c>
      <c r="P533" t="s">
        <v>28</v>
      </c>
      <c r="Q533" t="s">
        <v>27</v>
      </c>
      <c r="R533" t="s">
        <v>27</v>
      </c>
      <c r="S533">
        <v>0</v>
      </c>
      <c r="T533">
        <v>63</v>
      </c>
      <c r="U533" t="s">
        <v>39</v>
      </c>
    </row>
    <row r="534" spans="1:21" x14ac:dyDescent="0.35">
      <c r="A534" t="s">
        <v>54</v>
      </c>
      <c r="B534">
        <v>26</v>
      </c>
      <c r="C534">
        <v>2023</v>
      </c>
      <c r="D534" t="s">
        <v>115</v>
      </c>
      <c r="E534">
        <v>111</v>
      </c>
      <c r="F534" t="s">
        <v>116</v>
      </c>
      <c r="G534" t="s">
        <v>95</v>
      </c>
      <c r="H534" t="s">
        <v>25</v>
      </c>
      <c r="I534">
        <v>230</v>
      </c>
      <c r="J534" t="s">
        <v>99</v>
      </c>
      <c r="K534">
        <v>1500</v>
      </c>
      <c r="L534" s="7">
        <v>2</v>
      </c>
      <c r="M534">
        <v>2</v>
      </c>
      <c r="N534" s="1" t="s">
        <v>32</v>
      </c>
      <c r="O534" t="s">
        <v>27</v>
      </c>
      <c r="P534">
        <v>17</v>
      </c>
      <c r="Q534" t="s">
        <v>32</v>
      </c>
      <c r="R534" t="s">
        <v>27</v>
      </c>
      <c r="S534">
        <v>0</v>
      </c>
      <c r="T534">
        <v>48</v>
      </c>
      <c r="U534" t="s">
        <v>39</v>
      </c>
    </row>
    <row r="535" spans="1:21" x14ac:dyDescent="0.35">
      <c r="A535" t="s">
        <v>55</v>
      </c>
      <c r="B535">
        <v>27</v>
      </c>
      <c r="C535">
        <v>2023</v>
      </c>
      <c r="D535" t="s">
        <v>115</v>
      </c>
      <c r="E535">
        <v>111</v>
      </c>
      <c r="F535" t="s">
        <v>116</v>
      </c>
      <c r="G535" t="s">
        <v>95</v>
      </c>
      <c r="H535" t="s">
        <v>25</v>
      </c>
      <c r="I535">
        <v>280</v>
      </c>
      <c r="J535" t="s">
        <v>87</v>
      </c>
      <c r="K535">
        <v>1550</v>
      </c>
      <c r="L535" s="7">
        <v>2</v>
      </c>
      <c r="M535">
        <v>3</v>
      </c>
      <c r="N535" s="1" t="s">
        <v>27</v>
      </c>
      <c r="O535" t="s">
        <v>27</v>
      </c>
      <c r="P535">
        <v>17</v>
      </c>
      <c r="Q535" t="s">
        <v>27</v>
      </c>
      <c r="R535" t="s">
        <v>27</v>
      </c>
      <c r="S535" s="1">
        <v>8</v>
      </c>
      <c r="T535" s="6">
        <f>(2/3)*76.66</f>
        <v>51.106666666666662</v>
      </c>
      <c r="U535" t="s">
        <v>29</v>
      </c>
    </row>
    <row r="536" spans="1:21" x14ac:dyDescent="0.35">
      <c r="A536" t="s">
        <v>56</v>
      </c>
      <c r="B536">
        <v>28</v>
      </c>
      <c r="C536">
        <v>2023</v>
      </c>
      <c r="D536" t="s">
        <v>115</v>
      </c>
      <c r="E536">
        <v>111</v>
      </c>
      <c r="F536" t="s">
        <v>116</v>
      </c>
      <c r="G536" t="s">
        <v>95</v>
      </c>
      <c r="H536" t="s">
        <v>25</v>
      </c>
      <c r="I536">
        <v>340</v>
      </c>
      <c r="J536" t="s">
        <v>87</v>
      </c>
      <c r="K536">
        <v>1500</v>
      </c>
      <c r="L536" s="7">
        <v>2</v>
      </c>
      <c r="M536">
        <v>2</v>
      </c>
      <c r="N536" s="1" t="s">
        <v>27</v>
      </c>
      <c r="O536" t="s">
        <v>27</v>
      </c>
      <c r="P536">
        <v>17</v>
      </c>
      <c r="Q536" t="s">
        <v>27</v>
      </c>
      <c r="R536" t="s">
        <v>32</v>
      </c>
      <c r="S536">
        <v>0</v>
      </c>
      <c r="T536">
        <v>50</v>
      </c>
      <c r="U536" t="s">
        <v>39</v>
      </c>
    </row>
    <row r="537" spans="1:21" x14ac:dyDescent="0.35">
      <c r="A537" t="s">
        <v>57</v>
      </c>
      <c r="B537">
        <v>29</v>
      </c>
      <c r="C537">
        <v>2023</v>
      </c>
      <c r="D537" t="s">
        <v>115</v>
      </c>
      <c r="E537">
        <v>111</v>
      </c>
      <c r="F537" t="s">
        <v>116</v>
      </c>
      <c r="G537" t="s">
        <v>95</v>
      </c>
      <c r="H537" t="s">
        <v>25</v>
      </c>
      <c r="I537">
        <v>146</v>
      </c>
      <c r="J537" t="s">
        <v>96</v>
      </c>
      <c r="K537">
        <v>1500</v>
      </c>
      <c r="L537" s="7">
        <v>2</v>
      </c>
      <c r="M537">
        <v>2</v>
      </c>
      <c r="N537" s="1" t="s">
        <v>32</v>
      </c>
      <c r="O537" t="s">
        <v>27</v>
      </c>
      <c r="P537">
        <v>17</v>
      </c>
      <c r="Q537" t="s">
        <v>27</v>
      </c>
      <c r="R537" t="s">
        <v>27</v>
      </c>
      <c r="S537">
        <v>0</v>
      </c>
      <c r="T537">
        <v>30</v>
      </c>
      <c r="U537" t="s">
        <v>39</v>
      </c>
    </row>
    <row r="538" spans="1:21" x14ac:dyDescent="0.35">
      <c r="A538" t="s">
        <v>58</v>
      </c>
      <c r="B538">
        <v>30</v>
      </c>
      <c r="C538">
        <v>2023</v>
      </c>
      <c r="D538" t="s">
        <v>115</v>
      </c>
      <c r="E538">
        <v>111</v>
      </c>
      <c r="F538" t="s">
        <v>116</v>
      </c>
      <c r="G538" t="s">
        <v>95</v>
      </c>
      <c r="H538" t="s">
        <v>25</v>
      </c>
      <c r="I538">
        <v>309</v>
      </c>
      <c r="J538" t="s">
        <v>87</v>
      </c>
      <c r="K538">
        <v>1500</v>
      </c>
      <c r="L538" s="7">
        <v>2</v>
      </c>
      <c r="M538">
        <v>2</v>
      </c>
      <c r="N538" s="1" t="s">
        <v>27</v>
      </c>
      <c r="O538" t="s">
        <v>27</v>
      </c>
      <c r="P538">
        <v>18</v>
      </c>
      <c r="Q538" t="s">
        <v>32</v>
      </c>
      <c r="R538" t="s">
        <v>32</v>
      </c>
      <c r="S538">
        <v>30</v>
      </c>
      <c r="T538">
        <v>80</v>
      </c>
      <c r="U538" t="s">
        <v>29</v>
      </c>
    </row>
    <row r="539" spans="1:21" x14ac:dyDescent="0.35">
      <c r="A539" t="s">
        <v>59</v>
      </c>
      <c r="B539">
        <v>31</v>
      </c>
      <c r="C539">
        <v>2023</v>
      </c>
      <c r="D539" t="s">
        <v>115</v>
      </c>
      <c r="E539">
        <v>111</v>
      </c>
      <c r="F539" t="s">
        <v>116</v>
      </c>
      <c r="G539" t="s">
        <v>95</v>
      </c>
      <c r="H539" t="s">
        <v>25</v>
      </c>
      <c r="I539">
        <v>148</v>
      </c>
      <c r="J539" t="s">
        <v>87</v>
      </c>
      <c r="K539">
        <v>1800</v>
      </c>
      <c r="L539" s="7">
        <v>2</v>
      </c>
      <c r="M539">
        <v>1</v>
      </c>
      <c r="N539" s="1" t="s">
        <v>32</v>
      </c>
      <c r="O539" t="s">
        <v>27</v>
      </c>
      <c r="P539">
        <v>17</v>
      </c>
      <c r="Q539" t="s">
        <v>32</v>
      </c>
      <c r="R539" t="s">
        <v>32</v>
      </c>
      <c r="S539">
        <v>8</v>
      </c>
      <c r="T539">
        <v>118</v>
      </c>
      <c r="U539" t="s">
        <v>39</v>
      </c>
    </row>
    <row r="540" spans="1:21" x14ac:dyDescent="0.35">
      <c r="A540" t="s">
        <v>60</v>
      </c>
      <c r="B540">
        <v>32</v>
      </c>
      <c r="C540">
        <v>2023</v>
      </c>
      <c r="D540" t="s">
        <v>115</v>
      </c>
      <c r="E540">
        <v>111</v>
      </c>
      <c r="F540" t="s">
        <v>116</v>
      </c>
      <c r="G540" t="s">
        <v>95</v>
      </c>
      <c r="H540" t="s">
        <v>25</v>
      </c>
      <c r="I540">
        <v>210</v>
      </c>
      <c r="J540" t="s">
        <v>96</v>
      </c>
      <c r="K540">
        <v>1600</v>
      </c>
      <c r="L540" s="7">
        <v>2</v>
      </c>
      <c r="M540">
        <v>3</v>
      </c>
      <c r="N540" s="1" t="s">
        <v>32</v>
      </c>
      <c r="O540" t="s">
        <v>27</v>
      </c>
      <c r="P540">
        <v>18</v>
      </c>
      <c r="Q540" t="s">
        <v>32</v>
      </c>
      <c r="R540" t="s">
        <v>27</v>
      </c>
      <c r="S540">
        <v>0</v>
      </c>
      <c r="T540">
        <v>70</v>
      </c>
      <c r="U540" t="s">
        <v>39</v>
      </c>
    </row>
    <row r="541" spans="1:21" x14ac:dyDescent="0.35">
      <c r="A541" t="s">
        <v>61</v>
      </c>
      <c r="B541">
        <v>33</v>
      </c>
      <c r="C541">
        <v>2023</v>
      </c>
      <c r="D541" t="s">
        <v>115</v>
      </c>
      <c r="E541">
        <v>111</v>
      </c>
      <c r="F541" t="s">
        <v>116</v>
      </c>
      <c r="G541" t="s">
        <v>95</v>
      </c>
      <c r="H541" t="s">
        <v>25</v>
      </c>
      <c r="I541">
        <v>30</v>
      </c>
      <c r="J541" t="s">
        <v>87</v>
      </c>
      <c r="K541">
        <v>1500</v>
      </c>
      <c r="L541" s="7">
        <v>2</v>
      </c>
      <c r="M541">
        <v>2</v>
      </c>
      <c r="N541" s="1" t="s">
        <v>32</v>
      </c>
      <c r="O541" t="s">
        <v>27</v>
      </c>
      <c r="P541" t="s">
        <v>28</v>
      </c>
      <c r="Q541" t="s">
        <v>32</v>
      </c>
      <c r="R541" t="s">
        <v>32</v>
      </c>
      <c r="S541">
        <v>0</v>
      </c>
      <c r="T541">
        <v>40</v>
      </c>
      <c r="U541" t="s">
        <v>39</v>
      </c>
    </row>
    <row r="542" spans="1:21" x14ac:dyDescent="0.35">
      <c r="A542" t="s">
        <v>62</v>
      </c>
      <c r="B542">
        <v>34</v>
      </c>
      <c r="C542">
        <v>2023</v>
      </c>
      <c r="D542" t="s">
        <v>115</v>
      </c>
      <c r="E542">
        <v>111</v>
      </c>
      <c r="F542" t="s">
        <v>116</v>
      </c>
      <c r="G542" t="s">
        <v>95</v>
      </c>
      <c r="H542" t="s">
        <v>25</v>
      </c>
      <c r="I542">
        <v>178</v>
      </c>
      <c r="J542" t="s">
        <v>87</v>
      </c>
      <c r="K542">
        <v>1200</v>
      </c>
      <c r="L542" s="7">
        <v>2</v>
      </c>
      <c r="M542">
        <v>2</v>
      </c>
      <c r="N542" s="1" t="s">
        <v>27</v>
      </c>
      <c r="O542" t="s">
        <v>27</v>
      </c>
      <c r="P542">
        <v>17</v>
      </c>
      <c r="Q542" t="s">
        <v>32</v>
      </c>
      <c r="R542" t="s">
        <v>27</v>
      </c>
      <c r="S542">
        <v>0</v>
      </c>
      <c r="T542">
        <v>90</v>
      </c>
      <c r="U542" t="s">
        <v>29</v>
      </c>
    </row>
    <row r="543" spans="1:21" x14ac:dyDescent="0.35">
      <c r="A543" t="s">
        <v>63</v>
      </c>
      <c r="B543">
        <v>35</v>
      </c>
      <c r="C543">
        <v>2023</v>
      </c>
      <c r="D543" t="s">
        <v>115</v>
      </c>
      <c r="E543">
        <v>111</v>
      </c>
      <c r="F543" t="s">
        <v>116</v>
      </c>
      <c r="G543" t="s">
        <v>95</v>
      </c>
      <c r="H543" t="s">
        <v>25</v>
      </c>
      <c r="I543">
        <v>313</v>
      </c>
      <c r="J543" t="s">
        <v>96</v>
      </c>
      <c r="K543">
        <v>1600</v>
      </c>
      <c r="L543" s="7">
        <v>2</v>
      </c>
      <c r="M543">
        <v>3</v>
      </c>
      <c r="N543" s="1" t="s">
        <v>27</v>
      </c>
      <c r="O543" t="s">
        <v>27</v>
      </c>
      <c r="P543">
        <v>17</v>
      </c>
      <c r="Q543" t="s">
        <v>27</v>
      </c>
      <c r="R543" t="s">
        <v>27</v>
      </c>
      <c r="S543">
        <v>0</v>
      </c>
      <c r="T543">
        <v>400</v>
      </c>
      <c r="U543" t="s">
        <v>39</v>
      </c>
    </row>
    <row r="544" spans="1:21" x14ac:dyDescent="0.35">
      <c r="A544" t="s">
        <v>64</v>
      </c>
      <c r="B544">
        <v>36</v>
      </c>
      <c r="C544">
        <v>2023</v>
      </c>
      <c r="D544" t="s">
        <v>115</v>
      </c>
      <c r="E544">
        <v>111</v>
      </c>
      <c r="F544" t="s">
        <v>116</v>
      </c>
      <c r="G544" t="s">
        <v>95</v>
      </c>
      <c r="H544" t="s">
        <v>25</v>
      </c>
      <c r="I544">
        <v>70</v>
      </c>
      <c r="J544" t="s">
        <v>28</v>
      </c>
      <c r="K544">
        <v>1000</v>
      </c>
      <c r="L544" s="7">
        <v>2</v>
      </c>
      <c r="M544">
        <v>2</v>
      </c>
      <c r="N544" s="1" t="s">
        <v>27</v>
      </c>
      <c r="O544" t="s">
        <v>27</v>
      </c>
      <c r="P544">
        <v>17</v>
      </c>
      <c r="Q544" t="s">
        <v>27</v>
      </c>
      <c r="R544" t="s">
        <v>27</v>
      </c>
      <c r="S544">
        <v>0</v>
      </c>
      <c r="T544">
        <v>10</v>
      </c>
      <c r="U544" t="s">
        <v>29</v>
      </c>
    </row>
    <row r="545" spans="1:21" x14ac:dyDescent="0.35">
      <c r="A545" t="s">
        <v>65</v>
      </c>
      <c r="B545">
        <v>37</v>
      </c>
      <c r="C545">
        <v>2023</v>
      </c>
      <c r="D545" t="s">
        <v>115</v>
      </c>
      <c r="E545">
        <v>111</v>
      </c>
      <c r="F545" t="s">
        <v>116</v>
      </c>
      <c r="G545" t="s">
        <v>95</v>
      </c>
      <c r="H545" t="s">
        <v>25</v>
      </c>
      <c r="I545">
        <v>232</v>
      </c>
      <c r="J545" t="s">
        <v>28</v>
      </c>
      <c r="K545">
        <v>1500</v>
      </c>
      <c r="L545" s="7">
        <v>2</v>
      </c>
      <c r="M545">
        <v>2</v>
      </c>
      <c r="N545" s="1" t="s">
        <v>32</v>
      </c>
      <c r="O545" t="s">
        <v>27</v>
      </c>
      <c r="P545" t="s">
        <v>28</v>
      </c>
      <c r="Q545" t="s">
        <v>27</v>
      </c>
      <c r="R545" t="s">
        <v>32</v>
      </c>
      <c r="S545" s="1">
        <v>16</v>
      </c>
      <c r="T545" s="6">
        <f>(2/3)*26</f>
        <v>17.333333333333332</v>
      </c>
      <c r="U545" t="s">
        <v>39</v>
      </c>
    </row>
    <row r="546" spans="1:21" x14ac:dyDescent="0.35">
      <c r="A546" t="s">
        <v>66</v>
      </c>
      <c r="B546">
        <v>38</v>
      </c>
      <c r="C546">
        <v>2023</v>
      </c>
      <c r="D546" t="s">
        <v>115</v>
      </c>
      <c r="E546">
        <v>111</v>
      </c>
      <c r="F546" t="s">
        <v>116</v>
      </c>
      <c r="G546" t="s">
        <v>95</v>
      </c>
      <c r="H546" t="s">
        <v>25</v>
      </c>
      <c r="I546">
        <v>250</v>
      </c>
      <c r="J546" t="s">
        <v>87</v>
      </c>
      <c r="K546">
        <v>1500</v>
      </c>
      <c r="L546" s="7">
        <v>2</v>
      </c>
      <c r="M546">
        <v>3</v>
      </c>
      <c r="N546" s="1" t="s">
        <v>27</v>
      </c>
      <c r="O546" t="s">
        <v>27</v>
      </c>
      <c r="P546" t="s">
        <v>28</v>
      </c>
      <c r="Q546" t="s">
        <v>27</v>
      </c>
      <c r="R546" t="s">
        <v>32</v>
      </c>
      <c r="S546">
        <v>0</v>
      </c>
      <c r="T546">
        <v>30</v>
      </c>
      <c r="U546" t="s">
        <v>39</v>
      </c>
    </row>
    <row r="547" spans="1:21" x14ac:dyDescent="0.35">
      <c r="A547" t="s">
        <v>67</v>
      </c>
      <c r="B547">
        <v>39</v>
      </c>
      <c r="C547">
        <v>2023</v>
      </c>
      <c r="D547" t="s">
        <v>115</v>
      </c>
      <c r="E547">
        <v>111</v>
      </c>
      <c r="F547" t="s">
        <v>116</v>
      </c>
      <c r="G547" t="s">
        <v>95</v>
      </c>
      <c r="H547" t="s">
        <v>25</v>
      </c>
      <c r="I547">
        <v>85</v>
      </c>
      <c r="J547" t="s">
        <v>96</v>
      </c>
      <c r="K547">
        <v>1500</v>
      </c>
      <c r="L547" s="7">
        <v>2</v>
      </c>
      <c r="M547">
        <v>2</v>
      </c>
      <c r="N547" s="1" t="s">
        <v>27</v>
      </c>
      <c r="O547" t="s">
        <v>27</v>
      </c>
      <c r="P547">
        <v>16</v>
      </c>
      <c r="Q547" t="s">
        <v>27</v>
      </c>
      <c r="R547" t="s">
        <v>32</v>
      </c>
      <c r="S547">
        <v>4</v>
      </c>
      <c r="T547">
        <v>55</v>
      </c>
      <c r="U547" t="s">
        <v>39</v>
      </c>
    </row>
    <row r="548" spans="1:21" x14ac:dyDescent="0.35">
      <c r="A548" t="s">
        <v>68</v>
      </c>
      <c r="B548">
        <v>40</v>
      </c>
      <c r="C548">
        <v>2023</v>
      </c>
      <c r="D548" t="s">
        <v>115</v>
      </c>
      <c r="E548">
        <v>111</v>
      </c>
      <c r="F548" t="s">
        <v>116</v>
      </c>
      <c r="G548" t="s">
        <v>95</v>
      </c>
      <c r="H548" t="s">
        <v>25</v>
      </c>
      <c r="I548">
        <v>60</v>
      </c>
      <c r="J548" t="s">
        <v>97</v>
      </c>
      <c r="K548">
        <v>1500</v>
      </c>
      <c r="L548" s="7">
        <v>2</v>
      </c>
      <c r="M548">
        <v>2</v>
      </c>
      <c r="N548" s="1" t="s">
        <v>32</v>
      </c>
      <c r="O548" t="s">
        <v>27</v>
      </c>
      <c r="P548">
        <v>16</v>
      </c>
      <c r="Q548" t="s">
        <v>27</v>
      </c>
      <c r="R548" t="s">
        <v>27</v>
      </c>
      <c r="S548">
        <v>0</v>
      </c>
      <c r="T548">
        <v>50</v>
      </c>
      <c r="U548" t="s">
        <v>39</v>
      </c>
    </row>
    <row r="549" spans="1:21" x14ac:dyDescent="0.35">
      <c r="A549" t="s">
        <v>69</v>
      </c>
      <c r="B549">
        <v>41</v>
      </c>
      <c r="C549">
        <v>2023</v>
      </c>
      <c r="D549" t="s">
        <v>115</v>
      </c>
      <c r="E549">
        <v>111</v>
      </c>
      <c r="F549" t="s">
        <v>116</v>
      </c>
      <c r="G549" t="s">
        <v>95</v>
      </c>
      <c r="H549" t="s">
        <v>25</v>
      </c>
      <c r="I549">
        <v>155</v>
      </c>
      <c r="J549" t="s">
        <v>87</v>
      </c>
      <c r="K549">
        <v>1.605</v>
      </c>
      <c r="L549" s="7">
        <v>2</v>
      </c>
      <c r="M549">
        <v>3</v>
      </c>
      <c r="N549" s="1" t="s">
        <v>27</v>
      </c>
      <c r="O549" t="s">
        <v>27</v>
      </c>
      <c r="P549">
        <v>18</v>
      </c>
      <c r="Q549" t="s">
        <v>27</v>
      </c>
      <c r="R549" t="s">
        <v>27</v>
      </c>
      <c r="S549">
        <v>0</v>
      </c>
      <c r="T549">
        <v>65</v>
      </c>
      <c r="U549" t="s">
        <v>39</v>
      </c>
    </row>
    <row r="550" spans="1:21" x14ac:dyDescent="0.35">
      <c r="A550" t="s">
        <v>70</v>
      </c>
      <c r="B550">
        <v>42</v>
      </c>
      <c r="C550">
        <v>2023</v>
      </c>
      <c r="D550" t="s">
        <v>115</v>
      </c>
      <c r="E550">
        <v>111</v>
      </c>
      <c r="F550" t="s">
        <v>116</v>
      </c>
      <c r="G550" t="s">
        <v>95</v>
      </c>
      <c r="H550" t="s">
        <v>25</v>
      </c>
      <c r="I550">
        <v>103</v>
      </c>
      <c r="J550" t="s">
        <v>96</v>
      </c>
      <c r="K550">
        <v>1250</v>
      </c>
      <c r="L550" s="7">
        <v>2</v>
      </c>
      <c r="M550">
        <v>1</v>
      </c>
      <c r="N550" s="1" t="s">
        <v>32</v>
      </c>
      <c r="O550" t="s">
        <v>27</v>
      </c>
      <c r="P550">
        <v>16</v>
      </c>
      <c r="Q550" t="s">
        <v>32</v>
      </c>
      <c r="R550" t="s">
        <v>27</v>
      </c>
      <c r="S550">
        <v>0</v>
      </c>
      <c r="T550">
        <v>67</v>
      </c>
      <c r="U550" t="s">
        <v>39</v>
      </c>
    </row>
    <row r="551" spans="1:21" x14ac:dyDescent="0.35">
      <c r="A551" t="s">
        <v>71</v>
      </c>
      <c r="B551">
        <v>44</v>
      </c>
      <c r="C551">
        <v>2023</v>
      </c>
      <c r="D551" t="s">
        <v>115</v>
      </c>
      <c r="E551">
        <v>111</v>
      </c>
      <c r="F551" t="s">
        <v>116</v>
      </c>
      <c r="G551" t="s">
        <v>95</v>
      </c>
      <c r="H551" t="s">
        <v>25</v>
      </c>
      <c r="I551">
        <v>100</v>
      </c>
      <c r="J551" t="s">
        <v>87</v>
      </c>
      <c r="K551">
        <v>1200</v>
      </c>
      <c r="L551" s="7">
        <v>2</v>
      </c>
      <c r="M551">
        <v>1</v>
      </c>
      <c r="N551" s="1" t="s">
        <v>27</v>
      </c>
      <c r="O551" t="s">
        <v>27</v>
      </c>
      <c r="P551">
        <v>18</v>
      </c>
      <c r="Q551" t="s">
        <v>32</v>
      </c>
      <c r="R551" t="s">
        <v>27</v>
      </c>
      <c r="S551">
        <v>0</v>
      </c>
      <c r="T551">
        <v>25</v>
      </c>
      <c r="U551" t="s">
        <v>29</v>
      </c>
    </row>
    <row r="552" spans="1:21" x14ac:dyDescent="0.35">
      <c r="A552" t="s">
        <v>72</v>
      </c>
      <c r="B552">
        <v>45</v>
      </c>
      <c r="C552">
        <v>2023</v>
      </c>
      <c r="D552" t="s">
        <v>115</v>
      </c>
      <c r="E552">
        <v>111</v>
      </c>
      <c r="F552" t="s">
        <v>116</v>
      </c>
      <c r="G552" t="s">
        <v>95</v>
      </c>
      <c r="H552" t="s">
        <v>25</v>
      </c>
      <c r="I552">
        <v>167</v>
      </c>
      <c r="J552" t="s">
        <v>117</v>
      </c>
      <c r="K552">
        <v>1500</v>
      </c>
      <c r="L552" s="7">
        <v>2</v>
      </c>
      <c r="M552">
        <v>2</v>
      </c>
      <c r="N552" s="1" t="s">
        <v>27</v>
      </c>
      <c r="O552" t="s">
        <v>27</v>
      </c>
      <c r="P552">
        <v>16</v>
      </c>
      <c r="Q552" t="s">
        <v>27</v>
      </c>
      <c r="R552" t="s">
        <v>32</v>
      </c>
      <c r="S552">
        <v>4</v>
      </c>
      <c r="T552">
        <v>52</v>
      </c>
      <c r="U552" t="s">
        <v>39</v>
      </c>
    </row>
    <row r="553" spans="1:21" x14ac:dyDescent="0.35">
      <c r="A553" t="s">
        <v>73</v>
      </c>
      <c r="B553">
        <v>46</v>
      </c>
      <c r="C553">
        <v>2023</v>
      </c>
      <c r="D553" t="s">
        <v>115</v>
      </c>
      <c r="E553">
        <v>111</v>
      </c>
      <c r="F553" t="s">
        <v>116</v>
      </c>
      <c r="G553" t="s">
        <v>95</v>
      </c>
      <c r="H553" t="s">
        <v>25</v>
      </c>
      <c r="I553">
        <v>100</v>
      </c>
      <c r="J553" t="s">
        <v>28</v>
      </c>
      <c r="K553">
        <v>1500</v>
      </c>
      <c r="L553" s="7">
        <v>2</v>
      </c>
      <c r="M553">
        <v>3</v>
      </c>
      <c r="N553" s="1" t="s">
        <v>32</v>
      </c>
      <c r="O553" t="s">
        <v>27</v>
      </c>
      <c r="P553">
        <v>18</v>
      </c>
      <c r="Q553" t="s">
        <v>27</v>
      </c>
      <c r="R553" t="s">
        <v>32</v>
      </c>
      <c r="S553">
        <v>0</v>
      </c>
      <c r="T553">
        <v>100</v>
      </c>
      <c r="U553" t="s">
        <v>39</v>
      </c>
    </row>
    <row r="554" spans="1:21" x14ac:dyDescent="0.35">
      <c r="A554" t="s">
        <v>74</v>
      </c>
      <c r="B554">
        <v>47</v>
      </c>
      <c r="C554">
        <v>2023</v>
      </c>
      <c r="D554" t="s">
        <v>115</v>
      </c>
      <c r="E554">
        <v>111</v>
      </c>
      <c r="F554" t="s">
        <v>116</v>
      </c>
      <c r="G554" t="s">
        <v>95</v>
      </c>
      <c r="H554" t="s">
        <v>25</v>
      </c>
      <c r="I554">
        <v>200</v>
      </c>
      <c r="J554" t="s">
        <v>96</v>
      </c>
      <c r="K554">
        <v>750</v>
      </c>
      <c r="L554" s="7">
        <v>2</v>
      </c>
      <c r="M554">
        <v>2</v>
      </c>
      <c r="N554" s="1" t="s">
        <v>32</v>
      </c>
      <c r="O554" t="s">
        <v>27</v>
      </c>
      <c r="P554">
        <v>16</v>
      </c>
      <c r="Q554" t="s">
        <v>27</v>
      </c>
      <c r="R554" t="s">
        <v>27</v>
      </c>
      <c r="S554">
        <v>0</v>
      </c>
      <c r="T554">
        <v>60</v>
      </c>
      <c r="U554" t="s">
        <v>39</v>
      </c>
    </row>
    <row r="555" spans="1:21" x14ac:dyDescent="0.35">
      <c r="A555" t="s">
        <v>75</v>
      </c>
      <c r="B555">
        <v>48</v>
      </c>
      <c r="C555">
        <v>2023</v>
      </c>
      <c r="D555" t="s">
        <v>115</v>
      </c>
      <c r="E555">
        <v>111</v>
      </c>
      <c r="F555" t="s">
        <v>116</v>
      </c>
      <c r="G555" t="s">
        <v>95</v>
      </c>
      <c r="H555" t="s">
        <v>25</v>
      </c>
      <c r="I555">
        <v>50</v>
      </c>
      <c r="J555" t="s">
        <v>87</v>
      </c>
      <c r="K555">
        <v>1500</v>
      </c>
      <c r="L555" s="7">
        <v>2</v>
      </c>
      <c r="M555">
        <v>2</v>
      </c>
      <c r="N555" s="1" t="s">
        <v>27</v>
      </c>
      <c r="O555" t="s">
        <v>27</v>
      </c>
      <c r="P555">
        <v>17</v>
      </c>
      <c r="Q555" t="s">
        <v>27</v>
      </c>
      <c r="R555" t="s">
        <v>27</v>
      </c>
      <c r="S555">
        <v>4</v>
      </c>
      <c r="T555">
        <v>50</v>
      </c>
      <c r="U555" t="s">
        <v>39</v>
      </c>
    </row>
    <row r="556" spans="1:21" x14ac:dyDescent="0.35">
      <c r="A556" t="s">
        <v>76</v>
      </c>
      <c r="B556">
        <v>49</v>
      </c>
      <c r="C556">
        <v>2023</v>
      </c>
      <c r="D556" t="s">
        <v>115</v>
      </c>
      <c r="E556">
        <v>111</v>
      </c>
      <c r="F556" t="s">
        <v>116</v>
      </c>
      <c r="G556" t="s">
        <v>95</v>
      </c>
      <c r="H556" t="s">
        <v>25</v>
      </c>
      <c r="I556">
        <v>254</v>
      </c>
      <c r="J556" t="s">
        <v>28</v>
      </c>
      <c r="K556">
        <v>1600</v>
      </c>
      <c r="L556" s="7">
        <v>2</v>
      </c>
      <c r="M556">
        <v>2</v>
      </c>
      <c r="N556" s="1" t="s">
        <v>32</v>
      </c>
      <c r="O556" t="s">
        <v>27</v>
      </c>
      <c r="P556" t="s">
        <v>28</v>
      </c>
      <c r="Q556" t="s">
        <v>27</v>
      </c>
      <c r="R556" t="s">
        <v>32</v>
      </c>
      <c r="S556">
        <v>0</v>
      </c>
      <c r="T556">
        <v>52</v>
      </c>
      <c r="U556" t="s">
        <v>29</v>
      </c>
    </row>
    <row r="557" spans="1:21" x14ac:dyDescent="0.35">
      <c r="A557" t="s">
        <v>77</v>
      </c>
      <c r="B557">
        <v>50</v>
      </c>
      <c r="C557">
        <v>2023</v>
      </c>
      <c r="D557" t="s">
        <v>115</v>
      </c>
      <c r="E557">
        <v>111</v>
      </c>
      <c r="F557" t="s">
        <v>116</v>
      </c>
      <c r="G557" t="s">
        <v>95</v>
      </c>
      <c r="H557" t="s">
        <v>25</v>
      </c>
      <c r="I557">
        <v>360</v>
      </c>
      <c r="J557" t="s">
        <v>87</v>
      </c>
      <c r="K557">
        <v>1000</v>
      </c>
      <c r="L557" s="7">
        <v>2</v>
      </c>
      <c r="M557">
        <v>2</v>
      </c>
      <c r="N557" s="1" t="s">
        <v>32</v>
      </c>
      <c r="O557" t="s">
        <v>27</v>
      </c>
      <c r="P557">
        <v>18</v>
      </c>
      <c r="Q557" t="s">
        <v>27</v>
      </c>
      <c r="R557" t="s">
        <v>27</v>
      </c>
      <c r="S557">
        <v>0</v>
      </c>
      <c r="T557">
        <v>130</v>
      </c>
      <c r="U557" t="s">
        <v>29</v>
      </c>
    </row>
    <row r="558" spans="1:21" x14ac:dyDescent="0.35">
      <c r="A558" t="s">
        <v>78</v>
      </c>
      <c r="B558">
        <v>51</v>
      </c>
      <c r="C558">
        <v>2023</v>
      </c>
      <c r="D558" t="s">
        <v>115</v>
      </c>
      <c r="E558">
        <v>111</v>
      </c>
      <c r="F558" t="s">
        <v>116</v>
      </c>
      <c r="G558" t="s">
        <v>95</v>
      </c>
      <c r="H558" t="s">
        <v>25</v>
      </c>
      <c r="I558">
        <v>267</v>
      </c>
      <c r="J558" t="s">
        <v>28</v>
      </c>
      <c r="K558">
        <v>1500</v>
      </c>
      <c r="L558" s="7">
        <v>2</v>
      </c>
      <c r="M558">
        <v>2</v>
      </c>
      <c r="N558" s="1" t="s">
        <v>32</v>
      </c>
      <c r="O558" t="s">
        <v>27</v>
      </c>
      <c r="P558" t="s">
        <v>28</v>
      </c>
      <c r="Q558" t="s">
        <v>27</v>
      </c>
      <c r="R558" t="s">
        <v>32</v>
      </c>
      <c r="S558">
        <v>0</v>
      </c>
      <c r="T558">
        <v>95</v>
      </c>
      <c r="U558" t="s">
        <v>29</v>
      </c>
    </row>
    <row r="559" spans="1:21" x14ac:dyDescent="0.35">
      <c r="A559" t="s">
        <v>79</v>
      </c>
      <c r="B559">
        <v>53</v>
      </c>
      <c r="C559">
        <v>2023</v>
      </c>
      <c r="D559" t="s">
        <v>115</v>
      </c>
      <c r="E559">
        <v>111</v>
      </c>
      <c r="F559" t="s">
        <v>116</v>
      </c>
      <c r="G559" t="s">
        <v>95</v>
      </c>
      <c r="H559" t="s">
        <v>25</v>
      </c>
      <c r="I559">
        <v>349</v>
      </c>
      <c r="J559" t="s">
        <v>28</v>
      </c>
      <c r="K559">
        <v>1600</v>
      </c>
      <c r="L559" s="7">
        <v>2</v>
      </c>
      <c r="M559">
        <v>2</v>
      </c>
      <c r="N559" s="1" t="s">
        <v>32</v>
      </c>
      <c r="O559" t="s">
        <v>27</v>
      </c>
      <c r="P559">
        <v>17</v>
      </c>
      <c r="Q559" t="s">
        <v>27</v>
      </c>
      <c r="R559" t="s">
        <v>32</v>
      </c>
      <c r="S559">
        <v>0</v>
      </c>
      <c r="T559">
        <v>55</v>
      </c>
      <c r="U559" t="s">
        <v>39</v>
      </c>
    </row>
    <row r="560" spans="1:21" x14ac:dyDescent="0.35">
      <c r="A560" t="s">
        <v>80</v>
      </c>
      <c r="B560">
        <v>54</v>
      </c>
      <c r="C560">
        <v>2023</v>
      </c>
      <c r="D560" t="s">
        <v>115</v>
      </c>
      <c r="E560">
        <v>111</v>
      </c>
      <c r="F560" t="s">
        <v>116</v>
      </c>
      <c r="G560" t="s">
        <v>95</v>
      </c>
      <c r="H560" t="s">
        <v>25</v>
      </c>
      <c r="I560">
        <v>134</v>
      </c>
      <c r="J560" t="s">
        <v>87</v>
      </c>
      <c r="K560">
        <v>2100</v>
      </c>
      <c r="L560" s="7">
        <v>2</v>
      </c>
      <c r="M560">
        <v>3</v>
      </c>
      <c r="N560" s="1" t="s">
        <v>27</v>
      </c>
      <c r="O560" t="s">
        <v>27</v>
      </c>
      <c r="P560">
        <v>18</v>
      </c>
      <c r="Q560" t="s">
        <v>32</v>
      </c>
      <c r="R560" t="s">
        <v>27</v>
      </c>
      <c r="S560">
        <v>4</v>
      </c>
      <c r="T560">
        <v>140</v>
      </c>
      <c r="U560" t="s">
        <v>39</v>
      </c>
    </row>
    <row r="561" spans="1:21" x14ac:dyDescent="0.35">
      <c r="A561" t="s">
        <v>81</v>
      </c>
      <c r="B561">
        <v>55</v>
      </c>
      <c r="C561">
        <v>2023</v>
      </c>
      <c r="D561" t="s">
        <v>115</v>
      </c>
      <c r="E561">
        <v>111</v>
      </c>
      <c r="F561" t="s">
        <v>116</v>
      </c>
      <c r="G561" t="s">
        <v>95</v>
      </c>
      <c r="H561" t="s">
        <v>25</v>
      </c>
      <c r="I561" s="6">
        <v>314.5</v>
      </c>
      <c r="J561" t="s">
        <v>87</v>
      </c>
      <c r="K561">
        <v>1550</v>
      </c>
      <c r="L561" s="7">
        <v>2</v>
      </c>
      <c r="M561">
        <v>2</v>
      </c>
      <c r="N561" s="1" t="s">
        <v>32</v>
      </c>
      <c r="O561" t="s">
        <v>27</v>
      </c>
      <c r="P561">
        <v>18</v>
      </c>
      <c r="Q561" t="s">
        <v>27</v>
      </c>
      <c r="R561" t="s">
        <v>32</v>
      </c>
      <c r="S561">
        <v>0</v>
      </c>
      <c r="T561">
        <v>11</v>
      </c>
      <c r="U561" t="s">
        <v>29</v>
      </c>
    </row>
    <row r="562" spans="1:21" x14ac:dyDescent="0.35">
      <c r="A562" t="s">
        <v>82</v>
      </c>
      <c r="B562">
        <v>56</v>
      </c>
      <c r="C562">
        <v>2023</v>
      </c>
      <c r="D562" t="s">
        <v>115</v>
      </c>
      <c r="E562">
        <v>111</v>
      </c>
      <c r="F562" t="s">
        <v>116</v>
      </c>
      <c r="G562" t="s">
        <v>95</v>
      </c>
      <c r="H562" t="s">
        <v>25</v>
      </c>
      <c r="I562">
        <v>148</v>
      </c>
      <c r="J562" t="s">
        <v>96</v>
      </c>
      <c r="K562">
        <v>1600</v>
      </c>
      <c r="L562" s="7">
        <v>2</v>
      </c>
      <c r="M562">
        <v>2</v>
      </c>
      <c r="N562" s="1" t="s">
        <v>27</v>
      </c>
      <c r="O562" t="s">
        <v>27</v>
      </c>
      <c r="P562">
        <v>16</v>
      </c>
      <c r="Q562" t="s">
        <v>27</v>
      </c>
      <c r="R562" t="s">
        <v>32</v>
      </c>
      <c r="S562">
        <v>0</v>
      </c>
      <c r="T562">
        <v>175</v>
      </c>
      <c r="U562" t="s">
        <v>29</v>
      </c>
    </row>
    <row r="563" spans="1:21" x14ac:dyDescent="0.35">
      <c r="A563" t="s">
        <v>21</v>
      </c>
      <c r="B563">
        <v>1</v>
      </c>
      <c r="C563">
        <v>2023</v>
      </c>
      <c r="D563" t="s">
        <v>118</v>
      </c>
      <c r="E563">
        <v>112</v>
      </c>
      <c r="F563" t="s">
        <v>119</v>
      </c>
      <c r="G563" t="s">
        <v>120</v>
      </c>
      <c r="H563" t="s">
        <v>27</v>
      </c>
      <c r="I563" t="s">
        <v>28</v>
      </c>
      <c r="J563" t="s">
        <v>28</v>
      </c>
      <c r="K563" t="s">
        <v>28</v>
      </c>
      <c r="L563" t="s">
        <v>28</v>
      </c>
      <c r="M563" t="s">
        <v>28</v>
      </c>
      <c r="N563" s="1"/>
      <c r="O563" t="s">
        <v>28</v>
      </c>
      <c r="P563" t="s">
        <v>28</v>
      </c>
      <c r="Q563" t="s">
        <v>28</v>
      </c>
      <c r="R563" t="s">
        <v>28</v>
      </c>
      <c r="S563" t="s">
        <v>28</v>
      </c>
      <c r="T563" t="s">
        <v>28</v>
      </c>
      <c r="U563" t="s">
        <v>28</v>
      </c>
    </row>
    <row r="564" spans="1:21" x14ac:dyDescent="0.35">
      <c r="A564" t="s">
        <v>30</v>
      </c>
      <c r="B564">
        <v>2</v>
      </c>
      <c r="C564">
        <v>2023</v>
      </c>
      <c r="D564" t="s">
        <v>118</v>
      </c>
      <c r="E564">
        <v>112</v>
      </c>
      <c r="F564" t="s">
        <v>119</v>
      </c>
      <c r="G564" t="s">
        <v>120</v>
      </c>
      <c r="H564" t="s">
        <v>27</v>
      </c>
      <c r="I564" t="s">
        <v>28</v>
      </c>
      <c r="J564" t="s">
        <v>28</v>
      </c>
      <c r="K564" t="s">
        <v>28</v>
      </c>
      <c r="L564" t="s">
        <v>28</v>
      </c>
      <c r="M564" t="s">
        <v>28</v>
      </c>
      <c r="N564" s="1"/>
      <c r="O564" t="s">
        <v>28</v>
      </c>
      <c r="P564" t="s">
        <v>28</v>
      </c>
      <c r="Q564" t="s">
        <v>28</v>
      </c>
      <c r="R564" t="s">
        <v>28</v>
      </c>
      <c r="S564" t="s">
        <v>28</v>
      </c>
      <c r="T564" t="s">
        <v>28</v>
      </c>
      <c r="U564" t="s">
        <v>28</v>
      </c>
    </row>
    <row r="565" spans="1:21" x14ac:dyDescent="0.35">
      <c r="A565" t="s">
        <v>33</v>
      </c>
      <c r="B565">
        <v>4</v>
      </c>
      <c r="C565">
        <v>2023</v>
      </c>
      <c r="D565" t="s">
        <v>118</v>
      </c>
      <c r="E565">
        <v>112</v>
      </c>
      <c r="F565" t="s">
        <v>119</v>
      </c>
      <c r="G565" t="s">
        <v>120</v>
      </c>
      <c r="H565" t="s">
        <v>27</v>
      </c>
      <c r="I565" t="s">
        <v>28</v>
      </c>
      <c r="J565" t="s">
        <v>28</v>
      </c>
      <c r="K565" t="s">
        <v>28</v>
      </c>
      <c r="L565" t="s">
        <v>28</v>
      </c>
      <c r="M565" t="s">
        <v>28</v>
      </c>
      <c r="N565" s="1"/>
      <c r="O565" t="s">
        <v>28</v>
      </c>
      <c r="P565" t="s">
        <v>28</v>
      </c>
      <c r="Q565" t="s">
        <v>28</v>
      </c>
      <c r="R565" t="s">
        <v>28</v>
      </c>
      <c r="S565" t="s">
        <v>28</v>
      </c>
      <c r="T565" t="s">
        <v>28</v>
      </c>
      <c r="U565" t="s">
        <v>28</v>
      </c>
    </row>
    <row r="566" spans="1:21" x14ac:dyDescent="0.35">
      <c r="A566" t="s">
        <v>34</v>
      </c>
      <c r="B566">
        <v>5</v>
      </c>
      <c r="C566">
        <v>2023</v>
      </c>
      <c r="D566" t="s">
        <v>118</v>
      </c>
      <c r="E566">
        <v>112</v>
      </c>
      <c r="F566" t="s">
        <v>119</v>
      </c>
      <c r="G566" t="s">
        <v>120</v>
      </c>
      <c r="H566" t="s">
        <v>27</v>
      </c>
      <c r="I566" t="s">
        <v>28</v>
      </c>
      <c r="J566" t="s">
        <v>28</v>
      </c>
      <c r="K566" t="s">
        <v>28</v>
      </c>
      <c r="L566" t="s">
        <v>28</v>
      </c>
      <c r="M566" t="s">
        <v>28</v>
      </c>
      <c r="N566" s="1"/>
      <c r="O566" t="s">
        <v>28</v>
      </c>
      <c r="P566" t="s">
        <v>28</v>
      </c>
      <c r="Q566" t="s">
        <v>28</v>
      </c>
      <c r="R566" t="s">
        <v>28</v>
      </c>
      <c r="S566" t="s">
        <v>28</v>
      </c>
      <c r="T566" t="s">
        <v>28</v>
      </c>
      <c r="U566" t="s">
        <v>28</v>
      </c>
    </row>
    <row r="567" spans="1:21" x14ac:dyDescent="0.35">
      <c r="A567" t="s">
        <v>35</v>
      </c>
      <c r="B567">
        <v>6</v>
      </c>
      <c r="C567">
        <v>2023</v>
      </c>
      <c r="D567" t="s">
        <v>118</v>
      </c>
      <c r="E567">
        <v>112</v>
      </c>
      <c r="F567" t="s">
        <v>119</v>
      </c>
      <c r="G567" t="s">
        <v>120</v>
      </c>
      <c r="H567" t="s">
        <v>27</v>
      </c>
      <c r="I567" t="s">
        <v>28</v>
      </c>
      <c r="J567" t="s">
        <v>28</v>
      </c>
      <c r="K567" t="s">
        <v>28</v>
      </c>
      <c r="L567" t="s">
        <v>28</v>
      </c>
      <c r="M567" t="s">
        <v>28</v>
      </c>
      <c r="N567" s="1"/>
      <c r="O567" t="s">
        <v>28</v>
      </c>
      <c r="P567" t="s">
        <v>28</v>
      </c>
      <c r="Q567" t="s">
        <v>28</v>
      </c>
      <c r="R567" t="s">
        <v>28</v>
      </c>
      <c r="S567" t="s">
        <v>28</v>
      </c>
      <c r="T567" t="s">
        <v>28</v>
      </c>
      <c r="U567" t="s">
        <v>28</v>
      </c>
    </row>
    <row r="568" spans="1:21" x14ac:dyDescent="0.35">
      <c r="A568" t="s">
        <v>36</v>
      </c>
      <c r="B568">
        <v>8</v>
      </c>
      <c r="C568">
        <v>2023</v>
      </c>
      <c r="D568" t="s">
        <v>118</v>
      </c>
      <c r="E568">
        <v>112</v>
      </c>
      <c r="F568" t="s">
        <v>119</v>
      </c>
      <c r="G568" t="s">
        <v>120</v>
      </c>
      <c r="H568" t="s">
        <v>27</v>
      </c>
      <c r="I568" t="s">
        <v>28</v>
      </c>
      <c r="J568" t="s">
        <v>28</v>
      </c>
      <c r="K568" t="s">
        <v>28</v>
      </c>
      <c r="L568" t="s">
        <v>28</v>
      </c>
      <c r="M568" t="s">
        <v>28</v>
      </c>
      <c r="N568" s="1"/>
      <c r="O568" t="s">
        <v>28</v>
      </c>
      <c r="P568" t="s">
        <v>28</v>
      </c>
      <c r="Q568" t="s">
        <v>28</v>
      </c>
      <c r="R568" t="s">
        <v>28</v>
      </c>
      <c r="S568" t="s">
        <v>28</v>
      </c>
      <c r="T568" t="s">
        <v>28</v>
      </c>
      <c r="U568" t="s">
        <v>28</v>
      </c>
    </row>
    <row r="569" spans="1:21" x14ac:dyDescent="0.35">
      <c r="A569" t="s">
        <v>37</v>
      </c>
      <c r="B569">
        <v>9</v>
      </c>
      <c r="C569">
        <v>2023</v>
      </c>
      <c r="D569" t="s">
        <v>118</v>
      </c>
      <c r="E569">
        <v>112</v>
      </c>
      <c r="F569" t="s">
        <v>119</v>
      </c>
      <c r="G569" t="s">
        <v>120</v>
      </c>
      <c r="H569" t="s">
        <v>25</v>
      </c>
      <c r="I569">
        <v>100</v>
      </c>
      <c r="J569" t="s">
        <v>121</v>
      </c>
      <c r="K569">
        <v>4000</v>
      </c>
      <c r="L569">
        <v>0</v>
      </c>
      <c r="M569">
        <v>1</v>
      </c>
      <c r="N569" s="1" t="s">
        <v>27</v>
      </c>
      <c r="O569" t="s">
        <v>27</v>
      </c>
      <c r="P569">
        <v>18</v>
      </c>
      <c r="Q569" t="s">
        <v>27</v>
      </c>
      <c r="R569" t="s">
        <v>27</v>
      </c>
      <c r="S569">
        <v>0</v>
      </c>
      <c r="T569">
        <v>50</v>
      </c>
      <c r="U569" t="s">
        <v>27</v>
      </c>
    </row>
    <row r="570" spans="1:21" x14ac:dyDescent="0.35">
      <c r="A570" t="s">
        <v>38</v>
      </c>
      <c r="B570">
        <v>10</v>
      </c>
      <c r="C570">
        <v>2023</v>
      </c>
      <c r="D570" t="s">
        <v>118</v>
      </c>
      <c r="E570">
        <v>112</v>
      </c>
      <c r="F570" t="s">
        <v>119</v>
      </c>
      <c r="G570" t="s">
        <v>120</v>
      </c>
      <c r="H570" t="s">
        <v>27</v>
      </c>
      <c r="I570" t="s">
        <v>28</v>
      </c>
      <c r="J570" t="s">
        <v>28</v>
      </c>
      <c r="K570" t="s">
        <v>28</v>
      </c>
      <c r="L570" t="s">
        <v>28</v>
      </c>
      <c r="M570" t="s">
        <v>28</v>
      </c>
      <c r="N570" s="1"/>
      <c r="O570" t="s">
        <v>28</v>
      </c>
      <c r="P570" t="s">
        <v>28</v>
      </c>
      <c r="Q570" t="s">
        <v>28</v>
      </c>
      <c r="R570" t="s">
        <v>28</v>
      </c>
      <c r="S570" t="s">
        <v>28</v>
      </c>
      <c r="T570" t="s">
        <v>28</v>
      </c>
      <c r="U570" t="s">
        <v>28</v>
      </c>
    </row>
    <row r="571" spans="1:21" x14ac:dyDescent="0.35">
      <c r="A571" t="s">
        <v>40</v>
      </c>
      <c r="B571">
        <v>11</v>
      </c>
      <c r="C571">
        <v>2023</v>
      </c>
      <c r="D571" t="s">
        <v>118</v>
      </c>
      <c r="E571">
        <v>112</v>
      </c>
      <c r="F571" t="s">
        <v>119</v>
      </c>
      <c r="G571" t="s">
        <v>120</v>
      </c>
      <c r="H571" t="s">
        <v>27</v>
      </c>
      <c r="I571" t="s">
        <v>28</v>
      </c>
      <c r="J571" t="s">
        <v>28</v>
      </c>
      <c r="K571" t="s">
        <v>28</v>
      </c>
      <c r="L571" t="s">
        <v>28</v>
      </c>
      <c r="M571" t="s">
        <v>28</v>
      </c>
      <c r="N571" s="1"/>
      <c r="O571" t="s">
        <v>28</v>
      </c>
      <c r="P571" t="s">
        <v>28</v>
      </c>
      <c r="Q571" t="s">
        <v>28</v>
      </c>
      <c r="R571" t="s">
        <v>28</v>
      </c>
      <c r="S571" t="s">
        <v>28</v>
      </c>
      <c r="T571" t="s">
        <v>28</v>
      </c>
      <c r="U571" t="s">
        <v>28</v>
      </c>
    </row>
    <row r="572" spans="1:21" x14ac:dyDescent="0.35">
      <c r="A572" t="s">
        <v>41</v>
      </c>
      <c r="B572">
        <v>12</v>
      </c>
      <c r="C572">
        <v>2023</v>
      </c>
      <c r="D572" t="s">
        <v>118</v>
      </c>
      <c r="E572">
        <v>112</v>
      </c>
      <c r="F572" t="s">
        <v>119</v>
      </c>
      <c r="G572" t="s">
        <v>120</v>
      </c>
      <c r="H572" t="s">
        <v>27</v>
      </c>
      <c r="I572" t="s">
        <v>28</v>
      </c>
      <c r="J572" t="s">
        <v>28</v>
      </c>
      <c r="K572" t="s">
        <v>28</v>
      </c>
      <c r="L572" t="s">
        <v>28</v>
      </c>
      <c r="M572" t="s">
        <v>28</v>
      </c>
      <c r="N572" s="1"/>
      <c r="O572" t="s">
        <v>28</v>
      </c>
      <c r="P572" t="s">
        <v>28</v>
      </c>
      <c r="Q572" t="s">
        <v>28</v>
      </c>
      <c r="R572" t="s">
        <v>28</v>
      </c>
      <c r="S572" t="s">
        <v>28</v>
      </c>
      <c r="T572" t="s">
        <v>28</v>
      </c>
      <c r="U572" t="s">
        <v>28</v>
      </c>
    </row>
    <row r="573" spans="1:21" x14ac:dyDescent="0.35">
      <c r="A573" t="s">
        <v>42</v>
      </c>
      <c r="B573">
        <v>13</v>
      </c>
      <c r="C573">
        <v>2023</v>
      </c>
      <c r="D573" t="s">
        <v>118</v>
      </c>
      <c r="E573">
        <v>112</v>
      </c>
      <c r="F573" t="s">
        <v>119</v>
      </c>
      <c r="G573" t="s">
        <v>120</v>
      </c>
      <c r="H573" t="s">
        <v>27</v>
      </c>
      <c r="I573" t="s">
        <v>28</v>
      </c>
      <c r="J573" t="s">
        <v>28</v>
      </c>
      <c r="K573" t="s">
        <v>28</v>
      </c>
      <c r="L573" t="s">
        <v>28</v>
      </c>
      <c r="M573" t="s">
        <v>28</v>
      </c>
      <c r="N573" s="1"/>
      <c r="O573" t="s">
        <v>28</v>
      </c>
      <c r="P573" t="s">
        <v>28</v>
      </c>
      <c r="Q573" t="s">
        <v>28</v>
      </c>
      <c r="R573" t="s">
        <v>28</v>
      </c>
      <c r="S573" t="s">
        <v>28</v>
      </c>
      <c r="T573" t="s">
        <v>28</v>
      </c>
      <c r="U573" t="s">
        <v>28</v>
      </c>
    </row>
    <row r="574" spans="1:21" x14ac:dyDescent="0.35">
      <c r="A574" t="s">
        <v>43</v>
      </c>
      <c r="B574">
        <v>15</v>
      </c>
      <c r="C574">
        <v>2023</v>
      </c>
      <c r="D574" t="s">
        <v>118</v>
      </c>
      <c r="E574">
        <v>112</v>
      </c>
      <c r="F574" t="s">
        <v>119</v>
      </c>
      <c r="G574" t="s">
        <v>120</v>
      </c>
      <c r="H574" t="s">
        <v>25</v>
      </c>
      <c r="I574">
        <v>150</v>
      </c>
      <c r="J574" t="s">
        <v>121</v>
      </c>
      <c r="K574">
        <v>0</v>
      </c>
      <c r="L574">
        <v>0</v>
      </c>
      <c r="M574">
        <v>1</v>
      </c>
      <c r="N574" s="1" t="s">
        <v>27</v>
      </c>
      <c r="O574" t="s">
        <v>27</v>
      </c>
      <c r="P574">
        <v>21</v>
      </c>
      <c r="Q574" t="s">
        <v>27</v>
      </c>
      <c r="R574" t="s">
        <v>27</v>
      </c>
      <c r="S574">
        <v>0</v>
      </c>
      <c r="T574" s="1">
        <v>200</v>
      </c>
      <c r="U574" t="s">
        <v>27</v>
      </c>
    </row>
    <row r="575" spans="1:21" x14ac:dyDescent="0.35">
      <c r="A575" t="s">
        <v>44</v>
      </c>
      <c r="B575">
        <v>16</v>
      </c>
      <c r="C575">
        <v>2023</v>
      </c>
      <c r="D575" t="s">
        <v>118</v>
      </c>
      <c r="E575">
        <v>112</v>
      </c>
      <c r="F575" t="s">
        <v>119</v>
      </c>
      <c r="G575" t="s">
        <v>120</v>
      </c>
      <c r="H575" t="s">
        <v>27</v>
      </c>
      <c r="I575" t="s">
        <v>28</v>
      </c>
      <c r="J575" t="s">
        <v>28</v>
      </c>
      <c r="K575" t="s">
        <v>28</v>
      </c>
      <c r="L575" t="s">
        <v>28</v>
      </c>
      <c r="M575" t="s">
        <v>28</v>
      </c>
      <c r="N575" s="1"/>
      <c r="O575" t="s">
        <v>28</v>
      </c>
      <c r="P575" t="s">
        <v>28</v>
      </c>
      <c r="Q575" t="s">
        <v>28</v>
      </c>
      <c r="R575" t="s">
        <v>28</v>
      </c>
      <c r="S575" t="s">
        <v>28</v>
      </c>
      <c r="T575" t="s">
        <v>28</v>
      </c>
      <c r="U575" t="s">
        <v>28</v>
      </c>
    </row>
    <row r="576" spans="1:21" x14ac:dyDescent="0.35">
      <c r="A576" t="s">
        <v>45</v>
      </c>
      <c r="B576">
        <v>17</v>
      </c>
      <c r="C576">
        <v>2023</v>
      </c>
      <c r="D576" t="s">
        <v>118</v>
      </c>
      <c r="E576">
        <v>112</v>
      </c>
      <c r="F576" t="s">
        <v>119</v>
      </c>
      <c r="G576" t="s">
        <v>120</v>
      </c>
      <c r="H576" t="s">
        <v>27</v>
      </c>
      <c r="I576" t="s">
        <v>28</v>
      </c>
      <c r="J576" t="s">
        <v>28</v>
      </c>
      <c r="K576" t="s">
        <v>28</v>
      </c>
      <c r="L576" t="s">
        <v>28</v>
      </c>
      <c r="M576" t="s">
        <v>28</v>
      </c>
      <c r="N576" s="1"/>
      <c r="O576" t="s">
        <v>28</v>
      </c>
      <c r="P576" t="s">
        <v>28</v>
      </c>
      <c r="Q576" t="s">
        <v>28</v>
      </c>
      <c r="R576" t="s">
        <v>28</v>
      </c>
      <c r="S576" t="s">
        <v>28</v>
      </c>
      <c r="T576" t="s">
        <v>28</v>
      </c>
      <c r="U576" t="s">
        <v>28</v>
      </c>
    </row>
    <row r="577" spans="1:21" x14ac:dyDescent="0.35">
      <c r="A577" t="s">
        <v>46</v>
      </c>
      <c r="B577">
        <v>18</v>
      </c>
      <c r="C577">
        <v>2023</v>
      </c>
      <c r="D577" t="s">
        <v>118</v>
      </c>
      <c r="E577">
        <v>112</v>
      </c>
      <c r="F577" t="s">
        <v>119</v>
      </c>
      <c r="G577" t="s">
        <v>120</v>
      </c>
      <c r="H577" t="s">
        <v>27</v>
      </c>
      <c r="I577" t="s">
        <v>28</v>
      </c>
      <c r="J577" t="s">
        <v>28</v>
      </c>
      <c r="K577" t="s">
        <v>28</v>
      </c>
      <c r="L577" t="s">
        <v>28</v>
      </c>
      <c r="M577" t="s">
        <v>28</v>
      </c>
      <c r="N577" s="1"/>
      <c r="O577" t="s">
        <v>28</v>
      </c>
      <c r="P577" t="s">
        <v>28</v>
      </c>
      <c r="Q577" t="s">
        <v>28</v>
      </c>
      <c r="R577" t="s">
        <v>28</v>
      </c>
      <c r="S577" t="s">
        <v>28</v>
      </c>
      <c r="T577" t="s">
        <v>28</v>
      </c>
      <c r="U577" t="s">
        <v>28</v>
      </c>
    </row>
    <row r="578" spans="1:21" x14ac:dyDescent="0.35">
      <c r="A578" t="s">
        <v>47</v>
      </c>
      <c r="B578">
        <v>19</v>
      </c>
      <c r="C578">
        <v>2023</v>
      </c>
      <c r="D578" t="s">
        <v>118</v>
      </c>
      <c r="E578">
        <v>112</v>
      </c>
      <c r="F578" t="s">
        <v>119</v>
      </c>
      <c r="G578" t="s">
        <v>120</v>
      </c>
      <c r="H578" t="s">
        <v>27</v>
      </c>
      <c r="I578" t="s">
        <v>28</v>
      </c>
      <c r="J578" t="s">
        <v>28</v>
      </c>
      <c r="K578" t="s">
        <v>28</v>
      </c>
      <c r="L578" t="s">
        <v>28</v>
      </c>
      <c r="M578" t="s">
        <v>28</v>
      </c>
      <c r="N578" s="1"/>
      <c r="O578" t="s">
        <v>28</v>
      </c>
      <c r="P578" t="s">
        <v>28</v>
      </c>
      <c r="Q578" t="s">
        <v>28</v>
      </c>
      <c r="R578" t="s">
        <v>28</v>
      </c>
      <c r="S578" t="s">
        <v>28</v>
      </c>
      <c r="T578" t="s">
        <v>28</v>
      </c>
      <c r="U578" t="s">
        <v>28</v>
      </c>
    </row>
    <row r="579" spans="1:21" x14ac:dyDescent="0.35">
      <c r="A579" t="s">
        <v>48</v>
      </c>
      <c r="B579">
        <v>20</v>
      </c>
      <c r="C579">
        <v>2023</v>
      </c>
      <c r="D579" t="s">
        <v>118</v>
      </c>
      <c r="E579">
        <v>112</v>
      </c>
      <c r="F579" t="s">
        <v>119</v>
      </c>
      <c r="G579" t="s">
        <v>120</v>
      </c>
      <c r="H579" t="s">
        <v>27</v>
      </c>
      <c r="I579" t="s">
        <v>28</v>
      </c>
      <c r="J579" t="s">
        <v>28</v>
      </c>
      <c r="K579" t="s">
        <v>28</v>
      </c>
      <c r="L579" t="s">
        <v>28</v>
      </c>
      <c r="M579" t="s">
        <v>28</v>
      </c>
      <c r="N579" s="1"/>
      <c r="O579" t="s">
        <v>28</v>
      </c>
      <c r="P579" t="s">
        <v>28</v>
      </c>
      <c r="Q579" t="s">
        <v>28</v>
      </c>
      <c r="R579" t="s">
        <v>28</v>
      </c>
      <c r="S579" t="s">
        <v>28</v>
      </c>
      <c r="T579" t="s">
        <v>28</v>
      </c>
      <c r="U579" t="s">
        <v>28</v>
      </c>
    </row>
    <row r="580" spans="1:21" x14ac:dyDescent="0.35">
      <c r="A580" t="s">
        <v>49</v>
      </c>
      <c r="B580">
        <v>21</v>
      </c>
      <c r="C580">
        <v>2023</v>
      </c>
      <c r="D580" t="s">
        <v>118</v>
      </c>
      <c r="E580">
        <v>112</v>
      </c>
      <c r="F580" t="s">
        <v>119</v>
      </c>
      <c r="G580" t="s">
        <v>120</v>
      </c>
      <c r="H580" t="s">
        <v>27</v>
      </c>
      <c r="I580" t="s">
        <v>28</v>
      </c>
      <c r="J580" t="s">
        <v>28</v>
      </c>
      <c r="K580" t="s">
        <v>28</v>
      </c>
      <c r="L580" t="s">
        <v>28</v>
      </c>
      <c r="M580" t="s">
        <v>28</v>
      </c>
      <c r="N580" s="1"/>
      <c r="O580" t="s">
        <v>28</v>
      </c>
      <c r="P580" t="s">
        <v>28</v>
      </c>
      <c r="Q580" t="s">
        <v>28</v>
      </c>
      <c r="R580" t="s">
        <v>28</v>
      </c>
      <c r="S580" t="s">
        <v>28</v>
      </c>
      <c r="T580" t="s">
        <v>28</v>
      </c>
      <c r="U580" t="s">
        <v>28</v>
      </c>
    </row>
    <row r="581" spans="1:21" x14ac:dyDescent="0.35">
      <c r="A581" t="s">
        <v>50</v>
      </c>
      <c r="B581">
        <v>22</v>
      </c>
      <c r="C581">
        <v>2023</v>
      </c>
      <c r="D581" t="s">
        <v>118</v>
      </c>
      <c r="E581">
        <v>112</v>
      </c>
      <c r="F581" t="s">
        <v>119</v>
      </c>
      <c r="G581" t="s">
        <v>120</v>
      </c>
      <c r="H581" t="s">
        <v>27</v>
      </c>
      <c r="I581" t="s">
        <v>28</v>
      </c>
      <c r="J581" t="s">
        <v>28</v>
      </c>
      <c r="K581" t="s">
        <v>28</v>
      </c>
      <c r="L581" t="s">
        <v>28</v>
      </c>
      <c r="M581" t="s">
        <v>28</v>
      </c>
      <c r="N581" s="1"/>
      <c r="O581" t="s">
        <v>28</v>
      </c>
      <c r="P581" t="s">
        <v>28</v>
      </c>
      <c r="Q581" t="s">
        <v>28</v>
      </c>
      <c r="R581" t="s">
        <v>28</v>
      </c>
      <c r="S581" t="s">
        <v>28</v>
      </c>
      <c r="T581" t="s">
        <v>28</v>
      </c>
      <c r="U581" t="s">
        <v>28</v>
      </c>
    </row>
    <row r="582" spans="1:21" x14ac:dyDescent="0.35">
      <c r="A582" t="s">
        <v>51</v>
      </c>
      <c r="B582">
        <v>23</v>
      </c>
      <c r="C582">
        <v>2023</v>
      </c>
      <c r="D582" t="s">
        <v>118</v>
      </c>
      <c r="E582">
        <v>112</v>
      </c>
      <c r="F582" t="s">
        <v>119</v>
      </c>
      <c r="G582" t="s">
        <v>120</v>
      </c>
      <c r="H582" t="s">
        <v>27</v>
      </c>
      <c r="I582" t="s">
        <v>28</v>
      </c>
      <c r="J582" t="s">
        <v>28</v>
      </c>
      <c r="K582" t="s">
        <v>28</v>
      </c>
      <c r="L582" t="s">
        <v>28</v>
      </c>
      <c r="M582" t="s">
        <v>28</v>
      </c>
      <c r="N582" s="1"/>
      <c r="O582" t="s">
        <v>28</v>
      </c>
      <c r="P582" t="s">
        <v>28</v>
      </c>
      <c r="Q582" t="s">
        <v>28</v>
      </c>
      <c r="R582" t="s">
        <v>28</v>
      </c>
      <c r="S582" t="s">
        <v>28</v>
      </c>
      <c r="T582" t="s">
        <v>28</v>
      </c>
      <c r="U582" t="s">
        <v>28</v>
      </c>
    </row>
    <row r="583" spans="1:21" x14ac:dyDescent="0.35">
      <c r="A583" t="s">
        <v>52</v>
      </c>
      <c r="B583">
        <v>24</v>
      </c>
      <c r="C583">
        <v>2023</v>
      </c>
      <c r="D583" t="s">
        <v>118</v>
      </c>
      <c r="E583">
        <v>112</v>
      </c>
      <c r="F583" t="s">
        <v>119</v>
      </c>
      <c r="G583" t="s">
        <v>120</v>
      </c>
      <c r="H583" t="s">
        <v>25</v>
      </c>
      <c r="I583">
        <v>0</v>
      </c>
      <c r="J583" t="s">
        <v>121</v>
      </c>
      <c r="K583">
        <v>0</v>
      </c>
      <c r="L583">
        <v>0</v>
      </c>
      <c r="M583">
        <v>1</v>
      </c>
      <c r="N583" s="1" t="s">
        <v>27</v>
      </c>
      <c r="O583" t="s">
        <v>27</v>
      </c>
      <c r="P583" t="s">
        <v>28</v>
      </c>
      <c r="Q583" t="s">
        <v>27</v>
      </c>
      <c r="R583" t="s">
        <v>27</v>
      </c>
      <c r="S583">
        <v>0</v>
      </c>
      <c r="T583">
        <v>0</v>
      </c>
      <c r="U583" t="s">
        <v>27</v>
      </c>
    </row>
    <row r="584" spans="1:21" x14ac:dyDescent="0.35">
      <c r="A584" t="s">
        <v>53</v>
      </c>
      <c r="B584">
        <v>25</v>
      </c>
      <c r="C584">
        <v>2023</v>
      </c>
      <c r="D584" t="s">
        <v>118</v>
      </c>
      <c r="E584">
        <v>112</v>
      </c>
      <c r="F584" t="s">
        <v>119</v>
      </c>
      <c r="G584" t="s">
        <v>120</v>
      </c>
      <c r="H584" t="s">
        <v>25</v>
      </c>
      <c r="I584">
        <v>75</v>
      </c>
      <c r="J584" t="s">
        <v>121</v>
      </c>
      <c r="K584">
        <v>0</v>
      </c>
      <c r="L584">
        <v>0</v>
      </c>
      <c r="M584">
        <v>2</v>
      </c>
      <c r="N584" s="1" t="s">
        <v>27</v>
      </c>
      <c r="O584" t="s">
        <v>27</v>
      </c>
      <c r="P584">
        <v>18</v>
      </c>
      <c r="Q584" t="s">
        <v>27</v>
      </c>
      <c r="R584" t="s">
        <v>27</v>
      </c>
      <c r="S584">
        <v>4</v>
      </c>
      <c r="T584">
        <v>60</v>
      </c>
      <c r="U584" t="s">
        <v>27</v>
      </c>
    </row>
    <row r="585" spans="1:21" x14ac:dyDescent="0.35">
      <c r="A585" t="s">
        <v>54</v>
      </c>
      <c r="B585">
        <v>26</v>
      </c>
      <c r="C585">
        <v>2023</v>
      </c>
      <c r="D585" t="s">
        <v>118</v>
      </c>
      <c r="E585">
        <v>112</v>
      </c>
      <c r="F585" t="s">
        <v>119</v>
      </c>
      <c r="G585" t="s">
        <v>120</v>
      </c>
      <c r="H585" t="s">
        <v>27</v>
      </c>
      <c r="I585" t="s">
        <v>28</v>
      </c>
      <c r="J585" t="s">
        <v>28</v>
      </c>
      <c r="K585" t="s">
        <v>28</v>
      </c>
      <c r="L585" t="s">
        <v>28</v>
      </c>
      <c r="M585" t="s">
        <v>28</v>
      </c>
      <c r="N585" s="1"/>
      <c r="O585" t="s">
        <v>28</v>
      </c>
      <c r="P585" t="s">
        <v>28</v>
      </c>
      <c r="Q585" t="s">
        <v>28</v>
      </c>
      <c r="R585" t="s">
        <v>28</v>
      </c>
      <c r="S585" t="s">
        <v>28</v>
      </c>
      <c r="T585" t="s">
        <v>28</v>
      </c>
      <c r="U585" t="s">
        <v>28</v>
      </c>
    </row>
    <row r="586" spans="1:21" x14ac:dyDescent="0.35">
      <c r="A586" t="s">
        <v>55</v>
      </c>
      <c r="B586">
        <v>27</v>
      </c>
      <c r="C586">
        <v>2023</v>
      </c>
      <c r="D586" t="s">
        <v>118</v>
      </c>
      <c r="E586">
        <v>112</v>
      </c>
      <c r="F586" t="s">
        <v>119</v>
      </c>
      <c r="G586" t="s">
        <v>120</v>
      </c>
      <c r="H586" t="s">
        <v>25</v>
      </c>
      <c r="I586">
        <v>250</v>
      </c>
      <c r="J586" t="s">
        <v>121</v>
      </c>
      <c r="K586">
        <v>0</v>
      </c>
      <c r="L586">
        <v>0</v>
      </c>
      <c r="M586">
        <v>2</v>
      </c>
      <c r="N586" s="1" t="s">
        <v>27</v>
      </c>
      <c r="O586" t="s">
        <v>27</v>
      </c>
      <c r="P586">
        <v>18</v>
      </c>
      <c r="Q586" t="s">
        <v>27</v>
      </c>
      <c r="R586" t="s">
        <v>27</v>
      </c>
      <c r="S586">
        <v>0</v>
      </c>
      <c r="T586">
        <v>0</v>
      </c>
      <c r="U586" t="s">
        <v>27</v>
      </c>
    </row>
    <row r="587" spans="1:21" x14ac:dyDescent="0.35">
      <c r="A587" t="s">
        <v>56</v>
      </c>
      <c r="B587">
        <v>28</v>
      </c>
      <c r="C587">
        <v>2023</v>
      </c>
      <c r="D587" t="s">
        <v>118</v>
      </c>
      <c r="E587">
        <v>112</v>
      </c>
      <c r="F587" t="s">
        <v>119</v>
      </c>
      <c r="G587" t="s">
        <v>120</v>
      </c>
      <c r="H587" t="s">
        <v>27</v>
      </c>
      <c r="I587" t="s">
        <v>28</v>
      </c>
      <c r="J587" t="s">
        <v>28</v>
      </c>
      <c r="K587" t="s">
        <v>28</v>
      </c>
      <c r="L587" t="s">
        <v>28</v>
      </c>
      <c r="M587" t="s">
        <v>28</v>
      </c>
      <c r="N587" s="1"/>
      <c r="O587" t="s">
        <v>28</v>
      </c>
      <c r="P587" t="s">
        <v>28</v>
      </c>
      <c r="Q587" t="s">
        <v>28</v>
      </c>
      <c r="R587" t="s">
        <v>28</v>
      </c>
      <c r="S587" t="s">
        <v>28</v>
      </c>
      <c r="T587" t="s">
        <v>28</v>
      </c>
      <c r="U587" t="s">
        <v>28</v>
      </c>
    </row>
    <row r="588" spans="1:21" x14ac:dyDescent="0.35">
      <c r="A588" t="s">
        <v>57</v>
      </c>
      <c r="B588">
        <v>29</v>
      </c>
      <c r="C588">
        <v>2023</v>
      </c>
      <c r="D588" t="s">
        <v>118</v>
      </c>
      <c r="E588">
        <v>112</v>
      </c>
      <c r="F588" t="s">
        <v>119</v>
      </c>
      <c r="G588" t="s">
        <v>120</v>
      </c>
      <c r="H588" t="s">
        <v>27</v>
      </c>
      <c r="I588" t="s">
        <v>28</v>
      </c>
      <c r="J588" t="s">
        <v>28</v>
      </c>
      <c r="K588" t="s">
        <v>28</v>
      </c>
      <c r="L588" t="s">
        <v>28</v>
      </c>
      <c r="M588" t="s">
        <v>28</v>
      </c>
      <c r="N588" s="1"/>
      <c r="O588" t="s">
        <v>28</v>
      </c>
      <c r="P588" t="s">
        <v>28</v>
      </c>
      <c r="Q588" t="s">
        <v>28</v>
      </c>
      <c r="R588" t="s">
        <v>28</v>
      </c>
      <c r="S588" t="s">
        <v>28</v>
      </c>
      <c r="T588" t="s">
        <v>28</v>
      </c>
      <c r="U588" t="s">
        <v>28</v>
      </c>
    </row>
    <row r="589" spans="1:21" x14ac:dyDescent="0.35">
      <c r="A589" t="s">
        <v>58</v>
      </c>
      <c r="B589">
        <v>30</v>
      </c>
      <c r="C589">
        <v>2023</v>
      </c>
      <c r="D589" t="s">
        <v>118</v>
      </c>
      <c r="E589">
        <v>112</v>
      </c>
      <c r="F589" t="s">
        <v>119</v>
      </c>
      <c r="G589" t="s">
        <v>120</v>
      </c>
      <c r="H589" t="s">
        <v>25</v>
      </c>
      <c r="I589">
        <v>100</v>
      </c>
      <c r="J589" t="s">
        <v>121</v>
      </c>
      <c r="K589">
        <v>1000</v>
      </c>
      <c r="L589">
        <v>0</v>
      </c>
      <c r="M589">
        <v>1</v>
      </c>
      <c r="N589" s="1" t="s">
        <v>27</v>
      </c>
      <c r="O589" t="s">
        <v>32</v>
      </c>
      <c r="P589">
        <v>18</v>
      </c>
      <c r="Q589" t="s">
        <v>27</v>
      </c>
      <c r="R589" t="s">
        <v>27</v>
      </c>
      <c r="S589">
        <v>0</v>
      </c>
      <c r="T589" s="1">
        <v>300</v>
      </c>
      <c r="U589" t="s">
        <v>39</v>
      </c>
    </row>
    <row r="590" spans="1:21" x14ac:dyDescent="0.35">
      <c r="A590" t="s">
        <v>59</v>
      </c>
      <c r="B590">
        <v>31</v>
      </c>
      <c r="C590">
        <v>2023</v>
      </c>
      <c r="D590" t="s">
        <v>118</v>
      </c>
      <c r="E590">
        <v>112</v>
      </c>
      <c r="F590" t="s">
        <v>119</v>
      </c>
      <c r="G590" t="s">
        <v>120</v>
      </c>
      <c r="H590" t="s">
        <v>27</v>
      </c>
      <c r="I590" t="s">
        <v>28</v>
      </c>
      <c r="J590" t="s">
        <v>28</v>
      </c>
      <c r="K590" t="s">
        <v>28</v>
      </c>
      <c r="L590" t="s">
        <v>28</v>
      </c>
      <c r="M590" t="s">
        <v>28</v>
      </c>
      <c r="N590" s="1"/>
      <c r="O590" t="s">
        <v>28</v>
      </c>
      <c r="P590" t="s">
        <v>28</v>
      </c>
      <c r="Q590" t="s">
        <v>28</v>
      </c>
      <c r="R590" t="s">
        <v>28</v>
      </c>
      <c r="S590" t="s">
        <v>28</v>
      </c>
      <c r="T590" t="s">
        <v>28</v>
      </c>
      <c r="U590" t="s">
        <v>28</v>
      </c>
    </row>
    <row r="591" spans="1:21" x14ac:dyDescent="0.35">
      <c r="A591" t="s">
        <v>60</v>
      </c>
      <c r="B591">
        <v>32</v>
      </c>
      <c r="C591">
        <v>2023</v>
      </c>
      <c r="D591" t="s">
        <v>118</v>
      </c>
      <c r="E591">
        <v>112</v>
      </c>
      <c r="F591" t="s">
        <v>119</v>
      </c>
      <c r="G591" t="s">
        <v>120</v>
      </c>
      <c r="H591" t="s">
        <v>27</v>
      </c>
      <c r="I591" t="s">
        <v>28</v>
      </c>
      <c r="J591" t="s">
        <v>28</v>
      </c>
      <c r="K591" t="s">
        <v>28</v>
      </c>
      <c r="L591" t="s">
        <v>28</v>
      </c>
      <c r="M591" t="s">
        <v>28</v>
      </c>
      <c r="N591" s="1"/>
      <c r="O591" t="s">
        <v>28</v>
      </c>
      <c r="P591" t="s">
        <v>28</v>
      </c>
      <c r="Q591" t="s">
        <v>28</v>
      </c>
      <c r="R591" t="s">
        <v>28</v>
      </c>
      <c r="S591" t="s">
        <v>28</v>
      </c>
      <c r="T591" t="s">
        <v>28</v>
      </c>
      <c r="U591" t="s">
        <v>28</v>
      </c>
    </row>
    <row r="592" spans="1:21" x14ac:dyDescent="0.35">
      <c r="A592" t="s">
        <v>61</v>
      </c>
      <c r="B592">
        <v>33</v>
      </c>
      <c r="C592">
        <v>2023</v>
      </c>
      <c r="D592" t="s">
        <v>118</v>
      </c>
      <c r="E592">
        <v>112</v>
      </c>
      <c r="F592" t="s">
        <v>119</v>
      </c>
      <c r="G592" t="s">
        <v>120</v>
      </c>
      <c r="H592" t="s">
        <v>27</v>
      </c>
      <c r="I592" t="s">
        <v>28</v>
      </c>
      <c r="J592" t="s">
        <v>28</v>
      </c>
      <c r="K592" t="s">
        <v>28</v>
      </c>
      <c r="L592" t="s">
        <v>28</v>
      </c>
      <c r="M592" t="s">
        <v>28</v>
      </c>
      <c r="N592" s="1"/>
      <c r="O592" t="s">
        <v>28</v>
      </c>
      <c r="P592" t="s">
        <v>28</v>
      </c>
      <c r="Q592" t="s">
        <v>28</v>
      </c>
      <c r="R592" t="s">
        <v>28</v>
      </c>
      <c r="S592" t="s">
        <v>28</v>
      </c>
      <c r="T592" t="s">
        <v>28</v>
      </c>
      <c r="U592" t="s">
        <v>28</v>
      </c>
    </row>
    <row r="593" spans="1:21" x14ac:dyDescent="0.35">
      <c r="A593" t="s">
        <v>62</v>
      </c>
      <c r="B593">
        <v>34</v>
      </c>
      <c r="C593">
        <v>2023</v>
      </c>
      <c r="D593" t="s">
        <v>118</v>
      </c>
      <c r="E593">
        <v>112</v>
      </c>
      <c r="F593" t="s">
        <v>119</v>
      </c>
      <c r="G593" t="s">
        <v>120</v>
      </c>
      <c r="H593" t="s">
        <v>25</v>
      </c>
      <c r="I593">
        <v>250</v>
      </c>
      <c r="J593" t="s">
        <v>121</v>
      </c>
      <c r="K593">
        <v>1000</v>
      </c>
      <c r="L593">
        <v>0</v>
      </c>
      <c r="M593">
        <v>2</v>
      </c>
      <c r="N593" s="1" t="s">
        <v>27</v>
      </c>
      <c r="O593" t="s">
        <v>27</v>
      </c>
      <c r="P593">
        <v>18</v>
      </c>
      <c r="Q593" t="s">
        <v>27</v>
      </c>
      <c r="R593" t="s">
        <v>27</v>
      </c>
      <c r="S593">
        <v>0</v>
      </c>
      <c r="T593" s="1">
        <v>100</v>
      </c>
      <c r="U593" t="s">
        <v>27</v>
      </c>
    </row>
    <row r="594" spans="1:21" x14ac:dyDescent="0.35">
      <c r="A594" t="s">
        <v>63</v>
      </c>
      <c r="B594">
        <v>35</v>
      </c>
      <c r="C594">
        <v>2023</v>
      </c>
      <c r="D594" t="s">
        <v>118</v>
      </c>
      <c r="E594">
        <v>112</v>
      </c>
      <c r="F594" t="s">
        <v>119</v>
      </c>
      <c r="G594" t="s">
        <v>120</v>
      </c>
      <c r="H594" t="s">
        <v>25</v>
      </c>
      <c r="I594">
        <v>125</v>
      </c>
      <c r="J594" t="s">
        <v>121</v>
      </c>
      <c r="K594">
        <v>500</v>
      </c>
      <c r="L594">
        <v>0</v>
      </c>
      <c r="M594">
        <v>1</v>
      </c>
      <c r="N594" s="1" t="s">
        <v>27</v>
      </c>
      <c r="O594" t="s">
        <v>27</v>
      </c>
      <c r="P594">
        <v>18</v>
      </c>
      <c r="Q594" t="s">
        <v>27</v>
      </c>
      <c r="R594" t="s">
        <v>27</v>
      </c>
      <c r="S594">
        <v>0</v>
      </c>
      <c r="T594">
        <v>75</v>
      </c>
      <c r="U594" t="s">
        <v>27</v>
      </c>
    </row>
    <row r="595" spans="1:21" x14ac:dyDescent="0.35">
      <c r="A595" t="s">
        <v>64</v>
      </c>
      <c r="B595">
        <v>36</v>
      </c>
      <c r="C595">
        <v>2023</v>
      </c>
      <c r="D595" t="s">
        <v>118</v>
      </c>
      <c r="E595">
        <v>112</v>
      </c>
      <c r="F595" t="s">
        <v>119</v>
      </c>
      <c r="G595" t="s">
        <v>120</v>
      </c>
      <c r="H595" t="s">
        <v>25</v>
      </c>
      <c r="I595">
        <v>150</v>
      </c>
      <c r="J595" t="s">
        <v>121</v>
      </c>
      <c r="K595">
        <v>6000</v>
      </c>
      <c r="L595">
        <v>0</v>
      </c>
      <c r="M595">
        <v>2</v>
      </c>
      <c r="N595" s="1" t="s">
        <v>27</v>
      </c>
      <c r="O595" t="s">
        <v>27</v>
      </c>
      <c r="P595">
        <v>21</v>
      </c>
      <c r="Q595" t="s">
        <v>27</v>
      </c>
      <c r="R595" t="s">
        <v>27</v>
      </c>
      <c r="S595">
        <v>0</v>
      </c>
      <c r="T595" s="1">
        <v>100</v>
      </c>
      <c r="U595" t="s">
        <v>27</v>
      </c>
    </row>
    <row r="596" spans="1:21" x14ac:dyDescent="0.35">
      <c r="A596" t="s">
        <v>65</v>
      </c>
      <c r="B596">
        <v>37</v>
      </c>
      <c r="C596">
        <v>2023</v>
      </c>
      <c r="D596" t="s">
        <v>118</v>
      </c>
      <c r="E596">
        <v>112</v>
      </c>
      <c r="F596" t="s">
        <v>119</v>
      </c>
      <c r="G596" t="s">
        <v>120</v>
      </c>
      <c r="H596" t="s">
        <v>27</v>
      </c>
      <c r="I596" t="s">
        <v>28</v>
      </c>
      <c r="J596" t="s">
        <v>28</v>
      </c>
      <c r="K596" t="s">
        <v>28</v>
      </c>
      <c r="L596" t="s">
        <v>28</v>
      </c>
      <c r="M596" t="s">
        <v>28</v>
      </c>
      <c r="N596" s="1"/>
      <c r="O596" t="s">
        <v>28</v>
      </c>
      <c r="P596" t="s">
        <v>28</v>
      </c>
      <c r="Q596" t="s">
        <v>28</v>
      </c>
      <c r="R596" t="s">
        <v>28</v>
      </c>
      <c r="S596" t="s">
        <v>28</v>
      </c>
      <c r="T596" t="s">
        <v>28</v>
      </c>
      <c r="U596" t="s">
        <v>28</v>
      </c>
    </row>
    <row r="597" spans="1:21" x14ac:dyDescent="0.35">
      <c r="A597" t="s">
        <v>66</v>
      </c>
      <c r="B597">
        <v>38</v>
      </c>
      <c r="C597">
        <v>2023</v>
      </c>
      <c r="D597" t="s">
        <v>118</v>
      </c>
      <c r="E597">
        <v>112</v>
      </c>
      <c r="F597" t="s">
        <v>119</v>
      </c>
      <c r="G597" t="s">
        <v>120</v>
      </c>
      <c r="H597" t="s">
        <v>27</v>
      </c>
      <c r="I597" t="s">
        <v>28</v>
      </c>
      <c r="J597" t="s">
        <v>28</v>
      </c>
      <c r="K597" t="s">
        <v>28</v>
      </c>
      <c r="L597" t="s">
        <v>28</v>
      </c>
      <c r="M597" t="s">
        <v>28</v>
      </c>
      <c r="N597" s="1"/>
      <c r="O597" t="s">
        <v>28</v>
      </c>
      <c r="P597" t="s">
        <v>28</v>
      </c>
      <c r="Q597" t="s">
        <v>28</v>
      </c>
      <c r="R597" t="s">
        <v>28</v>
      </c>
      <c r="S597" t="s">
        <v>28</v>
      </c>
      <c r="T597" t="s">
        <v>28</v>
      </c>
      <c r="U597" t="s">
        <v>28</v>
      </c>
    </row>
    <row r="598" spans="1:21" x14ac:dyDescent="0.35">
      <c r="A598" t="s">
        <v>67</v>
      </c>
      <c r="B598">
        <v>39</v>
      </c>
      <c r="C598">
        <v>2023</v>
      </c>
      <c r="D598" t="s">
        <v>118</v>
      </c>
      <c r="E598">
        <v>112</v>
      </c>
      <c r="F598" t="s">
        <v>119</v>
      </c>
      <c r="G598" t="s">
        <v>120</v>
      </c>
      <c r="H598" t="s">
        <v>27</v>
      </c>
      <c r="I598" t="s">
        <v>28</v>
      </c>
      <c r="J598" t="s">
        <v>28</v>
      </c>
      <c r="K598" t="s">
        <v>28</v>
      </c>
      <c r="L598" t="s">
        <v>28</v>
      </c>
      <c r="M598" t="s">
        <v>28</v>
      </c>
      <c r="N598" s="1"/>
      <c r="O598" t="s">
        <v>28</v>
      </c>
      <c r="P598" t="s">
        <v>28</v>
      </c>
      <c r="Q598" t="s">
        <v>28</v>
      </c>
      <c r="R598" t="s">
        <v>28</v>
      </c>
      <c r="S598" t="s">
        <v>28</v>
      </c>
      <c r="T598" t="s">
        <v>28</v>
      </c>
      <c r="U598" t="s">
        <v>28</v>
      </c>
    </row>
    <row r="599" spans="1:21" x14ac:dyDescent="0.35">
      <c r="A599" t="s">
        <v>68</v>
      </c>
      <c r="B599">
        <v>40</v>
      </c>
      <c r="C599">
        <v>2023</v>
      </c>
      <c r="D599" t="s">
        <v>118</v>
      </c>
      <c r="E599">
        <v>112</v>
      </c>
      <c r="F599" t="s">
        <v>119</v>
      </c>
      <c r="G599" t="s">
        <v>120</v>
      </c>
      <c r="H599" t="s">
        <v>27</v>
      </c>
      <c r="I599" t="s">
        <v>28</v>
      </c>
      <c r="J599" t="s">
        <v>28</v>
      </c>
      <c r="K599" t="s">
        <v>28</v>
      </c>
      <c r="L599" t="s">
        <v>28</v>
      </c>
      <c r="M599" t="s">
        <v>28</v>
      </c>
      <c r="N599" s="1"/>
      <c r="O599" t="s">
        <v>28</v>
      </c>
      <c r="P599" t="s">
        <v>28</v>
      </c>
      <c r="Q599" t="s">
        <v>28</v>
      </c>
      <c r="R599" t="s">
        <v>28</v>
      </c>
      <c r="S599" t="s">
        <v>28</v>
      </c>
      <c r="T599" t="s">
        <v>28</v>
      </c>
      <c r="U599" t="s">
        <v>28</v>
      </c>
    </row>
    <row r="600" spans="1:21" x14ac:dyDescent="0.35">
      <c r="A600" t="s">
        <v>69</v>
      </c>
      <c r="B600">
        <v>41</v>
      </c>
      <c r="C600">
        <v>2023</v>
      </c>
      <c r="D600" t="s">
        <v>118</v>
      </c>
      <c r="E600">
        <v>112</v>
      </c>
      <c r="F600" t="s">
        <v>119</v>
      </c>
      <c r="G600" t="s">
        <v>120</v>
      </c>
      <c r="H600" t="s">
        <v>27</v>
      </c>
      <c r="I600" t="s">
        <v>28</v>
      </c>
      <c r="J600" t="s">
        <v>28</v>
      </c>
      <c r="K600" t="s">
        <v>28</v>
      </c>
      <c r="L600" t="s">
        <v>28</v>
      </c>
      <c r="M600" t="s">
        <v>28</v>
      </c>
      <c r="N600" s="1"/>
      <c r="O600" t="s">
        <v>28</v>
      </c>
      <c r="P600" t="s">
        <v>28</v>
      </c>
      <c r="Q600" t="s">
        <v>28</v>
      </c>
      <c r="R600" t="s">
        <v>28</v>
      </c>
      <c r="S600" t="s">
        <v>28</v>
      </c>
      <c r="T600" t="s">
        <v>28</v>
      </c>
      <c r="U600" t="s">
        <v>28</v>
      </c>
    </row>
    <row r="601" spans="1:21" x14ac:dyDescent="0.35">
      <c r="A601" t="s">
        <v>70</v>
      </c>
      <c r="B601">
        <v>42</v>
      </c>
      <c r="C601">
        <v>2023</v>
      </c>
      <c r="D601" t="s">
        <v>118</v>
      </c>
      <c r="E601">
        <v>112</v>
      </c>
      <c r="F601" t="s">
        <v>119</v>
      </c>
      <c r="G601" t="s">
        <v>120</v>
      </c>
      <c r="H601" t="s">
        <v>25</v>
      </c>
      <c r="I601">
        <v>170</v>
      </c>
      <c r="J601" t="s">
        <v>121</v>
      </c>
      <c r="K601">
        <v>0</v>
      </c>
      <c r="L601">
        <v>0</v>
      </c>
      <c r="M601">
        <v>1</v>
      </c>
      <c r="N601" s="1" t="s">
        <v>27</v>
      </c>
      <c r="O601" t="s">
        <v>27</v>
      </c>
      <c r="P601">
        <v>18</v>
      </c>
      <c r="Q601" t="s">
        <v>32</v>
      </c>
      <c r="R601" t="s">
        <v>27</v>
      </c>
      <c r="S601">
        <v>0</v>
      </c>
      <c r="T601">
        <v>130</v>
      </c>
      <c r="U601" t="s">
        <v>39</v>
      </c>
    </row>
    <row r="602" spans="1:21" x14ac:dyDescent="0.35">
      <c r="A602" t="s">
        <v>71</v>
      </c>
      <c r="B602">
        <v>44</v>
      </c>
      <c r="C602">
        <v>2023</v>
      </c>
      <c r="D602" t="s">
        <v>118</v>
      </c>
      <c r="E602">
        <v>112</v>
      </c>
      <c r="F602" t="s">
        <v>119</v>
      </c>
      <c r="G602" t="s">
        <v>120</v>
      </c>
      <c r="H602" t="s">
        <v>25</v>
      </c>
      <c r="I602">
        <v>159</v>
      </c>
      <c r="J602" t="s">
        <v>121</v>
      </c>
      <c r="K602">
        <v>0</v>
      </c>
      <c r="L602">
        <v>0</v>
      </c>
      <c r="M602">
        <v>1</v>
      </c>
      <c r="N602" s="1" t="s">
        <v>27</v>
      </c>
      <c r="O602" t="s">
        <v>27</v>
      </c>
      <c r="P602" t="s">
        <v>28</v>
      </c>
      <c r="Q602" t="s">
        <v>27</v>
      </c>
      <c r="R602" t="s">
        <v>27</v>
      </c>
      <c r="S602">
        <v>0</v>
      </c>
      <c r="T602">
        <v>102</v>
      </c>
      <c r="U602" t="s">
        <v>29</v>
      </c>
    </row>
    <row r="603" spans="1:21" x14ac:dyDescent="0.35">
      <c r="A603" t="s">
        <v>72</v>
      </c>
      <c r="B603">
        <v>45</v>
      </c>
      <c r="C603">
        <v>2023</v>
      </c>
      <c r="D603" t="s">
        <v>118</v>
      </c>
      <c r="E603">
        <v>112</v>
      </c>
      <c r="F603" t="s">
        <v>119</v>
      </c>
      <c r="G603" t="s">
        <v>120</v>
      </c>
      <c r="H603" t="s">
        <v>27</v>
      </c>
      <c r="I603" t="s">
        <v>28</v>
      </c>
      <c r="J603" t="s">
        <v>28</v>
      </c>
      <c r="K603" t="s">
        <v>28</v>
      </c>
      <c r="L603" t="s">
        <v>28</v>
      </c>
      <c r="M603" t="s">
        <v>28</v>
      </c>
      <c r="N603" s="1"/>
      <c r="O603" t="s">
        <v>28</v>
      </c>
      <c r="P603" t="s">
        <v>28</v>
      </c>
      <c r="Q603" t="s">
        <v>28</v>
      </c>
      <c r="R603" t="s">
        <v>28</v>
      </c>
      <c r="S603" t="s">
        <v>28</v>
      </c>
      <c r="T603" t="s">
        <v>28</v>
      </c>
      <c r="U603" t="s">
        <v>28</v>
      </c>
    </row>
    <row r="604" spans="1:21" x14ac:dyDescent="0.35">
      <c r="A604" t="s">
        <v>73</v>
      </c>
      <c r="B604">
        <v>46</v>
      </c>
      <c r="C604">
        <v>2023</v>
      </c>
      <c r="D604" t="s">
        <v>118</v>
      </c>
      <c r="E604">
        <v>112</v>
      </c>
      <c r="F604" t="s">
        <v>119</v>
      </c>
      <c r="G604" t="s">
        <v>120</v>
      </c>
      <c r="H604" t="s">
        <v>27</v>
      </c>
      <c r="I604" t="s">
        <v>28</v>
      </c>
      <c r="J604" t="s">
        <v>28</v>
      </c>
      <c r="K604" t="s">
        <v>28</v>
      </c>
      <c r="L604" t="s">
        <v>28</v>
      </c>
      <c r="M604" t="s">
        <v>28</v>
      </c>
      <c r="N604" s="1"/>
      <c r="O604" t="s">
        <v>28</v>
      </c>
      <c r="P604" t="s">
        <v>28</v>
      </c>
      <c r="Q604" t="s">
        <v>28</v>
      </c>
      <c r="R604" t="s">
        <v>28</v>
      </c>
      <c r="S604" t="s">
        <v>28</v>
      </c>
      <c r="T604" t="s">
        <v>28</v>
      </c>
      <c r="U604" t="s">
        <v>28</v>
      </c>
    </row>
    <row r="605" spans="1:21" x14ac:dyDescent="0.35">
      <c r="A605" t="s">
        <v>74</v>
      </c>
      <c r="B605">
        <v>47</v>
      </c>
      <c r="C605">
        <v>2023</v>
      </c>
      <c r="D605" t="s">
        <v>118</v>
      </c>
      <c r="E605">
        <v>112</v>
      </c>
      <c r="F605" t="s">
        <v>119</v>
      </c>
      <c r="G605" t="s">
        <v>120</v>
      </c>
      <c r="H605" t="s">
        <v>27</v>
      </c>
      <c r="I605" t="s">
        <v>28</v>
      </c>
      <c r="J605" t="s">
        <v>28</v>
      </c>
      <c r="K605" t="s">
        <v>28</v>
      </c>
      <c r="L605" t="s">
        <v>28</v>
      </c>
      <c r="M605" t="s">
        <v>28</v>
      </c>
      <c r="N605" s="1"/>
      <c r="O605" t="s">
        <v>28</v>
      </c>
      <c r="P605" t="s">
        <v>28</v>
      </c>
      <c r="Q605" t="s">
        <v>28</v>
      </c>
      <c r="R605" t="s">
        <v>28</v>
      </c>
      <c r="S605" t="s">
        <v>28</v>
      </c>
      <c r="T605" t="s">
        <v>28</v>
      </c>
      <c r="U605" t="s">
        <v>28</v>
      </c>
    </row>
    <row r="606" spans="1:21" x14ac:dyDescent="0.35">
      <c r="A606" t="s">
        <v>75</v>
      </c>
      <c r="B606">
        <v>48</v>
      </c>
      <c r="C606">
        <v>2023</v>
      </c>
      <c r="D606" t="s">
        <v>118</v>
      </c>
      <c r="E606">
        <v>112</v>
      </c>
      <c r="F606" t="s">
        <v>119</v>
      </c>
      <c r="G606" t="s">
        <v>120</v>
      </c>
      <c r="H606" t="s">
        <v>27</v>
      </c>
      <c r="I606" t="s">
        <v>28</v>
      </c>
      <c r="J606" t="s">
        <v>28</v>
      </c>
      <c r="K606" t="s">
        <v>28</v>
      </c>
      <c r="L606" t="s">
        <v>28</v>
      </c>
      <c r="M606" t="s">
        <v>28</v>
      </c>
      <c r="N606" s="1"/>
      <c r="O606" t="s">
        <v>28</v>
      </c>
      <c r="P606" t="s">
        <v>28</v>
      </c>
      <c r="Q606" t="s">
        <v>28</v>
      </c>
      <c r="R606" t="s">
        <v>28</v>
      </c>
      <c r="S606" t="s">
        <v>28</v>
      </c>
      <c r="T606" t="s">
        <v>28</v>
      </c>
      <c r="U606" t="s">
        <v>28</v>
      </c>
    </row>
    <row r="607" spans="1:21" x14ac:dyDescent="0.35">
      <c r="A607" t="s">
        <v>76</v>
      </c>
      <c r="B607">
        <v>49</v>
      </c>
      <c r="C607">
        <v>2023</v>
      </c>
      <c r="D607" t="s">
        <v>118</v>
      </c>
      <c r="E607">
        <v>112</v>
      </c>
      <c r="F607" t="s">
        <v>119</v>
      </c>
      <c r="G607" t="s">
        <v>120</v>
      </c>
      <c r="H607" t="s">
        <v>27</v>
      </c>
      <c r="I607" t="s">
        <v>28</v>
      </c>
      <c r="J607" t="s">
        <v>28</v>
      </c>
      <c r="K607" t="s">
        <v>28</v>
      </c>
      <c r="L607" t="s">
        <v>28</v>
      </c>
      <c r="M607" t="s">
        <v>28</v>
      </c>
      <c r="N607" s="1"/>
      <c r="O607" t="s">
        <v>28</v>
      </c>
      <c r="P607" t="s">
        <v>28</v>
      </c>
      <c r="Q607" t="s">
        <v>28</v>
      </c>
      <c r="R607" t="s">
        <v>28</v>
      </c>
      <c r="S607" t="s">
        <v>28</v>
      </c>
      <c r="T607" t="s">
        <v>28</v>
      </c>
      <c r="U607" t="s">
        <v>28</v>
      </c>
    </row>
    <row r="608" spans="1:21" x14ac:dyDescent="0.35">
      <c r="A608" t="s">
        <v>77</v>
      </c>
      <c r="B608">
        <v>50</v>
      </c>
      <c r="C608">
        <v>2023</v>
      </c>
      <c r="D608" t="s">
        <v>118</v>
      </c>
      <c r="E608">
        <v>112</v>
      </c>
      <c r="F608" t="s">
        <v>119</v>
      </c>
      <c r="G608" t="s">
        <v>120</v>
      </c>
      <c r="H608" t="s">
        <v>27</v>
      </c>
      <c r="I608" t="s">
        <v>28</v>
      </c>
      <c r="J608" t="s">
        <v>28</v>
      </c>
      <c r="K608" t="s">
        <v>28</v>
      </c>
      <c r="L608" t="s">
        <v>28</v>
      </c>
      <c r="M608" t="s">
        <v>28</v>
      </c>
      <c r="N608" s="1"/>
      <c r="O608" t="s">
        <v>28</v>
      </c>
      <c r="P608" t="s">
        <v>28</v>
      </c>
      <c r="Q608" t="s">
        <v>28</v>
      </c>
      <c r="R608" t="s">
        <v>28</v>
      </c>
      <c r="S608" t="s">
        <v>28</v>
      </c>
      <c r="T608" t="s">
        <v>28</v>
      </c>
      <c r="U608" t="s">
        <v>28</v>
      </c>
    </row>
    <row r="609" spans="1:21" x14ac:dyDescent="0.35">
      <c r="A609" t="s">
        <v>78</v>
      </c>
      <c r="B609">
        <v>51</v>
      </c>
      <c r="C609">
        <v>2023</v>
      </c>
      <c r="D609" t="s">
        <v>118</v>
      </c>
      <c r="E609">
        <v>112</v>
      </c>
      <c r="F609" t="s">
        <v>119</v>
      </c>
      <c r="G609" t="s">
        <v>120</v>
      </c>
      <c r="H609" t="s">
        <v>27</v>
      </c>
      <c r="I609" t="s">
        <v>28</v>
      </c>
      <c r="J609" t="s">
        <v>28</v>
      </c>
      <c r="K609" t="s">
        <v>28</v>
      </c>
      <c r="L609" t="s">
        <v>28</v>
      </c>
      <c r="M609" t="s">
        <v>28</v>
      </c>
      <c r="N609" s="1"/>
      <c r="O609" t="s">
        <v>28</v>
      </c>
      <c r="P609" t="s">
        <v>28</v>
      </c>
      <c r="Q609" t="s">
        <v>28</v>
      </c>
      <c r="R609" t="s">
        <v>28</v>
      </c>
      <c r="S609" t="s">
        <v>28</v>
      </c>
      <c r="T609" t="s">
        <v>28</v>
      </c>
      <c r="U609" t="s">
        <v>28</v>
      </c>
    </row>
    <row r="610" spans="1:21" x14ac:dyDescent="0.35">
      <c r="A610" t="s">
        <v>79</v>
      </c>
      <c r="B610">
        <v>53</v>
      </c>
      <c r="C610">
        <v>2023</v>
      </c>
      <c r="D610" t="s">
        <v>118</v>
      </c>
      <c r="E610">
        <v>112</v>
      </c>
      <c r="F610" t="s">
        <v>119</v>
      </c>
      <c r="G610" t="s">
        <v>120</v>
      </c>
      <c r="H610" t="s">
        <v>27</v>
      </c>
      <c r="I610" t="s">
        <v>28</v>
      </c>
      <c r="J610" t="s">
        <v>28</v>
      </c>
      <c r="K610" t="s">
        <v>28</v>
      </c>
      <c r="L610" t="s">
        <v>28</v>
      </c>
      <c r="M610" t="s">
        <v>28</v>
      </c>
      <c r="N610" s="1"/>
      <c r="O610" t="s">
        <v>28</v>
      </c>
      <c r="P610" t="s">
        <v>28</v>
      </c>
      <c r="Q610" t="s">
        <v>28</v>
      </c>
      <c r="R610" t="s">
        <v>28</v>
      </c>
      <c r="S610" t="s">
        <v>28</v>
      </c>
      <c r="T610" t="s">
        <v>28</v>
      </c>
      <c r="U610" t="s">
        <v>28</v>
      </c>
    </row>
    <row r="611" spans="1:21" x14ac:dyDescent="0.35">
      <c r="A611" t="s">
        <v>80</v>
      </c>
      <c r="B611">
        <v>54</v>
      </c>
      <c r="C611">
        <v>2023</v>
      </c>
      <c r="D611" t="s">
        <v>118</v>
      </c>
      <c r="E611">
        <v>112</v>
      </c>
      <c r="F611" t="s">
        <v>119</v>
      </c>
      <c r="G611" t="s">
        <v>120</v>
      </c>
      <c r="H611" t="s">
        <v>27</v>
      </c>
      <c r="I611" t="s">
        <v>28</v>
      </c>
      <c r="J611" t="s">
        <v>28</v>
      </c>
      <c r="K611" t="s">
        <v>28</v>
      </c>
      <c r="L611" t="s">
        <v>28</v>
      </c>
      <c r="M611" t="s">
        <v>28</v>
      </c>
      <c r="N611" s="1"/>
      <c r="O611" t="s">
        <v>28</v>
      </c>
      <c r="P611" t="s">
        <v>28</v>
      </c>
      <c r="Q611" t="s">
        <v>28</v>
      </c>
      <c r="R611" t="s">
        <v>28</v>
      </c>
      <c r="S611" t="s">
        <v>28</v>
      </c>
      <c r="T611" t="s">
        <v>28</v>
      </c>
      <c r="U611" t="s">
        <v>28</v>
      </c>
    </row>
    <row r="612" spans="1:21" x14ac:dyDescent="0.35">
      <c r="A612" t="s">
        <v>81</v>
      </c>
      <c r="B612">
        <v>55</v>
      </c>
      <c r="C612">
        <v>2023</v>
      </c>
      <c r="D612" t="s">
        <v>118</v>
      </c>
      <c r="E612">
        <v>112</v>
      </c>
      <c r="F612" t="s">
        <v>119</v>
      </c>
      <c r="G612" t="s">
        <v>120</v>
      </c>
      <c r="H612" t="s">
        <v>27</v>
      </c>
      <c r="I612" t="s">
        <v>28</v>
      </c>
      <c r="J612" t="s">
        <v>28</v>
      </c>
      <c r="K612" t="s">
        <v>28</v>
      </c>
      <c r="L612" t="s">
        <v>28</v>
      </c>
      <c r="M612" t="s">
        <v>28</v>
      </c>
      <c r="N612" s="1"/>
      <c r="O612" t="s">
        <v>28</v>
      </c>
      <c r="P612" t="s">
        <v>28</v>
      </c>
      <c r="Q612" t="s">
        <v>28</v>
      </c>
      <c r="R612" t="s">
        <v>28</v>
      </c>
      <c r="S612" t="s">
        <v>28</v>
      </c>
      <c r="T612" t="s">
        <v>28</v>
      </c>
      <c r="U612" t="s">
        <v>28</v>
      </c>
    </row>
    <row r="613" spans="1:21" x14ac:dyDescent="0.35">
      <c r="A613" t="s">
        <v>82</v>
      </c>
      <c r="B613">
        <v>56</v>
      </c>
      <c r="C613">
        <v>2023</v>
      </c>
      <c r="D613" t="s">
        <v>118</v>
      </c>
      <c r="E613">
        <v>112</v>
      </c>
      <c r="F613" t="s">
        <v>119</v>
      </c>
      <c r="G613" t="s">
        <v>120</v>
      </c>
      <c r="H613" t="s">
        <v>27</v>
      </c>
      <c r="I613" t="s">
        <v>28</v>
      </c>
      <c r="J613" t="s">
        <v>28</v>
      </c>
      <c r="K613" t="s">
        <v>28</v>
      </c>
      <c r="L613" t="s">
        <v>28</v>
      </c>
      <c r="M613" t="s">
        <v>28</v>
      </c>
      <c r="N613" s="1"/>
      <c r="O613" t="s">
        <v>28</v>
      </c>
      <c r="P613" t="s">
        <v>28</v>
      </c>
      <c r="Q613" t="s">
        <v>28</v>
      </c>
      <c r="R613" t="s">
        <v>28</v>
      </c>
      <c r="S613" t="s">
        <v>28</v>
      </c>
      <c r="T613" t="s">
        <v>28</v>
      </c>
      <c r="U613" t="s">
        <v>28</v>
      </c>
    </row>
    <row r="614" spans="1:21" x14ac:dyDescent="0.35">
      <c r="A614" t="s">
        <v>21</v>
      </c>
      <c r="B614">
        <v>1</v>
      </c>
      <c r="C614">
        <v>2023</v>
      </c>
      <c r="D614" t="s">
        <v>122</v>
      </c>
      <c r="E614">
        <v>113</v>
      </c>
      <c r="F614" t="s">
        <v>123</v>
      </c>
      <c r="G614" t="s">
        <v>24</v>
      </c>
      <c r="H614" t="s">
        <v>27</v>
      </c>
      <c r="I614" t="s">
        <v>28</v>
      </c>
      <c r="J614" t="s">
        <v>28</v>
      </c>
      <c r="K614" t="s">
        <v>28</v>
      </c>
      <c r="L614" t="s">
        <v>28</v>
      </c>
      <c r="M614" t="s">
        <v>28</v>
      </c>
      <c r="N614" s="1" t="s">
        <v>28</v>
      </c>
      <c r="O614" t="s">
        <v>28</v>
      </c>
      <c r="P614" t="s">
        <v>28</v>
      </c>
      <c r="Q614" t="s">
        <v>28</v>
      </c>
      <c r="R614" t="s">
        <v>28</v>
      </c>
      <c r="S614" t="s">
        <v>28</v>
      </c>
      <c r="T614" t="s">
        <v>28</v>
      </c>
      <c r="U614" t="s">
        <v>28</v>
      </c>
    </row>
    <row r="615" spans="1:21" x14ac:dyDescent="0.35">
      <c r="A615" t="s">
        <v>30</v>
      </c>
      <c r="B615">
        <v>2</v>
      </c>
      <c r="C615">
        <v>2023</v>
      </c>
      <c r="D615" t="s">
        <v>122</v>
      </c>
      <c r="E615">
        <v>113</v>
      </c>
      <c r="F615" t="s">
        <v>123</v>
      </c>
      <c r="G615" t="s">
        <v>24</v>
      </c>
      <c r="H615" t="s">
        <v>25</v>
      </c>
      <c r="I615">
        <v>120</v>
      </c>
      <c r="J615" s="1" t="s">
        <v>86</v>
      </c>
      <c r="K615" s="1">
        <v>0</v>
      </c>
      <c r="L615">
        <v>2</v>
      </c>
      <c r="M615">
        <v>1</v>
      </c>
      <c r="N615" s="1" t="s">
        <v>27</v>
      </c>
      <c r="O615" t="s">
        <v>27</v>
      </c>
      <c r="P615" t="s">
        <v>28</v>
      </c>
      <c r="Q615" t="s">
        <v>32</v>
      </c>
      <c r="R615" t="s">
        <v>27</v>
      </c>
      <c r="S615">
        <v>2</v>
      </c>
      <c r="T615">
        <v>60</v>
      </c>
      <c r="U615" t="s">
        <v>29</v>
      </c>
    </row>
    <row r="616" spans="1:21" x14ac:dyDescent="0.35">
      <c r="A616" t="s">
        <v>33</v>
      </c>
      <c r="B616">
        <v>4</v>
      </c>
      <c r="C616">
        <v>2023</v>
      </c>
      <c r="D616" t="s">
        <v>122</v>
      </c>
      <c r="E616">
        <v>113</v>
      </c>
      <c r="F616" t="s">
        <v>123</v>
      </c>
      <c r="G616" t="s">
        <v>24</v>
      </c>
      <c r="H616" t="s">
        <v>27</v>
      </c>
      <c r="I616" t="s">
        <v>28</v>
      </c>
      <c r="J616" t="s">
        <v>28</v>
      </c>
      <c r="K616" t="s">
        <v>28</v>
      </c>
      <c r="L616" t="s">
        <v>28</v>
      </c>
      <c r="M616" t="s">
        <v>28</v>
      </c>
      <c r="N616" s="1" t="s">
        <v>28</v>
      </c>
      <c r="O616" t="s">
        <v>28</v>
      </c>
      <c r="P616" t="s">
        <v>28</v>
      </c>
      <c r="Q616" t="s">
        <v>28</v>
      </c>
      <c r="R616" t="s">
        <v>28</v>
      </c>
      <c r="S616" t="s">
        <v>28</v>
      </c>
      <c r="T616" t="s">
        <v>28</v>
      </c>
      <c r="U616" t="s">
        <v>28</v>
      </c>
    </row>
    <row r="617" spans="1:21" x14ac:dyDescent="0.35">
      <c r="A617" t="s">
        <v>34</v>
      </c>
      <c r="B617">
        <v>5</v>
      </c>
      <c r="C617">
        <v>2023</v>
      </c>
      <c r="D617" t="s">
        <v>122</v>
      </c>
      <c r="E617">
        <v>113</v>
      </c>
      <c r="F617" t="s">
        <v>123</v>
      </c>
      <c r="G617" t="s">
        <v>24</v>
      </c>
      <c r="H617" t="s">
        <v>25</v>
      </c>
      <c r="I617">
        <v>75</v>
      </c>
      <c r="J617" s="1" t="s">
        <v>86</v>
      </c>
      <c r="K617" s="1">
        <v>0</v>
      </c>
      <c r="L617">
        <v>2</v>
      </c>
      <c r="M617">
        <v>2</v>
      </c>
      <c r="N617" s="1" t="s">
        <v>32</v>
      </c>
      <c r="O617" t="s">
        <v>27</v>
      </c>
      <c r="P617" t="s">
        <v>28</v>
      </c>
      <c r="Q617" t="s">
        <v>32</v>
      </c>
      <c r="R617" t="s">
        <v>27</v>
      </c>
      <c r="S617">
        <v>2</v>
      </c>
      <c r="T617">
        <v>50</v>
      </c>
      <c r="U617" t="s">
        <v>27</v>
      </c>
    </row>
    <row r="618" spans="1:21" x14ac:dyDescent="0.35">
      <c r="A618" t="s">
        <v>35</v>
      </c>
      <c r="B618">
        <v>6</v>
      </c>
      <c r="C618">
        <v>2023</v>
      </c>
      <c r="D618" t="s">
        <v>122</v>
      </c>
      <c r="E618">
        <v>113</v>
      </c>
      <c r="F618" t="s">
        <v>123</v>
      </c>
      <c r="G618" t="s">
        <v>24</v>
      </c>
      <c r="H618" t="s">
        <v>25</v>
      </c>
      <c r="I618">
        <v>120</v>
      </c>
      <c r="J618" s="1" t="s">
        <v>86</v>
      </c>
      <c r="K618" s="1">
        <v>0</v>
      </c>
      <c r="L618">
        <v>2</v>
      </c>
      <c r="M618">
        <v>2</v>
      </c>
      <c r="N618" s="1" t="s">
        <v>27</v>
      </c>
      <c r="O618" t="s">
        <v>27</v>
      </c>
      <c r="P618" t="s">
        <v>28</v>
      </c>
      <c r="Q618" t="s">
        <v>32</v>
      </c>
      <c r="R618" t="s">
        <v>27</v>
      </c>
      <c r="S618">
        <v>25</v>
      </c>
      <c r="T618">
        <v>100</v>
      </c>
      <c r="U618" t="s">
        <v>27</v>
      </c>
    </row>
    <row r="619" spans="1:21" x14ac:dyDescent="0.35">
      <c r="A619" t="s">
        <v>36</v>
      </c>
      <c r="B619">
        <v>8</v>
      </c>
      <c r="C619">
        <v>2023</v>
      </c>
      <c r="D619" t="s">
        <v>122</v>
      </c>
      <c r="E619">
        <v>113</v>
      </c>
      <c r="F619" t="s">
        <v>123</v>
      </c>
      <c r="G619" t="s">
        <v>24</v>
      </c>
      <c r="H619" t="s">
        <v>27</v>
      </c>
      <c r="I619" t="s">
        <v>28</v>
      </c>
      <c r="J619" t="s">
        <v>28</v>
      </c>
      <c r="K619" t="s">
        <v>28</v>
      </c>
      <c r="L619" t="s">
        <v>28</v>
      </c>
      <c r="M619" t="s">
        <v>28</v>
      </c>
      <c r="N619" s="1" t="s">
        <v>28</v>
      </c>
      <c r="O619" t="s">
        <v>28</v>
      </c>
      <c r="P619" t="s">
        <v>28</v>
      </c>
      <c r="Q619" t="s">
        <v>28</v>
      </c>
      <c r="R619" t="s">
        <v>28</v>
      </c>
      <c r="S619" t="s">
        <v>28</v>
      </c>
      <c r="T619" t="s">
        <v>28</v>
      </c>
      <c r="U619" t="s">
        <v>28</v>
      </c>
    </row>
    <row r="620" spans="1:21" x14ac:dyDescent="0.35">
      <c r="A620" t="s">
        <v>37</v>
      </c>
      <c r="B620">
        <v>9</v>
      </c>
      <c r="C620">
        <v>2023</v>
      </c>
      <c r="D620" t="s">
        <v>122</v>
      </c>
      <c r="E620">
        <v>113</v>
      </c>
      <c r="F620" t="s">
        <v>123</v>
      </c>
      <c r="G620" t="s">
        <v>24</v>
      </c>
      <c r="H620" t="s">
        <v>27</v>
      </c>
      <c r="I620" t="s">
        <v>28</v>
      </c>
      <c r="J620" t="s">
        <v>28</v>
      </c>
      <c r="K620" t="s">
        <v>28</v>
      </c>
      <c r="L620" t="s">
        <v>28</v>
      </c>
      <c r="M620" t="s">
        <v>28</v>
      </c>
      <c r="N620" s="1" t="s">
        <v>28</v>
      </c>
      <c r="O620" t="s">
        <v>28</v>
      </c>
      <c r="P620" t="s">
        <v>28</v>
      </c>
      <c r="Q620" t="s">
        <v>28</v>
      </c>
      <c r="R620" t="s">
        <v>28</v>
      </c>
      <c r="S620" t="s">
        <v>28</v>
      </c>
      <c r="T620" t="s">
        <v>28</v>
      </c>
      <c r="U620" t="s">
        <v>28</v>
      </c>
    </row>
    <row r="621" spans="1:21" x14ac:dyDescent="0.35">
      <c r="A621" t="s">
        <v>38</v>
      </c>
      <c r="B621">
        <v>10</v>
      </c>
      <c r="C621">
        <v>2023</v>
      </c>
      <c r="D621" t="s">
        <v>122</v>
      </c>
      <c r="E621">
        <v>113</v>
      </c>
      <c r="F621" t="s">
        <v>123</v>
      </c>
      <c r="G621" t="s">
        <v>24</v>
      </c>
      <c r="H621" t="s">
        <v>27</v>
      </c>
      <c r="I621" t="s">
        <v>28</v>
      </c>
      <c r="J621" t="s">
        <v>28</v>
      </c>
      <c r="K621" t="s">
        <v>28</v>
      </c>
      <c r="L621" t="s">
        <v>28</v>
      </c>
      <c r="M621" t="s">
        <v>28</v>
      </c>
      <c r="N621" s="1" t="s">
        <v>28</v>
      </c>
      <c r="O621" t="s">
        <v>28</v>
      </c>
      <c r="P621" t="s">
        <v>28</v>
      </c>
      <c r="Q621" t="s">
        <v>28</v>
      </c>
      <c r="R621" t="s">
        <v>28</v>
      </c>
      <c r="S621" t="s">
        <v>28</v>
      </c>
      <c r="T621" t="s">
        <v>28</v>
      </c>
      <c r="U621" t="s">
        <v>28</v>
      </c>
    </row>
    <row r="622" spans="1:21" x14ac:dyDescent="0.35">
      <c r="A622" t="s">
        <v>41</v>
      </c>
      <c r="B622">
        <v>12</v>
      </c>
      <c r="C622">
        <v>2023</v>
      </c>
      <c r="D622" t="s">
        <v>122</v>
      </c>
      <c r="E622">
        <v>113</v>
      </c>
      <c r="F622" t="s">
        <v>123</v>
      </c>
      <c r="G622" t="s">
        <v>24</v>
      </c>
      <c r="H622" t="s">
        <v>27</v>
      </c>
      <c r="I622" t="s">
        <v>28</v>
      </c>
      <c r="J622" t="s">
        <v>28</v>
      </c>
      <c r="K622" t="s">
        <v>28</v>
      </c>
      <c r="L622" t="s">
        <v>28</v>
      </c>
      <c r="M622" t="s">
        <v>28</v>
      </c>
      <c r="N622" s="1" t="s">
        <v>28</v>
      </c>
      <c r="O622" t="s">
        <v>28</v>
      </c>
      <c r="P622" t="s">
        <v>28</v>
      </c>
      <c r="Q622" t="s">
        <v>28</v>
      </c>
      <c r="R622" t="s">
        <v>28</v>
      </c>
      <c r="S622" t="s">
        <v>28</v>
      </c>
      <c r="T622" t="s">
        <v>28</v>
      </c>
      <c r="U622" t="s">
        <v>28</v>
      </c>
    </row>
    <row r="623" spans="1:21" x14ac:dyDescent="0.35">
      <c r="A623" t="s">
        <v>42</v>
      </c>
      <c r="B623">
        <v>13</v>
      </c>
      <c r="C623">
        <v>2023</v>
      </c>
      <c r="D623" t="s">
        <v>122</v>
      </c>
      <c r="E623">
        <v>113</v>
      </c>
      <c r="F623" t="s">
        <v>123</v>
      </c>
      <c r="G623" t="s">
        <v>24</v>
      </c>
      <c r="H623" t="s">
        <v>27</v>
      </c>
      <c r="I623" t="s">
        <v>28</v>
      </c>
      <c r="J623" t="s">
        <v>28</v>
      </c>
      <c r="K623" t="s">
        <v>28</v>
      </c>
      <c r="L623" t="s">
        <v>28</v>
      </c>
      <c r="M623" t="s">
        <v>28</v>
      </c>
      <c r="N623" s="1" t="s">
        <v>28</v>
      </c>
      <c r="O623" t="s">
        <v>28</v>
      </c>
      <c r="P623" t="s">
        <v>28</v>
      </c>
      <c r="Q623" t="s">
        <v>28</v>
      </c>
      <c r="R623" t="s">
        <v>28</v>
      </c>
      <c r="S623" t="s">
        <v>28</v>
      </c>
      <c r="T623" t="s">
        <v>28</v>
      </c>
      <c r="U623" t="s">
        <v>28</v>
      </c>
    </row>
    <row r="624" spans="1:21" x14ac:dyDescent="0.35">
      <c r="A624" t="s">
        <v>43</v>
      </c>
      <c r="B624">
        <v>15</v>
      </c>
      <c r="C624">
        <v>2023</v>
      </c>
      <c r="D624" t="s">
        <v>122</v>
      </c>
      <c r="E624">
        <v>113</v>
      </c>
      <c r="F624" t="s">
        <v>123</v>
      </c>
      <c r="G624" t="s">
        <v>24</v>
      </c>
      <c r="H624" t="s">
        <v>27</v>
      </c>
      <c r="I624" t="s">
        <v>28</v>
      </c>
      <c r="J624" t="s">
        <v>28</v>
      </c>
      <c r="K624" t="s">
        <v>28</v>
      </c>
      <c r="L624" t="s">
        <v>28</v>
      </c>
      <c r="M624" t="s">
        <v>28</v>
      </c>
      <c r="N624" s="1" t="s">
        <v>28</v>
      </c>
      <c r="O624" t="s">
        <v>28</v>
      </c>
      <c r="P624" t="s">
        <v>28</v>
      </c>
      <c r="Q624" t="s">
        <v>28</v>
      </c>
      <c r="R624" t="s">
        <v>28</v>
      </c>
      <c r="S624" t="s">
        <v>28</v>
      </c>
      <c r="T624" t="s">
        <v>28</v>
      </c>
      <c r="U624" t="s">
        <v>28</v>
      </c>
    </row>
    <row r="625" spans="1:21" x14ac:dyDescent="0.35">
      <c r="A625" t="s">
        <v>44</v>
      </c>
      <c r="B625">
        <v>16</v>
      </c>
      <c r="C625">
        <v>2023</v>
      </c>
      <c r="D625" t="s">
        <v>122</v>
      </c>
      <c r="E625">
        <v>113</v>
      </c>
      <c r="F625" t="s">
        <v>123</v>
      </c>
      <c r="G625" t="s">
        <v>24</v>
      </c>
      <c r="H625" t="s">
        <v>27</v>
      </c>
      <c r="I625" t="s">
        <v>28</v>
      </c>
      <c r="J625" t="s">
        <v>28</v>
      </c>
      <c r="K625" t="s">
        <v>28</v>
      </c>
      <c r="L625" t="s">
        <v>28</v>
      </c>
      <c r="M625" t="s">
        <v>28</v>
      </c>
      <c r="N625" s="1" t="s">
        <v>28</v>
      </c>
      <c r="O625" t="s">
        <v>28</v>
      </c>
      <c r="P625" t="s">
        <v>28</v>
      </c>
      <c r="Q625" t="s">
        <v>28</v>
      </c>
      <c r="R625" t="s">
        <v>28</v>
      </c>
      <c r="S625" t="s">
        <v>28</v>
      </c>
      <c r="T625" t="s">
        <v>28</v>
      </c>
      <c r="U625" t="s">
        <v>28</v>
      </c>
    </row>
    <row r="626" spans="1:21" x14ac:dyDescent="0.35">
      <c r="A626" t="s">
        <v>45</v>
      </c>
      <c r="B626">
        <v>17</v>
      </c>
      <c r="C626">
        <v>2023</v>
      </c>
      <c r="D626" t="s">
        <v>122</v>
      </c>
      <c r="E626">
        <v>113</v>
      </c>
      <c r="F626" t="s">
        <v>123</v>
      </c>
      <c r="G626" t="s">
        <v>24</v>
      </c>
      <c r="H626" t="s">
        <v>27</v>
      </c>
      <c r="I626" t="s">
        <v>28</v>
      </c>
      <c r="J626" t="s">
        <v>28</v>
      </c>
      <c r="K626" t="s">
        <v>28</v>
      </c>
      <c r="L626" t="s">
        <v>28</v>
      </c>
      <c r="M626" t="s">
        <v>28</v>
      </c>
      <c r="N626" s="1" t="s">
        <v>28</v>
      </c>
      <c r="O626" t="s">
        <v>28</v>
      </c>
      <c r="P626" t="s">
        <v>28</v>
      </c>
      <c r="Q626" t="s">
        <v>28</v>
      </c>
      <c r="R626" t="s">
        <v>28</v>
      </c>
      <c r="S626" t="s">
        <v>28</v>
      </c>
      <c r="T626" t="s">
        <v>28</v>
      </c>
      <c r="U626" t="s">
        <v>28</v>
      </c>
    </row>
    <row r="627" spans="1:21" x14ac:dyDescent="0.35">
      <c r="A627" t="s">
        <v>46</v>
      </c>
      <c r="B627">
        <v>18</v>
      </c>
      <c r="C627">
        <v>2023</v>
      </c>
      <c r="D627" t="s">
        <v>122</v>
      </c>
      <c r="E627">
        <v>113</v>
      </c>
      <c r="F627" t="s">
        <v>123</v>
      </c>
      <c r="G627" t="s">
        <v>24</v>
      </c>
      <c r="H627" t="s">
        <v>27</v>
      </c>
      <c r="I627" t="s">
        <v>28</v>
      </c>
      <c r="J627" t="s">
        <v>28</v>
      </c>
      <c r="K627" t="s">
        <v>28</v>
      </c>
      <c r="L627" t="s">
        <v>28</v>
      </c>
      <c r="M627" t="s">
        <v>28</v>
      </c>
      <c r="N627" s="1" t="s">
        <v>28</v>
      </c>
      <c r="O627" t="s">
        <v>28</v>
      </c>
      <c r="P627" t="s">
        <v>28</v>
      </c>
      <c r="Q627" t="s">
        <v>28</v>
      </c>
      <c r="R627" t="s">
        <v>28</v>
      </c>
      <c r="S627" t="s">
        <v>28</v>
      </c>
      <c r="T627" t="s">
        <v>28</v>
      </c>
      <c r="U627" t="s">
        <v>28</v>
      </c>
    </row>
    <row r="628" spans="1:21" x14ac:dyDescent="0.35">
      <c r="A628" t="s">
        <v>47</v>
      </c>
      <c r="B628">
        <v>19</v>
      </c>
      <c r="C628">
        <v>2023</v>
      </c>
      <c r="D628" t="s">
        <v>122</v>
      </c>
      <c r="E628">
        <v>113</v>
      </c>
      <c r="F628" t="s">
        <v>123</v>
      </c>
      <c r="G628" t="s">
        <v>24</v>
      </c>
      <c r="H628" t="s">
        <v>25</v>
      </c>
      <c r="I628">
        <v>40</v>
      </c>
      <c r="J628" s="1" t="s">
        <v>86</v>
      </c>
      <c r="K628" s="1">
        <v>0</v>
      </c>
      <c r="L628">
        <v>2</v>
      </c>
      <c r="M628">
        <v>2</v>
      </c>
      <c r="N628" s="1" t="s">
        <v>27</v>
      </c>
      <c r="O628" t="s">
        <v>27</v>
      </c>
      <c r="P628" t="s">
        <v>28</v>
      </c>
      <c r="Q628" t="s">
        <v>27</v>
      </c>
      <c r="R628" t="s">
        <v>27</v>
      </c>
      <c r="S628">
        <v>20</v>
      </c>
      <c r="T628">
        <v>75</v>
      </c>
      <c r="U628" t="s">
        <v>27</v>
      </c>
    </row>
    <row r="629" spans="1:21" x14ac:dyDescent="0.35">
      <c r="A629" t="s">
        <v>48</v>
      </c>
      <c r="B629">
        <v>20</v>
      </c>
      <c r="C629">
        <v>2023</v>
      </c>
      <c r="D629" t="s">
        <v>122</v>
      </c>
      <c r="E629">
        <v>113</v>
      </c>
      <c r="F629" t="s">
        <v>123</v>
      </c>
      <c r="G629" t="s">
        <v>24</v>
      </c>
      <c r="H629" t="s">
        <v>27</v>
      </c>
      <c r="I629" t="s">
        <v>28</v>
      </c>
      <c r="J629" t="s">
        <v>28</v>
      </c>
      <c r="K629" t="s">
        <v>28</v>
      </c>
      <c r="L629" t="s">
        <v>28</v>
      </c>
      <c r="M629" t="s">
        <v>28</v>
      </c>
      <c r="N629" s="1" t="s">
        <v>28</v>
      </c>
      <c r="O629" t="s">
        <v>28</v>
      </c>
      <c r="P629" t="s">
        <v>28</v>
      </c>
      <c r="Q629" t="s">
        <v>28</v>
      </c>
      <c r="R629" t="s">
        <v>28</v>
      </c>
      <c r="S629" t="s">
        <v>28</v>
      </c>
      <c r="T629" t="s">
        <v>28</v>
      </c>
      <c r="U629" t="s">
        <v>28</v>
      </c>
    </row>
    <row r="630" spans="1:21" x14ac:dyDescent="0.35">
      <c r="A630" t="s">
        <v>49</v>
      </c>
      <c r="B630">
        <v>21</v>
      </c>
      <c r="C630">
        <v>2023</v>
      </c>
      <c r="D630" t="s">
        <v>122</v>
      </c>
      <c r="E630">
        <v>113</v>
      </c>
      <c r="F630" t="s">
        <v>123</v>
      </c>
      <c r="G630" t="s">
        <v>24</v>
      </c>
      <c r="H630" t="s">
        <v>27</v>
      </c>
      <c r="I630" t="s">
        <v>28</v>
      </c>
      <c r="J630" t="s">
        <v>28</v>
      </c>
      <c r="K630" t="s">
        <v>28</v>
      </c>
      <c r="L630" t="s">
        <v>28</v>
      </c>
      <c r="M630" t="s">
        <v>28</v>
      </c>
      <c r="N630" s="1" t="s">
        <v>28</v>
      </c>
      <c r="O630" t="s">
        <v>28</v>
      </c>
      <c r="P630" t="s">
        <v>28</v>
      </c>
      <c r="Q630" t="s">
        <v>28</v>
      </c>
      <c r="R630" t="s">
        <v>28</v>
      </c>
      <c r="S630" t="s">
        <v>28</v>
      </c>
      <c r="T630" t="s">
        <v>28</v>
      </c>
      <c r="U630" t="s">
        <v>28</v>
      </c>
    </row>
    <row r="631" spans="1:21" x14ac:dyDescent="0.35">
      <c r="A631" t="s">
        <v>50</v>
      </c>
      <c r="B631">
        <v>22</v>
      </c>
      <c r="C631">
        <v>2023</v>
      </c>
      <c r="D631" t="s">
        <v>122</v>
      </c>
      <c r="E631">
        <v>113</v>
      </c>
      <c r="F631" t="s">
        <v>123</v>
      </c>
      <c r="G631" t="s">
        <v>24</v>
      </c>
      <c r="H631" s="1" t="s">
        <v>27</v>
      </c>
      <c r="I631" s="1" t="s">
        <v>28</v>
      </c>
      <c r="J631" s="1"/>
      <c r="K631" s="1"/>
      <c r="L631" s="1" t="s">
        <v>28</v>
      </c>
      <c r="M631" s="1" t="s">
        <v>28</v>
      </c>
      <c r="N631" s="1"/>
      <c r="O631" s="1" t="s">
        <v>28</v>
      </c>
      <c r="P631" s="1" t="s">
        <v>28</v>
      </c>
      <c r="Q631" s="1" t="s">
        <v>28</v>
      </c>
      <c r="R631" s="1" t="s">
        <v>28</v>
      </c>
      <c r="S631" s="1" t="s">
        <v>28</v>
      </c>
      <c r="T631" s="1" t="s">
        <v>28</v>
      </c>
      <c r="U631" s="1" t="s">
        <v>28</v>
      </c>
    </row>
    <row r="632" spans="1:21" x14ac:dyDescent="0.35">
      <c r="A632" t="s">
        <v>51</v>
      </c>
      <c r="B632">
        <v>23</v>
      </c>
      <c r="C632">
        <v>2023</v>
      </c>
      <c r="D632" t="s">
        <v>122</v>
      </c>
      <c r="E632">
        <v>113</v>
      </c>
      <c r="F632" t="s">
        <v>123</v>
      </c>
      <c r="G632" t="s">
        <v>24</v>
      </c>
      <c r="H632" t="s">
        <v>25</v>
      </c>
      <c r="I632">
        <v>271</v>
      </c>
      <c r="J632" s="1" t="s">
        <v>86</v>
      </c>
      <c r="K632" s="1">
        <v>0</v>
      </c>
      <c r="L632">
        <v>2</v>
      </c>
      <c r="M632">
        <v>1</v>
      </c>
      <c r="N632" s="1" t="s">
        <v>27</v>
      </c>
      <c r="O632" t="s">
        <v>32</v>
      </c>
      <c r="P632">
        <v>18</v>
      </c>
      <c r="Q632" t="s">
        <v>27</v>
      </c>
      <c r="R632" t="s">
        <v>27</v>
      </c>
      <c r="S632">
        <v>50</v>
      </c>
      <c r="T632">
        <v>200</v>
      </c>
      <c r="U632" t="s">
        <v>29</v>
      </c>
    </row>
    <row r="633" spans="1:21" x14ac:dyDescent="0.35">
      <c r="A633" t="s">
        <v>52</v>
      </c>
      <c r="B633">
        <v>24</v>
      </c>
      <c r="C633">
        <v>2023</v>
      </c>
      <c r="D633" t="s">
        <v>122</v>
      </c>
      <c r="E633">
        <v>113</v>
      </c>
      <c r="F633" t="s">
        <v>123</v>
      </c>
      <c r="G633" t="s">
        <v>24</v>
      </c>
      <c r="H633" t="s">
        <v>25</v>
      </c>
      <c r="I633">
        <v>20</v>
      </c>
      <c r="J633" s="1" t="s">
        <v>86</v>
      </c>
      <c r="K633" s="1">
        <v>0</v>
      </c>
      <c r="L633">
        <v>2</v>
      </c>
      <c r="M633">
        <v>1</v>
      </c>
      <c r="N633" s="1" t="s">
        <v>27</v>
      </c>
      <c r="O633" t="s">
        <v>32</v>
      </c>
      <c r="P633">
        <v>18</v>
      </c>
      <c r="Q633" t="s">
        <v>32</v>
      </c>
      <c r="R633" t="s">
        <v>27</v>
      </c>
      <c r="S633">
        <v>0</v>
      </c>
      <c r="T633">
        <v>0</v>
      </c>
      <c r="U633" t="s">
        <v>27</v>
      </c>
    </row>
    <row r="634" spans="1:21" x14ac:dyDescent="0.35">
      <c r="A634" t="s">
        <v>53</v>
      </c>
      <c r="B634">
        <v>25</v>
      </c>
      <c r="C634">
        <v>2023</v>
      </c>
      <c r="D634" t="s">
        <v>122</v>
      </c>
      <c r="E634">
        <v>113</v>
      </c>
      <c r="F634" t="s">
        <v>123</v>
      </c>
      <c r="G634" t="s">
        <v>24</v>
      </c>
      <c r="H634" t="s">
        <v>25</v>
      </c>
      <c r="I634">
        <v>60</v>
      </c>
      <c r="J634" s="1" t="s">
        <v>86</v>
      </c>
      <c r="K634" s="1">
        <v>0</v>
      </c>
      <c r="L634">
        <v>2</v>
      </c>
      <c r="M634">
        <v>2</v>
      </c>
      <c r="N634" s="1" t="s">
        <v>27</v>
      </c>
      <c r="O634" t="s">
        <v>32</v>
      </c>
      <c r="P634">
        <v>18</v>
      </c>
      <c r="Q634" t="s">
        <v>32</v>
      </c>
      <c r="R634" t="s">
        <v>32</v>
      </c>
      <c r="S634">
        <v>12</v>
      </c>
      <c r="T634">
        <v>45</v>
      </c>
      <c r="U634" t="s">
        <v>29</v>
      </c>
    </row>
    <row r="635" spans="1:21" x14ac:dyDescent="0.35">
      <c r="A635" t="s">
        <v>54</v>
      </c>
      <c r="B635">
        <v>26</v>
      </c>
      <c r="C635">
        <v>2023</v>
      </c>
      <c r="D635" t="s">
        <v>122</v>
      </c>
      <c r="E635">
        <v>113</v>
      </c>
      <c r="F635" t="s">
        <v>123</v>
      </c>
      <c r="G635" t="s">
        <v>24</v>
      </c>
      <c r="H635" t="s">
        <v>25</v>
      </c>
      <c r="I635" s="6">
        <v>132.6</v>
      </c>
      <c r="J635" s="1" t="s">
        <v>86</v>
      </c>
      <c r="K635" s="1">
        <v>0</v>
      </c>
      <c r="L635">
        <v>2</v>
      </c>
      <c r="M635">
        <v>2</v>
      </c>
      <c r="N635" s="1" t="s">
        <v>27</v>
      </c>
      <c r="O635" t="s">
        <v>32</v>
      </c>
      <c r="P635" t="s">
        <v>28</v>
      </c>
      <c r="Q635" t="s">
        <v>32</v>
      </c>
      <c r="R635" t="s">
        <v>32</v>
      </c>
      <c r="S635" s="1">
        <v>24</v>
      </c>
      <c r="T635" s="6">
        <v>45.9</v>
      </c>
      <c r="U635" t="s">
        <v>29</v>
      </c>
    </row>
    <row r="636" spans="1:21" x14ac:dyDescent="0.35">
      <c r="A636" t="s">
        <v>55</v>
      </c>
      <c r="B636">
        <v>27</v>
      </c>
      <c r="C636">
        <v>2023</v>
      </c>
      <c r="D636" t="s">
        <v>122</v>
      </c>
      <c r="E636">
        <v>113</v>
      </c>
      <c r="F636" t="s">
        <v>123</v>
      </c>
      <c r="G636" t="s">
        <v>24</v>
      </c>
      <c r="H636" t="s">
        <v>25</v>
      </c>
      <c r="I636">
        <v>124.25</v>
      </c>
      <c r="J636" s="1" t="s">
        <v>86</v>
      </c>
      <c r="K636" s="1">
        <v>0</v>
      </c>
      <c r="L636">
        <v>2</v>
      </c>
      <c r="M636">
        <v>3</v>
      </c>
      <c r="N636" s="1" t="s">
        <v>27</v>
      </c>
      <c r="O636" t="s">
        <v>32</v>
      </c>
      <c r="P636" t="s">
        <v>28</v>
      </c>
      <c r="Q636" t="s">
        <v>32</v>
      </c>
      <c r="R636" t="s">
        <v>27</v>
      </c>
      <c r="S636">
        <v>25</v>
      </c>
      <c r="T636">
        <v>110</v>
      </c>
      <c r="U636" t="s">
        <v>29</v>
      </c>
    </row>
    <row r="637" spans="1:21" x14ac:dyDescent="0.35">
      <c r="A637" t="s">
        <v>56</v>
      </c>
      <c r="B637">
        <v>28</v>
      </c>
      <c r="C637">
        <v>2023</v>
      </c>
      <c r="D637" t="s">
        <v>122</v>
      </c>
      <c r="E637">
        <v>113</v>
      </c>
      <c r="F637" t="s">
        <v>123</v>
      </c>
      <c r="G637" t="s">
        <v>24</v>
      </c>
      <c r="H637" t="s">
        <v>27</v>
      </c>
      <c r="I637" t="s">
        <v>28</v>
      </c>
      <c r="J637" t="s">
        <v>28</v>
      </c>
      <c r="K637" t="s">
        <v>28</v>
      </c>
      <c r="L637" t="s">
        <v>28</v>
      </c>
      <c r="M637" t="s">
        <v>28</v>
      </c>
      <c r="N637" s="1" t="s">
        <v>28</v>
      </c>
      <c r="O637" t="s">
        <v>28</v>
      </c>
      <c r="P637" t="s">
        <v>28</v>
      </c>
      <c r="Q637" t="s">
        <v>28</v>
      </c>
      <c r="R637" t="s">
        <v>28</v>
      </c>
      <c r="S637" t="s">
        <v>28</v>
      </c>
      <c r="T637" t="s">
        <v>28</v>
      </c>
      <c r="U637" t="s">
        <v>28</v>
      </c>
    </row>
    <row r="638" spans="1:21" x14ac:dyDescent="0.35">
      <c r="A638" t="s">
        <v>57</v>
      </c>
      <c r="B638">
        <v>29</v>
      </c>
      <c r="C638">
        <v>2023</v>
      </c>
      <c r="D638" t="s">
        <v>122</v>
      </c>
      <c r="E638">
        <v>113</v>
      </c>
      <c r="F638" t="s">
        <v>123</v>
      </c>
      <c r="G638" t="s">
        <v>24</v>
      </c>
      <c r="H638" t="s">
        <v>27</v>
      </c>
      <c r="I638" t="s">
        <v>28</v>
      </c>
      <c r="J638" t="s">
        <v>28</v>
      </c>
      <c r="K638" t="s">
        <v>28</v>
      </c>
      <c r="L638" t="s">
        <v>28</v>
      </c>
      <c r="M638" t="s">
        <v>28</v>
      </c>
      <c r="N638" s="1" t="s">
        <v>28</v>
      </c>
      <c r="O638" t="s">
        <v>28</v>
      </c>
      <c r="P638" t="s">
        <v>28</v>
      </c>
      <c r="Q638" t="s">
        <v>28</v>
      </c>
      <c r="R638" t="s">
        <v>28</v>
      </c>
      <c r="S638" t="s">
        <v>28</v>
      </c>
      <c r="T638" t="s">
        <v>28</v>
      </c>
      <c r="U638" t="s">
        <v>28</v>
      </c>
    </row>
    <row r="639" spans="1:21" x14ac:dyDescent="0.35">
      <c r="A639" t="s">
        <v>40</v>
      </c>
      <c r="B639">
        <v>11</v>
      </c>
      <c r="C639">
        <v>2023</v>
      </c>
      <c r="D639" t="s">
        <v>122</v>
      </c>
      <c r="E639">
        <v>113</v>
      </c>
      <c r="F639" t="s">
        <v>123</v>
      </c>
      <c r="G639" t="s">
        <v>24</v>
      </c>
      <c r="H639" t="s">
        <v>25</v>
      </c>
      <c r="I639">
        <v>190</v>
      </c>
      <c r="J639" s="1" t="s">
        <v>86</v>
      </c>
      <c r="K639" s="1">
        <v>0</v>
      </c>
      <c r="L639">
        <v>2</v>
      </c>
      <c r="M639">
        <v>1</v>
      </c>
      <c r="N639" s="1" t="s">
        <v>27</v>
      </c>
      <c r="O639" t="s">
        <v>27</v>
      </c>
      <c r="P639">
        <v>18</v>
      </c>
      <c r="Q639" t="s">
        <v>32</v>
      </c>
      <c r="R639" t="s">
        <v>27</v>
      </c>
      <c r="S639">
        <v>10</v>
      </c>
      <c r="T639">
        <v>75</v>
      </c>
      <c r="U639" t="s">
        <v>29</v>
      </c>
    </row>
    <row r="640" spans="1:21" x14ac:dyDescent="0.35">
      <c r="A640" t="s">
        <v>58</v>
      </c>
      <c r="B640">
        <v>30</v>
      </c>
      <c r="C640">
        <v>2023</v>
      </c>
      <c r="D640" t="s">
        <v>122</v>
      </c>
      <c r="E640">
        <v>113</v>
      </c>
      <c r="F640" t="s">
        <v>123</v>
      </c>
      <c r="G640" t="s">
        <v>24</v>
      </c>
      <c r="H640" t="s">
        <v>27</v>
      </c>
      <c r="I640" t="s">
        <v>28</v>
      </c>
      <c r="J640" t="s">
        <v>28</v>
      </c>
      <c r="K640" t="s">
        <v>28</v>
      </c>
      <c r="L640" t="s">
        <v>28</v>
      </c>
      <c r="M640" t="s">
        <v>28</v>
      </c>
      <c r="N640" s="1" t="s">
        <v>28</v>
      </c>
      <c r="O640" t="s">
        <v>28</v>
      </c>
      <c r="P640" t="s">
        <v>28</v>
      </c>
      <c r="Q640" t="s">
        <v>28</v>
      </c>
      <c r="R640" t="s">
        <v>28</v>
      </c>
      <c r="S640" t="s">
        <v>28</v>
      </c>
      <c r="T640" t="s">
        <v>28</v>
      </c>
      <c r="U640" t="s">
        <v>28</v>
      </c>
    </row>
    <row r="641" spans="1:21" x14ac:dyDescent="0.35">
      <c r="A641" t="s">
        <v>59</v>
      </c>
      <c r="B641">
        <v>31</v>
      </c>
      <c r="C641">
        <v>2023</v>
      </c>
      <c r="D641" t="s">
        <v>122</v>
      </c>
      <c r="E641">
        <v>113</v>
      </c>
      <c r="F641" t="s">
        <v>123</v>
      </c>
      <c r="G641" t="s">
        <v>24</v>
      </c>
      <c r="H641" t="s">
        <v>25</v>
      </c>
      <c r="I641">
        <v>95</v>
      </c>
      <c r="J641" s="1" t="s">
        <v>86</v>
      </c>
      <c r="K641" s="1">
        <v>0</v>
      </c>
      <c r="L641">
        <v>2</v>
      </c>
      <c r="M641">
        <v>2</v>
      </c>
      <c r="N641" s="1" t="s">
        <v>27</v>
      </c>
      <c r="O641" t="s">
        <v>32</v>
      </c>
      <c r="P641">
        <v>19</v>
      </c>
      <c r="Q641" t="s">
        <v>27</v>
      </c>
      <c r="R641" t="s">
        <v>32</v>
      </c>
      <c r="S641">
        <v>30</v>
      </c>
      <c r="T641">
        <v>95</v>
      </c>
      <c r="U641" t="s">
        <v>39</v>
      </c>
    </row>
    <row r="642" spans="1:21" x14ac:dyDescent="0.35">
      <c r="A642" t="s">
        <v>60</v>
      </c>
      <c r="B642">
        <v>32</v>
      </c>
      <c r="C642">
        <v>2023</v>
      </c>
      <c r="D642" t="s">
        <v>122</v>
      </c>
      <c r="E642">
        <v>113</v>
      </c>
      <c r="F642" t="s">
        <v>123</v>
      </c>
      <c r="G642" t="s">
        <v>24</v>
      </c>
      <c r="H642" t="s">
        <v>27</v>
      </c>
      <c r="I642" t="s">
        <v>28</v>
      </c>
      <c r="J642" t="s">
        <v>28</v>
      </c>
      <c r="K642" t="s">
        <v>28</v>
      </c>
      <c r="L642" t="s">
        <v>28</v>
      </c>
      <c r="M642" t="s">
        <v>28</v>
      </c>
      <c r="N642" s="1" t="s">
        <v>28</v>
      </c>
      <c r="O642" t="s">
        <v>28</v>
      </c>
      <c r="P642" t="s">
        <v>28</v>
      </c>
      <c r="Q642" t="s">
        <v>28</v>
      </c>
      <c r="R642" t="s">
        <v>28</v>
      </c>
      <c r="S642" t="s">
        <v>28</v>
      </c>
      <c r="T642" t="s">
        <v>28</v>
      </c>
      <c r="U642" t="s">
        <v>28</v>
      </c>
    </row>
    <row r="643" spans="1:21" x14ac:dyDescent="0.35">
      <c r="A643" t="s">
        <v>61</v>
      </c>
      <c r="B643">
        <v>33</v>
      </c>
      <c r="C643">
        <v>2023</v>
      </c>
      <c r="D643" t="s">
        <v>122</v>
      </c>
      <c r="E643">
        <v>113</v>
      </c>
      <c r="F643" t="s">
        <v>123</v>
      </c>
      <c r="G643" t="s">
        <v>24</v>
      </c>
      <c r="H643" t="s">
        <v>27</v>
      </c>
      <c r="I643" t="s">
        <v>28</v>
      </c>
      <c r="J643" s="8" t="s">
        <v>28</v>
      </c>
      <c r="K643" s="8" t="s">
        <v>28</v>
      </c>
      <c r="L643" s="8" t="s">
        <v>28</v>
      </c>
      <c r="M643" s="8" t="s">
        <v>28</v>
      </c>
      <c r="N643" s="9" t="s">
        <v>28</v>
      </c>
      <c r="O643" s="8" t="s">
        <v>28</v>
      </c>
      <c r="P643" s="8" t="s">
        <v>28</v>
      </c>
      <c r="Q643" s="8" t="s">
        <v>28</v>
      </c>
      <c r="R643" s="8" t="s">
        <v>28</v>
      </c>
      <c r="S643" s="8" t="s">
        <v>28</v>
      </c>
      <c r="T643" t="s">
        <v>28</v>
      </c>
      <c r="U643" s="8" t="s">
        <v>28</v>
      </c>
    </row>
    <row r="644" spans="1:21" x14ac:dyDescent="0.35">
      <c r="A644" t="s">
        <v>62</v>
      </c>
      <c r="B644">
        <v>34</v>
      </c>
      <c r="C644">
        <v>2023</v>
      </c>
      <c r="D644" t="s">
        <v>122</v>
      </c>
      <c r="E644">
        <v>113</v>
      </c>
      <c r="F644" t="s">
        <v>123</v>
      </c>
      <c r="G644" t="s">
        <v>24</v>
      </c>
      <c r="H644" t="s">
        <v>25</v>
      </c>
      <c r="I644">
        <v>125</v>
      </c>
      <c r="J644" s="1" t="s">
        <v>86</v>
      </c>
      <c r="K644" s="1">
        <v>0</v>
      </c>
      <c r="L644">
        <v>2</v>
      </c>
      <c r="M644">
        <v>2</v>
      </c>
      <c r="N644" s="1" t="s">
        <v>27</v>
      </c>
      <c r="O644" t="s">
        <v>32</v>
      </c>
      <c r="P644" t="s">
        <v>28</v>
      </c>
      <c r="Q644" t="s">
        <v>27</v>
      </c>
      <c r="R644" t="s">
        <v>27</v>
      </c>
      <c r="S644">
        <v>10</v>
      </c>
      <c r="T644">
        <v>90</v>
      </c>
      <c r="U644" t="s">
        <v>27</v>
      </c>
    </row>
    <row r="645" spans="1:21" x14ac:dyDescent="0.35">
      <c r="A645" t="s">
        <v>63</v>
      </c>
      <c r="B645">
        <v>35</v>
      </c>
      <c r="C645">
        <v>2023</v>
      </c>
      <c r="D645" t="s">
        <v>122</v>
      </c>
      <c r="E645">
        <v>113</v>
      </c>
      <c r="F645" t="s">
        <v>123</v>
      </c>
      <c r="G645" t="s">
        <v>24</v>
      </c>
      <c r="H645" t="s">
        <v>25</v>
      </c>
      <c r="I645">
        <v>50</v>
      </c>
      <c r="J645" s="1" t="s">
        <v>86</v>
      </c>
      <c r="K645" s="1">
        <v>0</v>
      </c>
      <c r="L645">
        <v>2</v>
      </c>
      <c r="M645">
        <v>3</v>
      </c>
      <c r="N645" s="1" t="s">
        <v>27</v>
      </c>
      <c r="O645" t="s">
        <v>27</v>
      </c>
      <c r="P645" t="s">
        <v>28</v>
      </c>
      <c r="Q645" t="s">
        <v>27</v>
      </c>
      <c r="R645" t="s">
        <v>27</v>
      </c>
      <c r="S645" s="1">
        <v>20</v>
      </c>
      <c r="T645" s="1">
        <v>33.33</v>
      </c>
      <c r="U645" t="s">
        <v>29</v>
      </c>
    </row>
    <row r="646" spans="1:21" x14ac:dyDescent="0.35">
      <c r="A646" t="s">
        <v>64</v>
      </c>
      <c r="B646">
        <v>36</v>
      </c>
      <c r="C646">
        <v>2023</v>
      </c>
      <c r="D646" t="s">
        <v>122</v>
      </c>
      <c r="E646">
        <v>113</v>
      </c>
      <c r="F646" t="s">
        <v>123</v>
      </c>
      <c r="G646" t="s">
        <v>24</v>
      </c>
      <c r="H646" t="s">
        <v>25</v>
      </c>
      <c r="I646">
        <v>103</v>
      </c>
      <c r="J646" s="1" t="s">
        <v>86</v>
      </c>
      <c r="K646" s="1">
        <v>0</v>
      </c>
      <c r="L646">
        <v>2</v>
      </c>
      <c r="M646">
        <v>1</v>
      </c>
      <c r="N646" s="1" t="s">
        <v>27</v>
      </c>
      <c r="O646" t="s">
        <v>32</v>
      </c>
      <c r="P646">
        <v>18</v>
      </c>
      <c r="Q646" t="s">
        <v>27</v>
      </c>
      <c r="R646" t="s">
        <v>27</v>
      </c>
      <c r="S646">
        <v>0</v>
      </c>
      <c r="T646" s="1">
        <v>38.67</v>
      </c>
      <c r="U646" t="s">
        <v>27</v>
      </c>
    </row>
    <row r="647" spans="1:21" x14ac:dyDescent="0.35">
      <c r="A647" t="s">
        <v>65</v>
      </c>
      <c r="B647">
        <v>37</v>
      </c>
      <c r="C647">
        <v>2023</v>
      </c>
      <c r="D647" t="s">
        <v>122</v>
      </c>
      <c r="E647">
        <v>113</v>
      </c>
      <c r="F647" t="s">
        <v>123</v>
      </c>
      <c r="G647" t="s">
        <v>24</v>
      </c>
      <c r="H647" t="s">
        <v>27</v>
      </c>
      <c r="I647" t="s">
        <v>28</v>
      </c>
      <c r="J647" t="s">
        <v>28</v>
      </c>
      <c r="K647" t="s">
        <v>28</v>
      </c>
      <c r="L647" t="s">
        <v>28</v>
      </c>
      <c r="M647" t="s">
        <v>28</v>
      </c>
      <c r="N647" s="1" t="s">
        <v>28</v>
      </c>
      <c r="O647" t="s">
        <v>28</v>
      </c>
      <c r="P647" t="s">
        <v>28</v>
      </c>
      <c r="Q647" t="s">
        <v>28</v>
      </c>
      <c r="R647" t="s">
        <v>28</v>
      </c>
      <c r="S647" t="s">
        <v>28</v>
      </c>
      <c r="T647" t="s">
        <v>28</v>
      </c>
      <c r="U647" t="s">
        <v>28</v>
      </c>
    </row>
    <row r="648" spans="1:21" x14ac:dyDescent="0.35">
      <c r="A648" t="s">
        <v>66</v>
      </c>
      <c r="B648">
        <v>38</v>
      </c>
      <c r="C648">
        <v>2023</v>
      </c>
      <c r="D648" t="s">
        <v>122</v>
      </c>
      <c r="E648">
        <v>113</v>
      </c>
      <c r="F648" t="s">
        <v>123</v>
      </c>
      <c r="G648" t="s">
        <v>24</v>
      </c>
      <c r="H648" t="s">
        <v>25</v>
      </c>
      <c r="I648">
        <v>145</v>
      </c>
      <c r="J648" s="1" t="s">
        <v>86</v>
      </c>
      <c r="K648" s="1">
        <v>0</v>
      </c>
      <c r="L648">
        <v>2</v>
      </c>
      <c r="M648">
        <v>2</v>
      </c>
      <c r="N648" s="1" t="s">
        <v>27</v>
      </c>
      <c r="O648" t="s">
        <v>32</v>
      </c>
      <c r="P648" t="s">
        <v>28</v>
      </c>
      <c r="Q648" t="s">
        <v>27</v>
      </c>
      <c r="R648" t="s">
        <v>27</v>
      </c>
      <c r="S648">
        <v>16</v>
      </c>
      <c r="T648">
        <v>110</v>
      </c>
      <c r="U648" t="s">
        <v>29</v>
      </c>
    </row>
    <row r="649" spans="1:21" x14ac:dyDescent="0.35">
      <c r="A649" t="s">
        <v>67</v>
      </c>
      <c r="B649">
        <v>39</v>
      </c>
      <c r="C649">
        <v>2023</v>
      </c>
      <c r="D649" t="s">
        <v>122</v>
      </c>
      <c r="E649">
        <v>113</v>
      </c>
      <c r="F649" t="s">
        <v>123</v>
      </c>
      <c r="G649" t="s">
        <v>24</v>
      </c>
      <c r="H649" t="s">
        <v>25</v>
      </c>
      <c r="I649">
        <v>51</v>
      </c>
      <c r="J649" s="1" t="s">
        <v>86</v>
      </c>
      <c r="K649" s="1">
        <v>0</v>
      </c>
      <c r="L649">
        <v>2</v>
      </c>
      <c r="M649">
        <v>1</v>
      </c>
      <c r="N649" s="1" t="s">
        <v>27</v>
      </c>
      <c r="O649" t="s">
        <v>27</v>
      </c>
      <c r="P649" t="s">
        <v>28</v>
      </c>
      <c r="Q649" t="s">
        <v>27</v>
      </c>
      <c r="R649" t="s">
        <v>27</v>
      </c>
      <c r="S649">
        <v>2</v>
      </c>
      <c r="T649">
        <v>32</v>
      </c>
      <c r="U649" t="s">
        <v>29</v>
      </c>
    </row>
    <row r="650" spans="1:21" x14ac:dyDescent="0.35">
      <c r="A650" t="s">
        <v>68</v>
      </c>
      <c r="B650">
        <v>40</v>
      </c>
      <c r="C650">
        <v>2023</v>
      </c>
      <c r="D650" t="s">
        <v>122</v>
      </c>
      <c r="E650">
        <v>113</v>
      </c>
      <c r="F650" t="s">
        <v>123</v>
      </c>
      <c r="G650" t="s">
        <v>24</v>
      </c>
      <c r="H650" t="s">
        <v>25</v>
      </c>
      <c r="I650">
        <v>50</v>
      </c>
      <c r="J650" s="1" t="s">
        <v>86</v>
      </c>
      <c r="K650" s="1">
        <v>0</v>
      </c>
      <c r="L650">
        <v>2</v>
      </c>
      <c r="M650">
        <v>0</v>
      </c>
      <c r="N650" s="1" t="s">
        <v>27</v>
      </c>
      <c r="O650" t="s">
        <v>32</v>
      </c>
      <c r="P650" t="s">
        <v>28</v>
      </c>
      <c r="Q650" t="s">
        <v>32</v>
      </c>
      <c r="R650" t="s">
        <v>27</v>
      </c>
      <c r="S650">
        <v>2</v>
      </c>
      <c r="T650" s="1">
        <v>100</v>
      </c>
      <c r="U650" t="s">
        <v>29</v>
      </c>
    </row>
    <row r="651" spans="1:21" x14ac:dyDescent="0.35">
      <c r="A651" t="s">
        <v>69</v>
      </c>
      <c r="B651">
        <v>41</v>
      </c>
      <c r="C651">
        <v>2023</v>
      </c>
      <c r="D651" t="s">
        <v>122</v>
      </c>
      <c r="E651">
        <v>113</v>
      </c>
      <c r="F651" t="s">
        <v>123</v>
      </c>
      <c r="G651" t="s">
        <v>24</v>
      </c>
      <c r="H651" t="s">
        <v>25</v>
      </c>
      <c r="I651">
        <v>50</v>
      </c>
      <c r="J651" s="1" t="s">
        <v>86</v>
      </c>
      <c r="K651" s="1">
        <v>0</v>
      </c>
      <c r="L651">
        <v>2</v>
      </c>
      <c r="M651">
        <v>2</v>
      </c>
      <c r="N651" s="1" t="s">
        <v>27</v>
      </c>
      <c r="O651" t="s">
        <v>27</v>
      </c>
      <c r="P651" t="s">
        <v>28</v>
      </c>
      <c r="Q651" t="s">
        <v>27</v>
      </c>
      <c r="R651" t="s">
        <v>27</v>
      </c>
      <c r="S651">
        <v>0</v>
      </c>
      <c r="T651">
        <v>50</v>
      </c>
      <c r="U651" t="s">
        <v>29</v>
      </c>
    </row>
    <row r="652" spans="1:21" x14ac:dyDescent="0.35">
      <c r="A652" t="s">
        <v>70</v>
      </c>
      <c r="B652">
        <v>42</v>
      </c>
      <c r="C652">
        <v>2023</v>
      </c>
      <c r="D652" t="s">
        <v>122</v>
      </c>
      <c r="E652">
        <v>113</v>
      </c>
      <c r="F652" t="s">
        <v>123</v>
      </c>
      <c r="G652" t="s">
        <v>24</v>
      </c>
      <c r="H652" t="s">
        <v>25</v>
      </c>
      <c r="I652">
        <v>110</v>
      </c>
      <c r="J652" s="1" t="s">
        <v>86</v>
      </c>
      <c r="K652" s="1">
        <v>0</v>
      </c>
      <c r="L652">
        <v>2</v>
      </c>
      <c r="M652">
        <v>1</v>
      </c>
      <c r="N652" s="1" t="s">
        <v>27</v>
      </c>
      <c r="O652" t="s">
        <v>32</v>
      </c>
      <c r="P652" t="s">
        <v>28</v>
      </c>
      <c r="Q652" t="s">
        <v>27</v>
      </c>
      <c r="R652" t="s">
        <v>27</v>
      </c>
      <c r="S652">
        <v>10</v>
      </c>
      <c r="T652">
        <v>31</v>
      </c>
      <c r="U652" t="s">
        <v>29</v>
      </c>
    </row>
    <row r="653" spans="1:21" x14ac:dyDescent="0.35">
      <c r="A653" t="s">
        <v>71</v>
      </c>
      <c r="B653">
        <v>44</v>
      </c>
      <c r="C653">
        <v>2023</v>
      </c>
      <c r="D653" t="s">
        <v>122</v>
      </c>
      <c r="E653">
        <v>113</v>
      </c>
      <c r="F653" t="s">
        <v>123</v>
      </c>
      <c r="G653" t="s">
        <v>24</v>
      </c>
      <c r="H653" t="s">
        <v>27</v>
      </c>
      <c r="I653" t="s">
        <v>28</v>
      </c>
      <c r="J653" t="s">
        <v>28</v>
      </c>
      <c r="K653" t="s">
        <v>28</v>
      </c>
      <c r="L653" t="s">
        <v>28</v>
      </c>
      <c r="M653" t="s">
        <v>28</v>
      </c>
      <c r="N653" s="1" t="s">
        <v>28</v>
      </c>
      <c r="O653" t="s">
        <v>28</v>
      </c>
      <c r="P653" t="s">
        <v>28</v>
      </c>
      <c r="Q653" t="s">
        <v>28</v>
      </c>
      <c r="R653" t="s">
        <v>28</v>
      </c>
      <c r="S653" t="s">
        <v>28</v>
      </c>
      <c r="T653" t="s">
        <v>28</v>
      </c>
      <c r="U653" t="s">
        <v>28</v>
      </c>
    </row>
    <row r="654" spans="1:21" x14ac:dyDescent="0.35">
      <c r="A654" t="s">
        <v>72</v>
      </c>
      <c r="B654">
        <v>45</v>
      </c>
      <c r="C654">
        <v>2023</v>
      </c>
      <c r="D654" t="s">
        <v>122</v>
      </c>
      <c r="E654">
        <v>113</v>
      </c>
      <c r="F654" t="s">
        <v>123</v>
      </c>
      <c r="G654" t="s">
        <v>24</v>
      </c>
      <c r="H654" t="s">
        <v>27</v>
      </c>
      <c r="I654" t="s">
        <v>28</v>
      </c>
      <c r="J654" t="s">
        <v>28</v>
      </c>
      <c r="K654" t="s">
        <v>28</v>
      </c>
      <c r="L654" t="s">
        <v>28</v>
      </c>
      <c r="M654" t="s">
        <v>28</v>
      </c>
      <c r="N654" s="1" t="s">
        <v>28</v>
      </c>
      <c r="O654" t="s">
        <v>28</v>
      </c>
      <c r="P654" t="s">
        <v>28</v>
      </c>
      <c r="Q654" t="s">
        <v>28</v>
      </c>
      <c r="R654" t="s">
        <v>28</v>
      </c>
      <c r="S654" t="s">
        <v>28</v>
      </c>
      <c r="T654" t="s">
        <v>28</v>
      </c>
      <c r="U654" t="s">
        <v>28</v>
      </c>
    </row>
    <row r="655" spans="1:21" x14ac:dyDescent="0.35">
      <c r="A655" t="s">
        <v>73</v>
      </c>
      <c r="B655">
        <v>46</v>
      </c>
      <c r="C655">
        <v>2023</v>
      </c>
      <c r="D655" t="s">
        <v>122</v>
      </c>
      <c r="E655">
        <v>113</v>
      </c>
      <c r="F655" t="s">
        <v>123</v>
      </c>
      <c r="G655" t="s">
        <v>24</v>
      </c>
      <c r="H655" t="s">
        <v>25</v>
      </c>
      <c r="I655">
        <v>40</v>
      </c>
      <c r="J655" s="1" t="s">
        <v>86</v>
      </c>
      <c r="K655" s="1">
        <v>0</v>
      </c>
      <c r="L655">
        <v>2</v>
      </c>
      <c r="M655">
        <v>1</v>
      </c>
      <c r="N655" s="1" t="s">
        <v>27</v>
      </c>
      <c r="O655" t="s">
        <v>32</v>
      </c>
      <c r="P655">
        <v>18</v>
      </c>
      <c r="Q655" t="s">
        <v>27</v>
      </c>
      <c r="R655" t="s">
        <v>27</v>
      </c>
      <c r="S655" s="1">
        <v>24</v>
      </c>
      <c r="T655" s="1">
        <v>40</v>
      </c>
      <c r="U655" t="s">
        <v>27</v>
      </c>
    </row>
    <row r="656" spans="1:21" x14ac:dyDescent="0.35">
      <c r="A656" t="s">
        <v>74</v>
      </c>
      <c r="B656">
        <v>47</v>
      </c>
      <c r="C656">
        <v>2023</v>
      </c>
      <c r="D656" t="s">
        <v>122</v>
      </c>
      <c r="E656">
        <v>113</v>
      </c>
      <c r="F656" t="s">
        <v>123</v>
      </c>
      <c r="G656" t="s">
        <v>24</v>
      </c>
      <c r="H656" t="s">
        <v>25</v>
      </c>
      <c r="I656">
        <v>40</v>
      </c>
      <c r="J656" s="1" t="s">
        <v>86</v>
      </c>
      <c r="K656" s="1">
        <v>0</v>
      </c>
      <c r="L656">
        <v>2</v>
      </c>
      <c r="M656">
        <v>2</v>
      </c>
      <c r="N656" s="1" t="s">
        <v>27</v>
      </c>
      <c r="O656" t="s">
        <v>32</v>
      </c>
      <c r="P656">
        <v>18</v>
      </c>
      <c r="Q656" t="s">
        <v>32</v>
      </c>
      <c r="R656" t="s">
        <v>27</v>
      </c>
      <c r="S656">
        <v>24</v>
      </c>
      <c r="T656">
        <v>60</v>
      </c>
      <c r="U656" t="s">
        <v>29</v>
      </c>
    </row>
    <row r="657" spans="1:21" x14ac:dyDescent="0.35">
      <c r="A657" t="s">
        <v>75</v>
      </c>
      <c r="B657">
        <v>48</v>
      </c>
      <c r="C657">
        <v>2023</v>
      </c>
      <c r="D657" t="s">
        <v>122</v>
      </c>
      <c r="E657">
        <v>113</v>
      </c>
      <c r="F657" t="s">
        <v>123</v>
      </c>
      <c r="G657" t="s">
        <v>24</v>
      </c>
      <c r="H657" t="s">
        <v>25</v>
      </c>
      <c r="I657">
        <v>39</v>
      </c>
      <c r="J657" s="1" t="s">
        <v>86</v>
      </c>
      <c r="K657" s="1">
        <v>0</v>
      </c>
      <c r="L657">
        <v>2</v>
      </c>
      <c r="M657">
        <v>0</v>
      </c>
      <c r="N657" s="1" t="s">
        <v>27</v>
      </c>
      <c r="O657" t="s">
        <v>27</v>
      </c>
      <c r="P657" t="s">
        <v>28</v>
      </c>
      <c r="Q657" t="s">
        <v>27</v>
      </c>
      <c r="R657" t="s">
        <v>27</v>
      </c>
      <c r="S657" s="1">
        <v>12</v>
      </c>
      <c r="T657" s="1">
        <v>140</v>
      </c>
      <c r="U657" t="s">
        <v>27</v>
      </c>
    </row>
    <row r="658" spans="1:21" x14ac:dyDescent="0.35">
      <c r="A658" t="s">
        <v>76</v>
      </c>
      <c r="B658">
        <v>49</v>
      </c>
      <c r="C658">
        <v>2023</v>
      </c>
      <c r="D658" t="s">
        <v>122</v>
      </c>
      <c r="E658">
        <v>113</v>
      </c>
      <c r="F658" t="s">
        <v>123</v>
      </c>
      <c r="G658" t="s">
        <v>24</v>
      </c>
      <c r="H658" t="s">
        <v>27</v>
      </c>
      <c r="I658" t="s">
        <v>28</v>
      </c>
      <c r="J658" t="s">
        <v>28</v>
      </c>
      <c r="K658" t="s">
        <v>28</v>
      </c>
      <c r="L658" t="s">
        <v>28</v>
      </c>
      <c r="M658" t="s">
        <v>28</v>
      </c>
      <c r="N658" s="1" t="s">
        <v>28</v>
      </c>
      <c r="O658" t="s">
        <v>28</v>
      </c>
      <c r="P658" t="s">
        <v>28</v>
      </c>
      <c r="Q658" t="s">
        <v>28</v>
      </c>
      <c r="R658" t="s">
        <v>28</v>
      </c>
      <c r="S658" t="s">
        <v>28</v>
      </c>
      <c r="T658" t="s">
        <v>28</v>
      </c>
      <c r="U658" t="s">
        <v>28</v>
      </c>
    </row>
    <row r="659" spans="1:21" x14ac:dyDescent="0.35">
      <c r="A659" t="s">
        <v>77</v>
      </c>
      <c r="B659">
        <v>50</v>
      </c>
      <c r="C659">
        <v>2023</v>
      </c>
      <c r="D659" t="s">
        <v>122</v>
      </c>
      <c r="E659">
        <v>113</v>
      </c>
      <c r="F659" t="s">
        <v>123</v>
      </c>
      <c r="G659" t="s">
        <v>24</v>
      </c>
      <c r="H659" s="1" t="s">
        <v>88</v>
      </c>
      <c r="I659" s="1">
        <v>70</v>
      </c>
      <c r="J659" s="1" t="s">
        <v>27</v>
      </c>
      <c r="K659" s="1">
        <v>0</v>
      </c>
      <c r="L659" s="1">
        <v>2</v>
      </c>
      <c r="M659" s="1">
        <v>1</v>
      </c>
      <c r="N659" s="1" t="s">
        <v>27</v>
      </c>
      <c r="O659" s="1" t="s">
        <v>32</v>
      </c>
      <c r="P659" s="1" t="s">
        <v>28</v>
      </c>
      <c r="Q659" s="1" t="s">
        <v>27</v>
      </c>
      <c r="R659" s="1" t="s">
        <v>27</v>
      </c>
      <c r="S659" s="1">
        <v>0</v>
      </c>
      <c r="T659" s="1">
        <v>90</v>
      </c>
      <c r="U659" s="1" t="s">
        <v>27</v>
      </c>
    </row>
    <row r="660" spans="1:21" x14ac:dyDescent="0.35">
      <c r="A660" t="s">
        <v>78</v>
      </c>
      <c r="B660">
        <v>51</v>
      </c>
      <c r="C660">
        <v>2023</v>
      </c>
      <c r="D660" t="s">
        <v>122</v>
      </c>
      <c r="E660">
        <v>113</v>
      </c>
      <c r="F660" t="s">
        <v>123</v>
      </c>
      <c r="G660" t="s">
        <v>24</v>
      </c>
      <c r="H660" t="s">
        <v>25</v>
      </c>
      <c r="I660">
        <v>100</v>
      </c>
      <c r="J660" s="1" t="s">
        <v>86</v>
      </c>
      <c r="K660" s="1">
        <v>0</v>
      </c>
      <c r="L660">
        <v>2</v>
      </c>
      <c r="M660">
        <v>2</v>
      </c>
      <c r="N660" s="1" t="s">
        <v>27</v>
      </c>
      <c r="O660" t="s">
        <v>32</v>
      </c>
      <c r="P660" t="s">
        <v>28</v>
      </c>
      <c r="Q660" t="s">
        <v>27</v>
      </c>
      <c r="R660" t="s">
        <v>27</v>
      </c>
      <c r="S660">
        <v>0</v>
      </c>
      <c r="T660" s="1">
        <v>100</v>
      </c>
      <c r="U660" t="s">
        <v>29</v>
      </c>
    </row>
    <row r="661" spans="1:21" x14ac:dyDescent="0.35">
      <c r="A661" t="s">
        <v>79</v>
      </c>
      <c r="B661">
        <v>53</v>
      </c>
      <c r="C661">
        <v>2023</v>
      </c>
      <c r="D661" t="s">
        <v>122</v>
      </c>
      <c r="E661">
        <v>113</v>
      </c>
      <c r="F661" t="s">
        <v>123</v>
      </c>
      <c r="G661" t="s">
        <v>24</v>
      </c>
      <c r="H661" t="s">
        <v>25</v>
      </c>
      <c r="I661">
        <v>40</v>
      </c>
      <c r="J661" s="1" t="s">
        <v>86</v>
      </c>
      <c r="K661" s="1">
        <v>0</v>
      </c>
      <c r="L661">
        <v>2</v>
      </c>
      <c r="M661">
        <v>0</v>
      </c>
      <c r="N661" s="1" t="s">
        <v>27</v>
      </c>
      <c r="O661" t="s">
        <v>32</v>
      </c>
      <c r="P661" t="s">
        <v>28</v>
      </c>
      <c r="Q661" t="s">
        <v>27</v>
      </c>
      <c r="R661" t="s">
        <v>27</v>
      </c>
      <c r="S661">
        <v>0</v>
      </c>
      <c r="T661">
        <v>25</v>
      </c>
      <c r="U661" t="s">
        <v>29</v>
      </c>
    </row>
    <row r="662" spans="1:21" x14ac:dyDescent="0.35">
      <c r="A662" t="s">
        <v>80</v>
      </c>
      <c r="B662">
        <v>54</v>
      </c>
      <c r="C662">
        <v>2023</v>
      </c>
      <c r="D662" t="s">
        <v>122</v>
      </c>
      <c r="E662">
        <v>113</v>
      </c>
      <c r="F662" t="s">
        <v>123</v>
      </c>
      <c r="G662" t="s">
        <v>24</v>
      </c>
      <c r="H662" t="s">
        <v>27</v>
      </c>
      <c r="I662" t="s">
        <v>28</v>
      </c>
      <c r="J662" t="s">
        <v>28</v>
      </c>
      <c r="K662" t="s">
        <v>28</v>
      </c>
      <c r="L662" t="s">
        <v>28</v>
      </c>
      <c r="M662" t="s">
        <v>28</v>
      </c>
      <c r="N662" s="1" t="s">
        <v>28</v>
      </c>
      <c r="O662" t="s">
        <v>28</v>
      </c>
      <c r="P662" t="s">
        <v>28</v>
      </c>
      <c r="Q662" t="s">
        <v>28</v>
      </c>
      <c r="R662" t="s">
        <v>28</v>
      </c>
      <c r="S662" t="s">
        <v>28</v>
      </c>
      <c r="T662" t="s">
        <v>28</v>
      </c>
      <c r="U662" t="s">
        <v>28</v>
      </c>
    </row>
    <row r="663" spans="1:21" x14ac:dyDescent="0.35">
      <c r="A663" t="s">
        <v>81</v>
      </c>
      <c r="B663">
        <v>55</v>
      </c>
      <c r="C663">
        <v>2023</v>
      </c>
      <c r="D663" t="s">
        <v>122</v>
      </c>
      <c r="E663">
        <v>113</v>
      </c>
      <c r="F663" t="s">
        <v>123</v>
      </c>
      <c r="G663" t="s">
        <v>24</v>
      </c>
      <c r="H663" t="s">
        <v>27</v>
      </c>
      <c r="I663" t="s">
        <v>28</v>
      </c>
      <c r="J663" t="s">
        <v>28</v>
      </c>
      <c r="K663" t="s">
        <v>28</v>
      </c>
      <c r="L663" t="s">
        <v>28</v>
      </c>
      <c r="M663" t="s">
        <v>28</v>
      </c>
      <c r="N663" s="1" t="s">
        <v>28</v>
      </c>
      <c r="O663" t="s">
        <v>28</v>
      </c>
      <c r="P663" t="s">
        <v>28</v>
      </c>
      <c r="Q663" t="s">
        <v>28</v>
      </c>
      <c r="R663" t="s">
        <v>28</v>
      </c>
      <c r="S663" t="s">
        <v>28</v>
      </c>
      <c r="T663" t="s">
        <v>28</v>
      </c>
      <c r="U663" t="s">
        <v>28</v>
      </c>
    </row>
    <row r="664" spans="1:21" x14ac:dyDescent="0.35">
      <c r="A664" t="s">
        <v>82</v>
      </c>
      <c r="B664">
        <v>56</v>
      </c>
      <c r="C664">
        <v>2023</v>
      </c>
      <c r="D664" t="s">
        <v>122</v>
      </c>
      <c r="E664">
        <v>113</v>
      </c>
      <c r="F664" t="s">
        <v>123</v>
      </c>
      <c r="G664" t="s">
        <v>24</v>
      </c>
      <c r="H664" t="s">
        <v>27</v>
      </c>
      <c r="I664" t="s">
        <v>28</v>
      </c>
      <c r="J664" t="s">
        <v>28</v>
      </c>
      <c r="K664" t="s">
        <v>28</v>
      </c>
      <c r="L664" t="s">
        <v>28</v>
      </c>
      <c r="M664" t="s">
        <v>28</v>
      </c>
      <c r="N664" s="1" t="s">
        <v>28</v>
      </c>
      <c r="O664" t="s">
        <v>28</v>
      </c>
      <c r="P664" t="s">
        <v>28</v>
      </c>
      <c r="Q664" t="s">
        <v>28</v>
      </c>
      <c r="R664" t="s">
        <v>28</v>
      </c>
      <c r="S664" t="s">
        <v>28</v>
      </c>
      <c r="T664" t="s">
        <v>28</v>
      </c>
      <c r="U664" t="s">
        <v>28</v>
      </c>
    </row>
    <row r="665" spans="1:21" x14ac:dyDescent="0.35">
      <c r="A665" t="s">
        <v>21</v>
      </c>
      <c r="B665">
        <v>1</v>
      </c>
      <c r="C665">
        <v>2023</v>
      </c>
      <c r="D665" t="s">
        <v>124</v>
      </c>
      <c r="E665">
        <v>114</v>
      </c>
      <c r="F665" t="s">
        <v>125</v>
      </c>
      <c r="G665" t="s">
        <v>24</v>
      </c>
      <c r="H665" t="s">
        <v>25</v>
      </c>
      <c r="I665">
        <v>350</v>
      </c>
      <c r="J665" t="s">
        <v>126</v>
      </c>
      <c r="K665" t="s">
        <v>28</v>
      </c>
      <c r="L665">
        <v>3</v>
      </c>
      <c r="M665">
        <v>3</v>
      </c>
      <c r="N665" s="1" t="s">
        <v>27</v>
      </c>
      <c r="O665" s="1" t="s">
        <v>32</v>
      </c>
      <c r="P665">
        <v>19</v>
      </c>
      <c r="Q665" t="s">
        <v>32</v>
      </c>
      <c r="R665" t="s">
        <v>32</v>
      </c>
      <c r="S665">
        <v>24</v>
      </c>
      <c r="T665">
        <f>2*70</f>
        <v>140</v>
      </c>
      <c r="U665" t="s">
        <v>29</v>
      </c>
    </row>
    <row r="666" spans="1:21" x14ac:dyDescent="0.35">
      <c r="A666" t="s">
        <v>30</v>
      </c>
      <c r="B666">
        <v>2</v>
      </c>
      <c r="C666">
        <v>2023</v>
      </c>
      <c r="D666" t="s">
        <v>124</v>
      </c>
      <c r="E666">
        <v>114</v>
      </c>
      <c r="F666" t="s">
        <v>125</v>
      </c>
      <c r="G666" t="s">
        <v>24</v>
      </c>
      <c r="H666" t="s">
        <v>25</v>
      </c>
      <c r="I666">
        <v>300</v>
      </c>
      <c r="J666" t="s">
        <v>126</v>
      </c>
      <c r="K666" t="s">
        <v>28</v>
      </c>
      <c r="L666">
        <v>3</v>
      </c>
      <c r="M666">
        <v>3</v>
      </c>
      <c r="N666" s="1" t="s">
        <v>27</v>
      </c>
      <c r="O666" t="s">
        <v>27</v>
      </c>
      <c r="P666" t="s">
        <v>28</v>
      </c>
      <c r="Q666" t="s">
        <v>32</v>
      </c>
      <c r="R666" t="s">
        <v>27</v>
      </c>
      <c r="S666">
        <v>30</v>
      </c>
      <c r="T666">
        <v>200</v>
      </c>
      <c r="U666" t="s">
        <v>29</v>
      </c>
    </row>
    <row r="667" spans="1:21" x14ac:dyDescent="0.35">
      <c r="A667" t="s">
        <v>33</v>
      </c>
      <c r="B667">
        <v>4</v>
      </c>
      <c r="C667">
        <v>2023</v>
      </c>
      <c r="D667" t="s">
        <v>124</v>
      </c>
      <c r="E667">
        <v>114</v>
      </c>
      <c r="F667" t="s">
        <v>125</v>
      </c>
      <c r="G667" t="s">
        <v>24</v>
      </c>
      <c r="H667" t="s">
        <v>25</v>
      </c>
      <c r="I667">
        <v>155</v>
      </c>
      <c r="J667" t="s">
        <v>126</v>
      </c>
      <c r="K667" t="s">
        <v>28</v>
      </c>
      <c r="L667">
        <v>3</v>
      </c>
      <c r="M667">
        <v>3</v>
      </c>
      <c r="N667" s="1" t="s">
        <v>27</v>
      </c>
      <c r="O667" s="1" t="s">
        <v>32</v>
      </c>
      <c r="P667">
        <v>18</v>
      </c>
      <c r="Q667" t="s">
        <v>32</v>
      </c>
      <c r="R667" t="s">
        <v>27</v>
      </c>
      <c r="S667">
        <v>30</v>
      </c>
      <c r="T667">
        <f>(2/3)*255</f>
        <v>170</v>
      </c>
      <c r="U667" t="s">
        <v>29</v>
      </c>
    </row>
    <row r="668" spans="1:21" x14ac:dyDescent="0.35">
      <c r="A668" t="s">
        <v>34</v>
      </c>
      <c r="B668">
        <v>5</v>
      </c>
      <c r="C668">
        <v>2023</v>
      </c>
      <c r="D668" t="s">
        <v>124</v>
      </c>
      <c r="E668">
        <v>114</v>
      </c>
      <c r="F668" t="s">
        <v>125</v>
      </c>
      <c r="G668" t="s">
        <v>24</v>
      </c>
      <c r="H668" t="s">
        <v>25</v>
      </c>
      <c r="I668">
        <v>100</v>
      </c>
      <c r="J668" t="s">
        <v>126</v>
      </c>
      <c r="K668" t="s">
        <v>28</v>
      </c>
      <c r="L668">
        <v>3</v>
      </c>
      <c r="M668">
        <v>3</v>
      </c>
      <c r="N668" s="1" t="s">
        <v>27</v>
      </c>
      <c r="O668" t="s">
        <v>27</v>
      </c>
      <c r="P668" t="s">
        <v>28</v>
      </c>
      <c r="Q668" t="s">
        <v>32</v>
      </c>
      <c r="R668" t="s">
        <v>27</v>
      </c>
      <c r="S668">
        <v>40</v>
      </c>
      <c r="T668">
        <v>100</v>
      </c>
      <c r="U668" t="s">
        <v>29</v>
      </c>
    </row>
    <row r="669" spans="1:21" x14ac:dyDescent="0.35">
      <c r="A669" t="s">
        <v>35</v>
      </c>
      <c r="B669">
        <v>6</v>
      </c>
      <c r="C669">
        <v>2023</v>
      </c>
      <c r="D669" t="s">
        <v>124</v>
      </c>
      <c r="E669">
        <v>114</v>
      </c>
      <c r="F669" t="s">
        <v>125</v>
      </c>
      <c r="G669" t="s">
        <v>24</v>
      </c>
      <c r="H669" t="s">
        <v>25</v>
      </c>
      <c r="I669">
        <v>200</v>
      </c>
      <c r="J669" t="s">
        <v>126</v>
      </c>
      <c r="K669" t="s">
        <v>28</v>
      </c>
      <c r="L669">
        <v>3</v>
      </c>
      <c r="M669">
        <v>3</v>
      </c>
      <c r="N669" s="1" t="s">
        <v>27</v>
      </c>
      <c r="O669" t="s">
        <v>27</v>
      </c>
      <c r="P669" t="s">
        <v>28</v>
      </c>
      <c r="Q669" t="s">
        <v>32</v>
      </c>
      <c r="R669" t="s">
        <v>27</v>
      </c>
      <c r="S669">
        <v>25</v>
      </c>
      <c r="T669">
        <v>300</v>
      </c>
      <c r="U669" t="s">
        <v>29</v>
      </c>
    </row>
    <row r="670" spans="1:21" x14ac:dyDescent="0.35">
      <c r="A670" t="s">
        <v>36</v>
      </c>
      <c r="B670">
        <v>8</v>
      </c>
      <c r="C670">
        <v>2023</v>
      </c>
      <c r="D670" t="s">
        <v>124</v>
      </c>
      <c r="E670">
        <v>114</v>
      </c>
      <c r="F670" t="s">
        <v>125</v>
      </c>
      <c r="G670" t="s">
        <v>24</v>
      </c>
      <c r="H670" t="s">
        <v>25</v>
      </c>
      <c r="I670">
        <v>146</v>
      </c>
      <c r="J670" t="s">
        <v>126</v>
      </c>
      <c r="K670" t="s">
        <v>28</v>
      </c>
      <c r="L670">
        <v>3</v>
      </c>
      <c r="M670">
        <v>2</v>
      </c>
      <c r="N670" s="1" t="s">
        <v>27</v>
      </c>
      <c r="O670" t="s">
        <v>27</v>
      </c>
      <c r="P670" t="s">
        <v>28</v>
      </c>
      <c r="Q670" t="s">
        <v>32</v>
      </c>
      <c r="R670" t="s">
        <v>27</v>
      </c>
      <c r="S670">
        <v>30</v>
      </c>
      <c r="T670">
        <v>79</v>
      </c>
      <c r="U670" t="s">
        <v>29</v>
      </c>
    </row>
    <row r="671" spans="1:21" x14ac:dyDescent="0.35">
      <c r="A671" t="s">
        <v>37</v>
      </c>
      <c r="B671">
        <v>9</v>
      </c>
      <c r="C671">
        <v>2023</v>
      </c>
      <c r="D671" t="s">
        <v>124</v>
      </c>
      <c r="E671">
        <v>114</v>
      </c>
      <c r="F671" t="s">
        <v>125</v>
      </c>
      <c r="G671" t="s">
        <v>24</v>
      </c>
      <c r="H671" t="s">
        <v>25</v>
      </c>
      <c r="I671">
        <v>150</v>
      </c>
      <c r="J671" t="s">
        <v>126</v>
      </c>
      <c r="K671" t="s">
        <v>28</v>
      </c>
      <c r="L671">
        <v>3</v>
      </c>
      <c r="M671">
        <v>2</v>
      </c>
      <c r="N671" s="1" t="s">
        <v>27</v>
      </c>
      <c r="O671" t="s">
        <v>27</v>
      </c>
      <c r="P671" t="s">
        <v>28</v>
      </c>
      <c r="Q671" t="s">
        <v>32</v>
      </c>
      <c r="R671" s="1" t="s">
        <v>32</v>
      </c>
      <c r="S671">
        <v>16</v>
      </c>
      <c r="T671">
        <f>2*105</f>
        <v>210</v>
      </c>
      <c r="U671" t="s">
        <v>29</v>
      </c>
    </row>
    <row r="672" spans="1:21" x14ac:dyDescent="0.35">
      <c r="A672" t="s">
        <v>38</v>
      </c>
      <c r="B672">
        <v>10</v>
      </c>
      <c r="C672">
        <v>2023</v>
      </c>
      <c r="D672" t="s">
        <v>124</v>
      </c>
      <c r="E672">
        <v>114</v>
      </c>
      <c r="F672" t="s">
        <v>125</v>
      </c>
      <c r="G672" t="s">
        <v>24</v>
      </c>
      <c r="H672" t="s">
        <v>25</v>
      </c>
      <c r="I672">
        <v>205</v>
      </c>
      <c r="J672" t="s">
        <v>126</v>
      </c>
      <c r="K672" t="s">
        <v>28</v>
      </c>
      <c r="L672">
        <v>3</v>
      </c>
      <c r="M672">
        <v>2</v>
      </c>
      <c r="N672" s="1" t="s">
        <v>27</v>
      </c>
      <c r="O672" t="s">
        <v>27</v>
      </c>
      <c r="P672" t="s">
        <v>28</v>
      </c>
      <c r="Q672" t="s">
        <v>32</v>
      </c>
      <c r="R672" t="s">
        <v>27</v>
      </c>
      <c r="S672">
        <v>24</v>
      </c>
      <c r="T672">
        <v>89</v>
      </c>
      <c r="U672" t="s">
        <v>39</v>
      </c>
    </row>
    <row r="673" spans="1:21" x14ac:dyDescent="0.35">
      <c r="A673" t="s">
        <v>40</v>
      </c>
      <c r="B673">
        <v>11</v>
      </c>
      <c r="C673">
        <v>2023</v>
      </c>
      <c r="D673" t="s">
        <v>124</v>
      </c>
      <c r="E673">
        <v>114</v>
      </c>
      <c r="F673" t="s">
        <v>125</v>
      </c>
      <c r="G673" t="s">
        <v>24</v>
      </c>
      <c r="H673" t="s">
        <v>25</v>
      </c>
      <c r="I673">
        <v>245</v>
      </c>
      <c r="J673" t="s">
        <v>126</v>
      </c>
      <c r="K673" t="s">
        <v>28</v>
      </c>
      <c r="L673">
        <v>3</v>
      </c>
      <c r="M673">
        <v>3</v>
      </c>
      <c r="N673" s="1" t="s">
        <v>27</v>
      </c>
      <c r="O673" t="s">
        <v>27</v>
      </c>
      <c r="P673">
        <v>18</v>
      </c>
      <c r="Q673" t="s">
        <v>32</v>
      </c>
      <c r="R673" t="s">
        <v>32</v>
      </c>
      <c r="S673">
        <v>15</v>
      </c>
      <c r="T673">
        <v>136</v>
      </c>
      <c r="U673" t="s">
        <v>29</v>
      </c>
    </row>
    <row r="674" spans="1:21" x14ac:dyDescent="0.35">
      <c r="A674" t="s">
        <v>41</v>
      </c>
      <c r="B674">
        <v>12</v>
      </c>
      <c r="C674">
        <v>2023</v>
      </c>
      <c r="D674" t="s">
        <v>124</v>
      </c>
      <c r="E674">
        <v>114</v>
      </c>
      <c r="F674" t="s">
        <v>125</v>
      </c>
      <c r="G674" t="s">
        <v>24</v>
      </c>
      <c r="H674" t="s">
        <v>25</v>
      </c>
      <c r="I674">
        <v>130</v>
      </c>
      <c r="J674" t="s">
        <v>126</v>
      </c>
      <c r="K674" t="s">
        <v>28</v>
      </c>
      <c r="L674">
        <v>3</v>
      </c>
      <c r="M674">
        <v>3</v>
      </c>
      <c r="N674" s="1" t="s">
        <v>27</v>
      </c>
      <c r="O674" t="s">
        <v>27</v>
      </c>
      <c r="P674">
        <v>18</v>
      </c>
      <c r="Q674" t="s">
        <v>27</v>
      </c>
      <c r="R674" t="s">
        <v>27</v>
      </c>
      <c r="S674">
        <v>24</v>
      </c>
      <c r="T674">
        <v>80</v>
      </c>
      <c r="U674" t="s">
        <v>29</v>
      </c>
    </row>
    <row r="675" spans="1:21" x14ac:dyDescent="0.35">
      <c r="A675" t="s">
        <v>42</v>
      </c>
      <c r="B675">
        <v>13</v>
      </c>
      <c r="C675">
        <v>2023</v>
      </c>
      <c r="D675" t="s">
        <v>124</v>
      </c>
      <c r="E675">
        <v>114</v>
      </c>
      <c r="F675" t="s">
        <v>125</v>
      </c>
      <c r="G675" t="s">
        <v>24</v>
      </c>
      <c r="H675" t="s">
        <v>25</v>
      </c>
      <c r="I675">
        <v>75</v>
      </c>
      <c r="J675" t="s">
        <v>126</v>
      </c>
      <c r="K675" t="s">
        <v>28</v>
      </c>
      <c r="L675">
        <v>3</v>
      </c>
      <c r="M675">
        <v>3</v>
      </c>
      <c r="N675" s="1" t="s">
        <v>27</v>
      </c>
      <c r="O675" t="s">
        <v>27</v>
      </c>
      <c r="P675">
        <v>18</v>
      </c>
      <c r="Q675" t="s">
        <v>32</v>
      </c>
      <c r="R675" t="s">
        <v>27</v>
      </c>
      <c r="S675">
        <v>22</v>
      </c>
      <c r="T675">
        <v>85</v>
      </c>
      <c r="U675" t="s">
        <v>29</v>
      </c>
    </row>
    <row r="676" spans="1:21" x14ac:dyDescent="0.35">
      <c r="A676" t="s">
        <v>43</v>
      </c>
      <c r="B676">
        <v>15</v>
      </c>
      <c r="C676">
        <v>2023</v>
      </c>
      <c r="D676" t="s">
        <v>124</v>
      </c>
      <c r="E676">
        <v>114</v>
      </c>
      <c r="F676" t="s">
        <v>125</v>
      </c>
      <c r="G676" t="s">
        <v>24</v>
      </c>
      <c r="H676" t="s">
        <v>25</v>
      </c>
      <c r="I676">
        <v>246</v>
      </c>
      <c r="J676" t="s">
        <v>126</v>
      </c>
      <c r="K676" t="s">
        <v>28</v>
      </c>
      <c r="L676">
        <v>3</v>
      </c>
      <c r="M676">
        <v>2</v>
      </c>
      <c r="N676" s="1" t="s">
        <v>27</v>
      </c>
      <c r="O676" s="1" t="s">
        <v>32</v>
      </c>
      <c r="P676">
        <v>18</v>
      </c>
      <c r="Q676" t="s">
        <v>32</v>
      </c>
      <c r="R676" t="s">
        <v>27</v>
      </c>
      <c r="S676">
        <v>20</v>
      </c>
      <c r="T676">
        <v>64</v>
      </c>
      <c r="U676" t="s">
        <v>29</v>
      </c>
    </row>
    <row r="677" spans="1:21" x14ac:dyDescent="0.35">
      <c r="A677" t="s">
        <v>44</v>
      </c>
      <c r="B677">
        <v>16</v>
      </c>
      <c r="C677">
        <v>2023</v>
      </c>
      <c r="D677" t="s">
        <v>124</v>
      </c>
      <c r="E677">
        <v>114</v>
      </c>
      <c r="F677" t="s">
        <v>125</v>
      </c>
      <c r="G677" t="s">
        <v>24</v>
      </c>
      <c r="H677" t="s">
        <v>25</v>
      </c>
      <c r="I677">
        <v>325</v>
      </c>
      <c r="J677" t="s">
        <v>126</v>
      </c>
      <c r="K677" t="s">
        <v>28</v>
      </c>
      <c r="L677">
        <v>3</v>
      </c>
      <c r="M677">
        <v>4</v>
      </c>
      <c r="N677" s="1" t="s">
        <v>27</v>
      </c>
      <c r="O677" t="s">
        <v>27</v>
      </c>
      <c r="P677" t="s">
        <v>28</v>
      </c>
      <c r="Q677" t="s">
        <v>32</v>
      </c>
      <c r="R677" t="s">
        <v>27</v>
      </c>
      <c r="S677">
        <v>24</v>
      </c>
      <c r="T677">
        <v>220</v>
      </c>
      <c r="U677" t="s">
        <v>29</v>
      </c>
    </row>
    <row r="678" spans="1:21" x14ac:dyDescent="0.35">
      <c r="A678" t="s">
        <v>45</v>
      </c>
      <c r="B678">
        <v>17</v>
      </c>
      <c r="C678">
        <v>2023</v>
      </c>
      <c r="D678" t="s">
        <v>124</v>
      </c>
      <c r="E678">
        <v>114</v>
      </c>
      <c r="F678" t="s">
        <v>125</v>
      </c>
      <c r="G678" t="s">
        <v>24</v>
      </c>
      <c r="H678" t="s">
        <v>25</v>
      </c>
      <c r="I678">
        <v>100</v>
      </c>
      <c r="J678" t="s">
        <v>126</v>
      </c>
      <c r="K678" t="s">
        <v>28</v>
      </c>
      <c r="L678">
        <v>3</v>
      </c>
      <c r="M678">
        <v>2</v>
      </c>
      <c r="N678" s="1" t="s">
        <v>27</v>
      </c>
      <c r="O678" t="s">
        <v>27</v>
      </c>
      <c r="P678" t="s">
        <v>28</v>
      </c>
      <c r="Q678" t="s">
        <v>32</v>
      </c>
      <c r="R678" t="s">
        <v>27</v>
      </c>
      <c r="S678">
        <v>24</v>
      </c>
      <c r="T678">
        <f>+(0.666666666666667)*150</f>
        <v>100.00000000000004</v>
      </c>
      <c r="U678" t="s">
        <v>29</v>
      </c>
    </row>
    <row r="679" spans="1:21" x14ac:dyDescent="0.35">
      <c r="A679" t="s">
        <v>46</v>
      </c>
      <c r="B679">
        <v>18</v>
      </c>
      <c r="C679">
        <v>2023</v>
      </c>
      <c r="D679" t="s">
        <v>124</v>
      </c>
      <c r="E679">
        <v>114</v>
      </c>
      <c r="F679" t="s">
        <v>125</v>
      </c>
      <c r="G679" t="s">
        <v>24</v>
      </c>
      <c r="H679" t="s">
        <v>25</v>
      </c>
      <c r="I679">
        <v>100</v>
      </c>
      <c r="J679" t="s">
        <v>126</v>
      </c>
      <c r="K679" t="s">
        <v>28</v>
      </c>
      <c r="L679">
        <v>3</v>
      </c>
      <c r="M679">
        <v>3</v>
      </c>
      <c r="N679" s="1" t="s">
        <v>27</v>
      </c>
      <c r="O679" s="1" t="s">
        <v>32</v>
      </c>
      <c r="P679" t="s">
        <v>28</v>
      </c>
      <c r="Q679" t="s">
        <v>32</v>
      </c>
      <c r="R679" t="s">
        <v>27</v>
      </c>
      <c r="S679">
        <v>21</v>
      </c>
      <c r="T679">
        <v>70</v>
      </c>
      <c r="U679" t="s">
        <v>29</v>
      </c>
    </row>
    <row r="680" spans="1:21" x14ac:dyDescent="0.35">
      <c r="A680" t="s">
        <v>47</v>
      </c>
      <c r="B680">
        <v>19</v>
      </c>
      <c r="C680">
        <v>2023</v>
      </c>
      <c r="D680" t="s">
        <v>124</v>
      </c>
      <c r="E680">
        <v>114</v>
      </c>
      <c r="F680" t="s">
        <v>125</v>
      </c>
      <c r="G680" t="s">
        <v>24</v>
      </c>
      <c r="H680" t="s">
        <v>25</v>
      </c>
      <c r="I680">
        <v>146</v>
      </c>
      <c r="J680" t="s">
        <v>126</v>
      </c>
      <c r="K680" t="s">
        <v>28</v>
      </c>
      <c r="L680">
        <v>3</v>
      </c>
      <c r="M680">
        <v>3</v>
      </c>
      <c r="N680" s="1" t="s">
        <v>27</v>
      </c>
      <c r="O680" t="s">
        <v>27</v>
      </c>
      <c r="P680" t="s">
        <v>28</v>
      </c>
      <c r="Q680" t="s">
        <v>32</v>
      </c>
      <c r="R680" t="s">
        <v>27</v>
      </c>
      <c r="S680">
        <v>30</v>
      </c>
      <c r="T680">
        <v>150</v>
      </c>
      <c r="U680" t="s">
        <v>29</v>
      </c>
    </row>
    <row r="681" spans="1:21" x14ac:dyDescent="0.35">
      <c r="A681" t="s">
        <v>48</v>
      </c>
      <c r="B681">
        <v>20</v>
      </c>
      <c r="C681">
        <v>2023</v>
      </c>
      <c r="D681" t="s">
        <v>124</v>
      </c>
      <c r="E681">
        <v>114</v>
      </c>
      <c r="F681" t="s">
        <v>125</v>
      </c>
      <c r="G681" t="s">
        <v>24</v>
      </c>
      <c r="H681" t="s">
        <v>25</v>
      </c>
      <c r="I681">
        <v>100</v>
      </c>
      <c r="J681" t="s">
        <v>126</v>
      </c>
      <c r="K681" t="s">
        <v>28</v>
      </c>
      <c r="L681">
        <v>3</v>
      </c>
      <c r="M681">
        <v>3</v>
      </c>
      <c r="N681" s="1" t="s">
        <v>27</v>
      </c>
      <c r="O681" t="s">
        <v>27</v>
      </c>
      <c r="P681">
        <v>18</v>
      </c>
      <c r="Q681" t="s">
        <v>32</v>
      </c>
      <c r="R681" t="s">
        <v>27</v>
      </c>
      <c r="S681">
        <v>30</v>
      </c>
      <c r="T681">
        <v>125</v>
      </c>
      <c r="U681" t="s">
        <v>29</v>
      </c>
    </row>
    <row r="682" spans="1:21" x14ac:dyDescent="0.35">
      <c r="A682" t="s">
        <v>49</v>
      </c>
      <c r="B682">
        <v>21</v>
      </c>
      <c r="C682">
        <v>2023</v>
      </c>
      <c r="D682" t="s">
        <v>124</v>
      </c>
      <c r="E682">
        <v>114</v>
      </c>
      <c r="F682" t="s">
        <v>125</v>
      </c>
      <c r="G682" t="s">
        <v>24</v>
      </c>
      <c r="H682" t="s">
        <v>25</v>
      </c>
      <c r="I682">
        <v>125</v>
      </c>
      <c r="J682" t="s">
        <v>126</v>
      </c>
      <c r="K682" t="s">
        <v>28</v>
      </c>
      <c r="L682">
        <v>3</v>
      </c>
      <c r="M682">
        <v>3</v>
      </c>
      <c r="N682" s="1" t="s">
        <v>27</v>
      </c>
      <c r="O682" t="s">
        <v>27</v>
      </c>
      <c r="P682" t="s">
        <v>28</v>
      </c>
      <c r="Q682" t="s">
        <v>32</v>
      </c>
      <c r="R682" t="s">
        <v>32</v>
      </c>
      <c r="S682">
        <v>30</v>
      </c>
      <c r="T682">
        <v>110</v>
      </c>
      <c r="U682" t="s">
        <v>29</v>
      </c>
    </row>
    <row r="683" spans="1:21" x14ac:dyDescent="0.35">
      <c r="A683" t="s">
        <v>50</v>
      </c>
      <c r="B683">
        <v>22</v>
      </c>
      <c r="C683">
        <v>2023</v>
      </c>
      <c r="D683" t="s">
        <v>124</v>
      </c>
      <c r="E683">
        <v>114</v>
      </c>
      <c r="F683" t="s">
        <v>125</v>
      </c>
      <c r="G683" t="s">
        <v>24</v>
      </c>
      <c r="H683" t="s">
        <v>25</v>
      </c>
      <c r="I683">
        <v>280</v>
      </c>
      <c r="J683" t="s">
        <v>126</v>
      </c>
      <c r="K683" t="s">
        <v>28</v>
      </c>
      <c r="L683">
        <v>3</v>
      </c>
      <c r="M683">
        <v>3</v>
      </c>
      <c r="N683" s="1" t="s">
        <v>27</v>
      </c>
      <c r="O683" s="1" t="s">
        <v>32</v>
      </c>
      <c r="P683">
        <v>18</v>
      </c>
      <c r="Q683" t="s">
        <v>32</v>
      </c>
      <c r="R683" t="s">
        <v>27</v>
      </c>
      <c r="S683">
        <v>20</v>
      </c>
      <c r="T683">
        <v>230</v>
      </c>
      <c r="U683" t="s">
        <v>29</v>
      </c>
    </row>
    <row r="684" spans="1:21" x14ac:dyDescent="0.35">
      <c r="A684" t="s">
        <v>51</v>
      </c>
      <c r="B684">
        <v>23</v>
      </c>
      <c r="C684">
        <v>2023</v>
      </c>
      <c r="D684" t="s">
        <v>124</v>
      </c>
      <c r="E684">
        <v>114</v>
      </c>
      <c r="F684" t="s">
        <v>125</v>
      </c>
      <c r="G684" t="s">
        <v>24</v>
      </c>
      <c r="H684" t="s">
        <v>25</v>
      </c>
      <c r="I684">
        <v>211</v>
      </c>
      <c r="J684" t="s">
        <v>126</v>
      </c>
      <c r="K684" t="s">
        <v>28</v>
      </c>
      <c r="L684">
        <v>3</v>
      </c>
      <c r="M684">
        <v>3</v>
      </c>
      <c r="N684" s="1" t="s">
        <v>27</v>
      </c>
      <c r="O684" t="s">
        <v>27</v>
      </c>
      <c r="P684">
        <v>18</v>
      </c>
      <c r="Q684" t="s">
        <v>32</v>
      </c>
      <c r="R684" t="s">
        <v>27</v>
      </c>
      <c r="S684">
        <v>20</v>
      </c>
      <c r="T684">
        <v>140</v>
      </c>
      <c r="U684" t="s">
        <v>29</v>
      </c>
    </row>
    <row r="685" spans="1:21" x14ac:dyDescent="0.35">
      <c r="A685" t="s">
        <v>52</v>
      </c>
      <c r="B685">
        <v>24</v>
      </c>
      <c r="C685">
        <v>2023</v>
      </c>
      <c r="D685" t="s">
        <v>124</v>
      </c>
      <c r="E685">
        <v>114</v>
      </c>
      <c r="F685" t="s">
        <v>125</v>
      </c>
      <c r="G685" t="s">
        <v>24</v>
      </c>
      <c r="H685" t="s">
        <v>25</v>
      </c>
      <c r="I685">
        <v>325</v>
      </c>
      <c r="J685" t="s">
        <v>126</v>
      </c>
      <c r="K685" t="s">
        <v>28</v>
      </c>
      <c r="L685">
        <v>3</v>
      </c>
      <c r="M685">
        <v>3</v>
      </c>
      <c r="N685" s="1" t="s">
        <v>27</v>
      </c>
      <c r="O685" t="s">
        <v>27</v>
      </c>
      <c r="P685">
        <v>18</v>
      </c>
      <c r="Q685" t="s">
        <v>32</v>
      </c>
      <c r="R685" t="s">
        <v>27</v>
      </c>
      <c r="S685">
        <v>30</v>
      </c>
      <c r="T685">
        <v>182</v>
      </c>
      <c r="U685" t="s">
        <v>29</v>
      </c>
    </row>
    <row r="686" spans="1:21" x14ac:dyDescent="0.35">
      <c r="A686" t="s">
        <v>53</v>
      </c>
      <c r="B686">
        <v>25</v>
      </c>
      <c r="C686">
        <v>2023</v>
      </c>
      <c r="D686" t="s">
        <v>124</v>
      </c>
      <c r="E686">
        <v>114</v>
      </c>
      <c r="F686" t="s">
        <v>125</v>
      </c>
      <c r="G686" t="s">
        <v>24</v>
      </c>
      <c r="H686" t="s">
        <v>25</v>
      </c>
      <c r="I686">
        <v>126</v>
      </c>
      <c r="J686" t="s">
        <v>126</v>
      </c>
      <c r="K686" t="s">
        <v>28</v>
      </c>
      <c r="L686">
        <v>3</v>
      </c>
      <c r="M686">
        <v>3</v>
      </c>
      <c r="N686" s="1" t="s">
        <v>27</v>
      </c>
      <c r="O686" t="s">
        <v>27</v>
      </c>
      <c r="P686">
        <v>19</v>
      </c>
      <c r="Q686" t="s">
        <v>32</v>
      </c>
      <c r="R686" t="s">
        <v>27</v>
      </c>
      <c r="S686">
        <v>20</v>
      </c>
      <c r="T686">
        <v>60</v>
      </c>
      <c r="U686" t="s">
        <v>29</v>
      </c>
    </row>
    <row r="687" spans="1:21" x14ac:dyDescent="0.35">
      <c r="A687" t="s">
        <v>54</v>
      </c>
      <c r="B687">
        <v>26</v>
      </c>
      <c r="C687">
        <v>2023</v>
      </c>
      <c r="D687" t="s">
        <v>124</v>
      </c>
      <c r="E687">
        <v>114</v>
      </c>
      <c r="F687" t="s">
        <v>125</v>
      </c>
      <c r="G687" t="s">
        <v>24</v>
      </c>
      <c r="H687" t="s">
        <v>25</v>
      </c>
      <c r="I687" s="6">
        <v>96.9</v>
      </c>
      <c r="J687" t="s">
        <v>126</v>
      </c>
      <c r="K687" t="s">
        <v>28</v>
      </c>
      <c r="L687">
        <v>3</v>
      </c>
      <c r="M687">
        <v>2</v>
      </c>
      <c r="N687" s="1" t="s">
        <v>27</v>
      </c>
      <c r="O687" t="s">
        <v>27</v>
      </c>
      <c r="P687" t="s">
        <v>28</v>
      </c>
      <c r="Q687" t="s">
        <v>32</v>
      </c>
      <c r="R687" t="s">
        <v>32</v>
      </c>
      <c r="S687">
        <v>24</v>
      </c>
      <c r="T687">
        <f>(2/3)*76.5</f>
        <v>51</v>
      </c>
      <c r="U687" t="s">
        <v>29</v>
      </c>
    </row>
    <row r="688" spans="1:21" x14ac:dyDescent="0.35">
      <c r="A688" t="s">
        <v>55</v>
      </c>
      <c r="B688">
        <v>27</v>
      </c>
      <c r="C688">
        <v>2023</v>
      </c>
      <c r="D688" t="s">
        <v>124</v>
      </c>
      <c r="E688">
        <v>114</v>
      </c>
      <c r="F688" t="s">
        <v>125</v>
      </c>
      <c r="G688" t="s">
        <v>24</v>
      </c>
      <c r="H688" t="s">
        <v>25</v>
      </c>
      <c r="I688">
        <v>148.25</v>
      </c>
      <c r="J688" t="s">
        <v>126</v>
      </c>
      <c r="K688" t="s">
        <v>28</v>
      </c>
      <c r="L688">
        <v>3</v>
      </c>
      <c r="M688">
        <v>3</v>
      </c>
      <c r="N688" s="1" t="s">
        <v>27</v>
      </c>
      <c r="O688" t="s">
        <v>27</v>
      </c>
      <c r="P688" t="s">
        <v>28</v>
      </c>
      <c r="Q688" t="s">
        <v>32</v>
      </c>
      <c r="R688" t="s">
        <v>27</v>
      </c>
      <c r="S688">
        <v>25</v>
      </c>
      <c r="T688">
        <v>200</v>
      </c>
      <c r="U688" t="s">
        <v>29</v>
      </c>
    </row>
    <row r="689" spans="1:21" x14ac:dyDescent="0.35">
      <c r="A689" t="s">
        <v>56</v>
      </c>
      <c r="B689">
        <v>28</v>
      </c>
      <c r="C689">
        <v>2023</v>
      </c>
      <c r="D689" t="s">
        <v>124</v>
      </c>
      <c r="E689">
        <v>114</v>
      </c>
      <c r="F689" t="s">
        <v>125</v>
      </c>
      <c r="G689" t="s">
        <v>24</v>
      </c>
      <c r="H689" t="s">
        <v>25</v>
      </c>
      <c r="I689">
        <v>150</v>
      </c>
      <c r="J689" t="s">
        <v>126</v>
      </c>
      <c r="K689" t="s">
        <v>28</v>
      </c>
      <c r="L689">
        <v>3</v>
      </c>
      <c r="M689">
        <v>2</v>
      </c>
      <c r="N689" s="1" t="s">
        <v>27</v>
      </c>
      <c r="O689" t="s">
        <v>27</v>
      </c>
      <c r="P689">
        <v>18</v>
      </c>
      <c r="Q689" t="s">
        <v>32</v>
      </c>
      <c r="R689" t="s">
        <v>32</v>
      </c>
      <c r="S689">
        <v>20</v>
      </c>
      <c r="T689">
        <f>2*100</f>
        <v>200</v>
      </c>
      <c r="U689" t="s">
        <v>29</v>
      </c>
    </row>
    <row r="690" spans="1:21" x14ac:dyDescent="0.35">
      <c r="A690" t="s">
        <v>57</v>
      </c>
      <c r="B690">
        <v>29</v>
      </c>
      <c r="C690">
        <v>2023</v>
      </c>
      <c r="D690" t="s">
        <v>124</v>
      </c>
      <c r="E690">
        <v>114</v>
      </c>
      <c r="F690" t="s">
        <v>125</v>
      </c>
      <c r="G690" t="s">
        <v>24</v>
      </c>
      <c r="H690" t="s">
        <v>25</v>
      </c>
      <c r="I690">
        <v>100</v>
      </c>
      <c r="J690" t="s">
        <v>126</v>
      </c>
      <c r="K690" t="s">
        <v>28</v>
      </c>
      <c r="L690">
        <v>3</v>
      </c>
      <c r="M690">
        <v>3</v>
      </c>
      <c r="N690" s="1" t="s">
        <v>27</v>
      </c>
      <c r="O690" t="s">
        <v>27</v>
      </c>
      <c r="P690" t="s">
        <v>28</v>
      </c>
      <c r="Q690" t="s">
        <v>32</v>
      </c>
      <c r="R690" t="s">
        <v>27</v>
      </c>
      <c r="S690">
        <v>30</v>
      </c>
      <c r="T690">
        <v>60</v>
      </c>
      <c r="U690" t="s">
        <v>29</v>
      </c>
    </row>
    <row r="691" spans="1:21" x14ac:dyDescent="0.35">
      <c r="A691" t="s">
        <v>58</v>
      </c>
      <c r="B691">
        <v>30</v>
      </c>
      <c r="C691">
        <v>2023</v>
      </c>
      <c r="D691" t="s">
        <v>124</v>
      </c>
      <c r="E691">
        <v>114</v>
      </c>
      <c r="F691" t="s">
        <v>125</v>
      </c>
      <c r="G691" t="s">
        <v>24</v>
      </c>
      <c r="H691" t="s">
        <v>25</v>
      </c>
      <c r="I691">
        <v>185</v>
      </c>
      <c r="J691" t="s">
        <v>126</v>
      </c>
      <c r="K691" t="s">
        <v>28</v>
      </c>
      <c r="L691">
        <v>3</v>
      </c>
      <c r="M691">
        <v>3</v>
      </c>
      <c r="N691" s="1" t="s">
        <v>27</v>
      </c>
      <c r="O691" t="s">
        <v>27</v>
      </c>
      <c r="P691" t="s">
        <v>28</v>
      </c>
      <c r="Q691" t="s">
        <v>32</v>
      </c>
      <c r="R691" t="s">
        <v>27</v>
      </c>
      <c r="S691">
        <v>24</v>
      </c>
      <c r="T691">
        <f>2*70</f>
        <v>140</v>
      </c>
      <c r="U691" t="s">
        <v>29</v>
      </c>
    </row>
    <row r="692" spans="1:21" x14ac:dyDescent="0.35">
      <c r="A692" t="s">
        <v>59</v>
      </c>
      <c r="B692">
        <v>31</v>
      </c>
      <c r="C692">
        <v>2023</v>
      </c>
      <c r="D692" t="s">
        <v>124</v>
      </c>
      <c r="E692">
        <v>114</v>
      </c>
      <c r="F692" t="s">
        <v>125</v>
      </c>
      <c r="G692" t="s">
        <v>24</v>
      </c>
      <c r="H692" t="s">
        <v>25</v>
      </c>
      <c r="I692">
        <v>110</v>
      </c>
      <c r="J692" t="s">
        <v>126</v>
      </c>
      <c r="K692" t="s">
        <v>28</v>
      </c>
      <c r="L692">
        <v>3</v>
      </c>
      <c r="M692">
        <v>3</v>
      </c>
      <c r="N692" s="1" t="s">
        <v>27</v>
      </c>
      <c r="O692" s="1" t="s">
        <v>32</v>
      </c>
      <c r="P692">
        <v>19</v>
      </c>
      <c r="Q692" t="s">
        <v>32</v>
      </c>
      <c r="R692" t="s">
        <v>27</v>
      </c>
      <c r="S692">
        <v>30</v>
      </c>
      <c r="T692">
        <v>110</v>
      </c>
      <c r="U692" t="s">
        <v>39</v>
      </c>
    </row>
    <row r="693" spans="1:21" x14ac:dyDescent="0.35">
      <c r="A693" t="s">
        <v>60</v>
      </c>
      <c r="B693">
        <v>32</v>
      </c>
      <c r="C693">
        <v>2023</v>
      </c>
      <c r="D693" t="s">
        <v>124</v>
      </c>
      <c r="E693">
        <v>114</v>
      </c>
      <c r="F693" t="s">
        <v>125</v>
      </c>
      <c r="G693" t="s">
        <v>24</v>
      </c>
      <c r="H693" t="s">
        <v>25</v>
      </c>
      <c r="I693">
        <v>600</v>
      </c>
      <c r="J693" t="s">
        <v>126</v>
      </c>
      <c r="K693" t="s">
        <v>28</v>
      </c>
      <c r="L693">
        <v>3</v>
      </c>
      <c r="M693">
        <v>3</v>
      </c>
      <c r="N693" s="1" t="s">
        <v>27</v>
      </c>
      <c r="O693" s="1" t="s">
        <v>32</v>
      </c>
      <c r="P693">
        <v>18</v>
      </c>
      <c r="Q693" t="s">
        <v>32</v>
      </c>
      <c r="R693" t="s">
        <v>27</v>
      </c>
      <c r="S693">
        <v>30</v>
      </c>
      <c r="T693">
        <v>300</v>
      </c>
      <c r="U693" t="s">
        <v>29</v>
      </c>
    </row>
    <row r="694" spans="1:21" x14ac:dyDescent="0.35">
      <c r="A694" t="s">
        <v>61</v>
      </c>
      <c r="B694">
        <v>33</v>
      </c>
      <c r="C694">
        <v>2023</v>
      </c>
      <c r="D694" t="s">
        <v>124</v>
      </c>
      <c r="E694">
        <v>114</v>
      </c>
      <c r="F694" t="s">
        <v>125</v>
      </c>
      <c r="G694" t="s">
        <v>24</v>
      </c>
      <c r="H694" t="s">
        <v>25</v>
      </c>
      <c r="I694">
        <v>198</v>
      </c>
      <c r="J694" t="s">
        <v>126</v>
      </c>
      <c r="K694" t="s">
        <v>28</v>
      </c>
      <c r="L694">
        <v>3</v>
      </c>
      <c r="M694">
        <v>3</v>
      </c>
      <c r="N694" s="1" t="s">
        <v>27</v>
      </c>
      <c r="O694" t="s">
        <v>27</v>
      </c>
      <c r="P694" t="s">
        <v>28</v>
      </c>
      <c r="Q694" t="s">
        <v>32</v>
      </c>
      <c r="R694" t="s">
        <v>27</v>
      </c>
      <c r="S694">
        <v>20</v>
      </c>
      <c r="T694">
        <v>198</v>
      </c>
      <c r="U694" t="s">
        <v>29</v>
      </c>
    </row>
    <row r="695" spans="1:21" x14ac:dyDescent="0.35">
      <c r="A695" t="s">
        <v>62</v>
      </c>
      <c r="B695">
        <v>34</v>
      </c>
      <c r="C695">
        <v>2023</v>
      </c>
      <c r="D695" t="s">
        <v>124</v>
      </c>
      <c r="E695">
        <v>114</v>
      </c>
      <c r="F695" t="s">
        <v>125</v>
      </c>
      <c r="G695" t="s">
        <v>24</v>
      </c>
      <c r="H695" t="s">
        <v>25</v>
      </c>
      <c r="I695" s="6">
        <v>212.5</v>
      </c>
      <c r="J695" t="s">
        <v>126</v>
      </c>
      <c r="K695" t="s">
        <v>28</v>
      </c>
      <c r="L695">
        <v>3</v>
      </c>
      <c r="M695">
        <v>3</v>
      </c>
      <c r="N695" s="1" t="s">
        <v>27</v>
      </c>
      <c r="O695" t="s">
        <v>27</v>
      </c>
      <c r="P695" t="s">
        <v>28</v>
      </c>
      <c r="Q695" t="s">
        <v>32</v>
      </c>
      <c r="R695" t="s">
        <v>27</v>
      </c>
      <c r="S695">
        <v>20</v>
      </c>
      <c r="T695">
        <v>120</v>
      </c>
      <c r="U695" t="s">
        <v>39</v>
      </c>
    </row>
    <row r="696" spans="1:21" x14ac:dyDescent="0.35">
      <c r="A696" t="s">
        <v>63</v>
      </c>
      <c r="B696">
        <v>35</v>
      </c>
      <c r="C696">
        <v>2023</v>
      </c>
      <c r="D696" t="s">
        <v>124</v>
      </c>
      <c r="E696">
        <v>114</v>
      </c>
      <c r="F696" t="s">
        <v>125</v>
      </c>
      <c r="G696" t="s">
        <v>24</v>
      </c>
      <c r="H696" t="s">
        <v>25</v>
      </c>
      <c r="I696">
        <v>350</v>
      </c>
      <c r="J696" t="s">
        <v>126</v>
      </c>
      <c r="K696" t="s">
        <v>28</v>
      </c>
      <c r="L696">
        <v>3</v>
      </c>
      <c r="M696">
        <v>3</v>
      </c>
      <c r="N696" s="1" t="s">
        <v>27</v>
      </c>
      <c r="O696" t="s">
        <v>27</v>
      </c>
      <c r="P696" t="s">
        <v>28</v>
      </c>
      <c r="Q696" t="s">
        <v>32</v>
      </c>
      <c r="R696" t="s">
        <v>27</v>
      </c>
      <c r="S696" s="1">
        <v>30</v>
      </c>
      <c r="T696" s="6">
        <f>(2/3)*325</f>
        <v>216.66666666666666</v>
      </c>
      <c r="U696" t="s">
        <v>29</v>
      </c>
    </row>
    <row r="697" spans="1:21" x14ac:dyDescent="0.35">
      <c r="A697" t="s">
        <v>64</v>
      </c>
      <c r="B697">
        <v>36</v>
      </c>
      <c r="C697">
        <v>2023</v>
      </c>
      <c r="D697" t="s">
        <v>124</v>
      </c>
      <c r="E697">
        <v>114</v>
      </c>
      <c r="F697" t="s">
        <v>125</v>
      </c>
      <c r="G697" t="s">
        <v>24</v>
      </c>
      <c r="H697" t="s">
        <v>25</v>
      </c>
      <c r="I697">
        <v>128</v>
      </c>
      <c r="J697" t="s">
        <v>126</v>
      </c>
      <c r="K697" t="s">
        <v>28</v>
      </c>
      <c r="L697">
        <v>3</v>
      </c>
      <c r="M697">
        <v>2</v>
      </c>
      <c r="N697" s="1" t="s">
        <v>27</v>
      </c>
      <c r="O697" s="1" t="s">
        <v>32</v>
      </c>
      <c r="P697">
        <v>17</v>
      </c>
      <c r="Q697" t="s">
        <v>32</v>
      </c>
      <c r="R697" t="s">
        <v>27</v>
      </c>
      <c r="S697">
        <v>16</v>
      </c>
      <c r="T697" s="6">
        <f>(2/3)*88</f>
        <v>58.666666666666664</v>
      </c>
      <c r="U697" t="s">
        <v>29</v>
      </c>
    </row>
    <row r="698" spans="1:21" x14ac:dyDescent="0.35">
      <c r="A698" t="s">
        <v>65</v>
      </c>
      <c r="B698">
        <v>37</v>
      </c>
      <c r="C698">
        <v>2023</v>
      </c>
      <c r="D698" t="s">
        <v>124</v>
      </c>
      <c r="E698">
        <v>114</v>
      </c>
      <c r="F698" t="s">
        <v>125</v>
      </c>
      <c r="G698" t="s">
        <v>24</v>
      </c>
      <c r="H698" t="s">
        <v>25</v>
      </c>
      <c r="I698">
        <v>75</v>
      </c>
      <c r="J698" t="s">
        <v>126</v>
      </c>
      <c r="K698" t="s">
        <v>28</v>
      </c>
      <c r="L698">
        <v>3</v>
      </c>
      <c r="M698">
        <v>3</v>
      </c>
      <c r="N698" s="1" t="s">
        <v>27</v>
      </c>
      <c r="O698" t="s">
        <v>27</v>
      </c>
      <c r="P698" t="s">
        <v>28</v>
      </c>
      <c r="Q698" t="s">
        <v>32</v>
      </c>
      <c r="R698" t="s">
        <v>27</v>
      </c>
      <c r="S698">
        <v>12</v>
      </c>
      <c r="T698">
        <f>2*106</f>
        <v>212</v>
      </c>
      <c r="U698" t="s">
        <v>29</v>
      </c>
    </row>
    <row r="699" spans="1:21" x14ac:dyDescent="0.35">
      <c r="A699" t="s">
        <v>66</v>
      </c>
      <c r="B699">
        <v>38</v>
      </c>
      <c r="C699">
        <v>2023</v>
      </c>
      <c r="D699" t="s">
        <v>124</v>
      </c>
      <c r="E699">
        <v>114</v>
      </c>
      <c r="F699" t="s">
        <v>125</v>
      </c>
      <c r="G699" t="s">
        <v>24</v>
      </c>
      <c r="H699" t="s">
        <v>25</v>
      </c>
      <c r="I699">
        <v>220</v>
      </c>
      <c r="J699" t="s">
        <v>126</v>
      </c>
      <c r="K699" t="s">
        <v>28</v>
      </c>
      <c r="L699">
        <v>3</v>
      </c>
      <c r="M699">
        <v>3</v>
      </c>
      <c r="N699" s="1" t="s">
        <v>27</v>
      </c>
      <c r="O699" t="s">
        <v>27</v>
      </c>
      <c r="P699" t="s">
        <v>28</v>
      </c>
      <c r="Q699" t="s">
        <v>32</v>
      </c>
      <c r="R699" t="s">
        <v>27</v>
      </c>
      <c r="S699">
        <v>16</v>
      </c>
      <c r="T699">
        <v>165</v>
      </c>
      <c r="U699" t="s">
        <v>29</v>
      </c>
    </row>
    <row r="700" spans="1:21" x14ac:dyDescent="0.35">
      <c r="A700" t="s">
        <v>67</v>
      </c>
      <c r="B700">
        <v>39</v>
      </c>
      <c r="C700">
        <v>2023</v>
      </c>
      <c r="D700" t="s">
        <v>124</v>
      </c>
      <c r="E700">
        <v>114</v>
      </c>
      <c r="F700" t="s">
        <v>125</v>
      </c>
      <c r="G700" t="s">
        <v>24</v>
      </c>
      <c r="H700" t="s">
        <v>25</v>
      </c>
      <c r="I700">
        <v>184</v>
      </c>
      <c r="J700" t="s">
        <v>126</v>
      </c>
      <c r="K700" t="s">
        <v>28</v>
      </c>
      <c r="L700">
        <v>3</v>
      </c>
      <c r="M700">
        <v>3</v>
      </c>
      <c r="N700" s="1" t="s">
        <v>27</v>
      </c>
      <c r="O700" t="s">
        <v>27</v>
      </c>
      <c r="P700">
        <v>18</v>
      </c>
      <c r="Q700" t="s">
        <v>32</v>
      </c>
      <c r="R700" s="1" t="s">
        <v>32</v>
      </c>
      <c r="S700">
        <v>24</v>
      </c>
      <c r="T700">
        <v>144</v>
      </c>
      <c r="U700" t="s">
        <v>29</v>
      </c>
    </row>
    <row r="701" spans="1:21" x14ac:dyDescent="0.35">
      <c r="A701" t="s">
        <v>68</v>
      </c>
      <c r="B701">
        <v>40</v>
      </c>
      <c r="C701">
        <v>2023</v>
      </c>
      <c r="D701" t="s">
        <v>124</v>
      </c>
      <c r="E701">
        <v>114</v>
      </c>
      <c r="F701" t="s">
        <v>125</v>
      </c>
      <c r="G701" t="s">
        <v>24</v>
      </c>
      <c r="H701" t="s">
        <v>25</v>
      </c>
      <c r="I701">
        <v>100</v>
      </c>
      <c r="J701" t="s">
        <v>126</v>
      </c>
      <c r="K701" t="s">
        <v>28</v>
      </c>
      <c r="L701">
        <v>3</v>
      </c>
      <c r="M701">
        <v>3</v>
      </c>
      <c r="N701" s="1" t="s">
        <v>27</v>
      </c>
      <c r="O701" t="s">
        <v>27</v>
      </c>
      <c r="P701">
        <v>18</v>
      </c>
      <c r="Q701" t="s">
        <v>32</v>
      </c>
      <c r="R701" t="s">
        <v>27</v>
      </c>
      <c r="S701">
        <v>20</v>
      </c>
      <c r="T701">
        <f>2*100</f>
        <v>200</v>
      </c>
      <c r="U701" t="s">
        <v>29</v>
      </c>
    </row>
    <row r="702" spans="1:21" x14ac:dyDescent="0.35">
      <c r="A702" t="s">
        <v>69</v>
      </c>
      <c r="B702">
        <v>41</v>
      </c>
      <c r="C702">
        <v>2023</v>
      </c>
      <c r="D702" t="s">
        <v>124</v>
      </c>
      <c r="E702">
        <v>114</v>
      </c>
      <c r="F702" t="s">
        <v>125</v>
      </c>
      <c r="G702" t="s">
        <v>24</v>
      </c>
      <c r="H702" t="s">
        <v>25</v>
      </c>
      <c r="I702">
        <v>180</v>
      </c>
      <c r="J702" t="s">
        <v>126</v>
      </c>
      <c r="K702" t="s">
        <v>28</v>
      </c>
      <c r="L702">
        <v>3</v>
      </c>
      <c r="M702">
        <v>3</v>
      </c>
      <c r="N702" s="1" t="s">
        <v>27</v>
      </c>
      <c r="O702" t="s">
        <v>27</v>
      </c>
      <c r="P702">
        <v>18</v>
      </c>
      <c r="Q702" t="s">
        <v>27</v>
      </c>
      <c r="R702" t="s">
        <v>32</v>
      </c>
      <c r="S702">
        <v>24</v>
      </c>
      <c r="T702">
        <v>230</v>
      </c>
      <c r="U702" t="s">
        <v>29</v>
      </c>
    </row>
    <row r="703" spans="1:21" x14ac:dyDescent="0.35">
      <c r="A703" t="s">
        <v>70</v>
      </c>
      <c r="B703">
        <v>42</v>
      </c>
      <c r="C703">
        <v>2023</v>
      </c>
      <c r="D703" t="s">
        <v>124</v>
      </c>
      <c r="E703">
        <v>114</v>
      </c>
      <c r="F703" t="s">
        <v>125</v>
      </c>
      <c r="G703" t="s">
        <v>24</v>
      </c>
      <c r="H703" t="s">
        <v>25</v>
      </c>
      <c r="I703">
        <v>75</v>
      </c>
      <c r="J703" t="s">
        <v>126</v>
      </c>
      <c r="K703" t="s">
        <v>28</v>
      </c>
      <c r="L703">
        <v>3</v>
      </c>
      <c r="M703">
        <v>2</v>
      </c>
      <c r="N703" s="1" t="s">
        <v>27</v>
      </c>
      <c r="O703" t="s">
        <v>27</v>
      </c>
      <c r="P703">
        <v>18</v>
      </c>
      <c r="Q703" t="s">
        <v>32</v>
      </c>
      <c r="R703" t="s">
        <v>27</v>
      </c>
      <c r="S703">
        <v>20</v>
      </c>
      <c r="T703">
        <v>42</v>
      </c>
      <c r="U703" t="s">
        <v>29</v>
      </c>
    </row>
    <row r="704" spans="1:21" x14ac:dyDescent="0.35">
      <c r="A704" t="s">
        <v>71</v>
      </c>
      <c r="B704">
        <v>44</v>
      </c>
      <c r="C704">
        <v>2023</v>
      </c>
      <c r="D704" t="s">
        <v>124</v>
      </c>
      <c r="E704">
        <v>114</v>
      </c>
      <c r="F704" t="s">
        <v>125</v>
      </c>
      <c r="G704" t="s">
        <v>24</v>
      </c>
      <c r="H704" t="s">
        <v>25</v>
      </c>
      <c r="I704">
        <v>65</v>
      </c>
      <c r="J704" t="s">
        <v>126</v>
      </c>
      <c r="K704" t="s">
        <v>28</v>
      </c>
      <c r="L704">
        <v>3</v>
      </c>
      <c r="M704">
        <v>2</v>
      </c>
      <c r="N704" s="1" t="s">
        <v>27</v>
      </c>
      <c r="O704" t="s">
        <v>27</v>
      </c>
      <c r="P704">
        <v>18</v>
      </c>
      <c r="Q704" t="s">
        <v>32</v>
      </c>
      <c r="R704" t="s">
        <v>27</v>
      </c>
      <c r="S704">
        <v>20</v>
      </c>
      <c r="T704">
        <v>65</v>
      </c>
      <c r="U704" t="s">
        <v>29</v>
      </c>
    </row>
    <row r="705" spans="1:21" x14ac:dyDescent="0.35">
      <c r="A705" t="s">
        <v>72</v>
      </c>
      <c r="B705">
        <v>45</v>
      </c>
      <c r="C705">
        <v>2023</v>
      </c>
      <c r="D705" t="s">
        <v>124</v>
      </c>
      <c r="E705">
        <v>114</v>
      </c>
      <c r="F705" t="s">
        <v>125</v>
      </c>
      <c r="G705" t="s">
        <v>24</v>
      </c>
      <c r="H705" t="s">
        <v>25</v>
      </c>
      <c r="I705">
        <v>150</v>
      </c>
      <c r="J705" t="s">
        <v>126</v>
      </c>
      <c r="K705" t="s">
        <v>28</v>
      </c>
      <c r="L705">
        <v>3</v>
      </c>
      <c r="M705">
        <v>3</v>
      </c>
      <c r="N705" s="1" t="s">
        <v>27</v>
      </c>
      <c r="O705" s="1" t="s">
        <v>32</v>
      </c>
      <c r="P705" t="s">
        <v>28</v>
      </c>
      <c r="Q705" t="s">
        <v>32</v>
      </c>
      <c r="R705" t="s">
        <v>27</v>
      </c>
      <c r="S705">
        <v>14</v>
      </c>
      <c r="T705">
        <v>80</v>
      </c>
      <c r="U705" t="s">
        <v>29</v>
      </c>
    </row>
    <row r="706" spans="1:21" x14ac:dyDescent="0.35">
      <c r="A706" t="s">
        <v>73</v>
      </c>
      <c r="B706">
        <v>46</v>
      </c>
      <c r="C706">
        <v>2023</v>
      </c>
      <c r="D706" t="s">
        <v>124</v>
      </c>
      <c r="E706">
        <v>114</v>
      </c>
      <c r="F706" t="s">
        <v>125</v>
      </c>
      <c r="G706" t="s">
        <v>24</v>
      </c>
      <c r="H706" t="s">
        <v>25</v>
      </c>
      <c r="I706">
        <v>215</v>
      </c>
      <c r="J706" t="s">
        <v>126</v>
      </c>
      <c r="K706" t="s">
        <v>28</v>
      </c>
      <c r="L706">
        <v>3</v>
      </c>
      <c r="M706">
        <v>3</v>
      </c>
      <c r="N706" s="1" t="s">
        <v>27</v>
      </c>
      <c r="O706" t="s">
        <v>27</v>
      </c>
      <c r="P706" t="s">
        <v>28</v>
      </c>
      <c r="Q706" t="s">
        <v>32</v>
      </c>
      <c r="R706" t="s">
        <v>27</v>
      </c>
      <c r="S706">
        <v>24</v>
      </c>
      <c r="T706">
        <f>2*95</f>
        <v>190</v>
      </c>
      <c r="U706" t="s">
        <v>29</v>
      </c>
    </row>
    <row r="707" spans="1:21" x14ac:dyDescent="0.35">
      <c r="A707" t="s">
        <v>74</v>
      </c>
      <c r="B707">
        <v>47</v>
      </c>
      <c r="C707">
        <v>2023</v>
      </c>
      <c r="D707" t="s">
        <v>124</v>
      </c>
      <c r="E707">
        <v>114</v>
      </c>
      <c r="F707" t="s">
        <v>125</v>
      </c>
      <c r="G707" t="s">
        <v>24</v>
      </c>
      <c r="H707" t="s">
        <v>25</v>
      </c>
      <c r="I707">
        <v>125</v>
      </c>
      <c r="J707" t="s">
        <v>126</v>
      </c>
      <c r="K707" t="s">
        <v>28</v>
      </c>
      <c r="L707">
        <v>3</v>
      </c>
      <c r="M707">
        <v>3</v>
      </c>
      <c r="N707" s="1" t="s">
        <v>27</v>
      </c>
      <c r="O707" t="s">
        <v>27</v>
      </c>
      <c r="P707">
        <v>18</v>
      </c>
      <c r="Q707" t="s">
        <v>32</v>
      </c>
      <c r="R707" t="s">
        <v>27</v>
      </c>
      <c r="S707">
        <v>30</v>
      </c>
      <c r="T707">
        <v>110</v>
      </c>
      <c r="U707" t="s">
        <v>39</v>
      </c>
    </row>
    <row r="708" spans="1:21" x14ac:dyDescent="0.35">
      <c r="A708" t="s">
        <v>75</v>
      </c>
      <c r="B708">
        <v>48</v>
      </c>
      <c r="C708">
        <v>2023</v>
      </c>
      <c r="D708" t="s">
        <v>124</v>
      </c>
      <c r="E708">
        <v>114</v>
      </c>
      <c r="F708" t="s">
        <v>125</v>
      </c>
      <c r="G708" t="s">
        <v>24</v>
      </c>
      <c r="H708" t="s">
        <v>25</v>
      </c>
      <c r="I708">
        <v>125</v>
      </c>
      <c r="J708" t="s">
        <v>126</v>
      </c>
      <c r="K708" t="s">
        <v>28</v>
      </c>
      <c r="L708">
        <v>3</v>
      </c>
      <c r="M708">
        <v>3</v>
      </c>
      <c r="N708" s="1" t="s">
        <v>27</v>
      </c>
      <c r="O708" t="s">
        <v>27</v>
      </c>
      <c r="P708">
        <v>18</v>
      </c>
      <c r="Q708" t="s">
        <v>32</v>
      </c>
      <c r="R708" t="s">
        <v>27</v>
      </c>
      <c r="S708">
        <v>48</v>
      </c>
      <c r="T708" s="1">
        <v>226</v>
      </c>
      <c r="U708" t="s">
        <v>29</v>
      </c>
    </row>
    <row r="709" spans="1:21" x14ac:dyDescent="0.35">
      <c r="A709" t="s">
        <v>76</v>
      </c>
      <c r="B709">
        <v>49</v>
      </c>
      <c r="C709">
        <v>2023</v>
      </c>
      <c r="D709" t="s">
        <v>124</v>
      </c>
      <c r="E709">
        <v>114</v>
      </c>
      <c r="F709" t="s">
        <v>125</v>
      </c>
      <c r="G709" t="s">
        <v>24</v>
      </c>
      <c r="H709" t="s">
        <v>25</v>
      </c>
      <c r="I709">
        <v>60</v>
      </c>
      <c r="J709" t="s">
        <v>126</v>
      </c>
      <c r="K709" t="s">
        <v>28</v>
      </c>
      <c r="L709">
        <v>3</v>
      </c>
      <c r="M709">
        <v>2</v>
      </c>
      <c r="N709" s="1" t="s">
        <v>27</v>
      </c>
      <c r="O709" s="1" t="s">
        <v>32</v>
      </c>
      <c r="P709" t="s">
        <v>28</v>
      </c>
      <c r="Q709" t="s">
        <v>32</v>
      </c>
      <c r="R709" t="s">
        <v>32</v>
      </c>
      <c r="S709">
        <v>30</v>
      </c>
      <c r="T709">
        <v>47</v>
      </c>
      <c r="U709" t="s">
        <v>29</v>
      </c>
    </row>
    <row r="710" spans="1:21" x14ac:dyDescent="0.35">
      <c r="A710" t="s">
        <v>77</v>
      </c>
      <c r="B710">
        <v>50</v>
      </c>
      <c r="C710">
        <v>2023</v>
      </c>
      <c r="D710" t="s">
        <v>124</v>
      </c>
      <c r="E710">
        <v>114</v>
      </c>
      <c r="F710" t="s">
        <v>125</v>
      </c>
      <c r="G710" t="s">
        <v>24</v>
      </c>
      <c r="H710" t="s">
        <v>25</v>
      </c>
      <c r="I710">
        <v>175</v>
      </c>
      <c r="J710" t="s">
        <v>126</v>
      </c>
      <c r="K710" t="s">
        <v>28</v>
      </c>
      <c r="L710">
        <v>3</v>
      </c>
      <c r="M710">
        <v>3</v>
      </c>
      <c r="N710" s="1" t="s">
        <v>27</v>
      </c>
      <c r="O710" t="s">
        <v>27</v>
      </c>
      <c r="P710">
        <v>18</v>
      </c>
      <c r="Q710" t="s">
        <v>32</v>
      </c>
      <c r="R710" t="s">
        <v>27</v>
      </c>
      <c r="S710">
        <v>18</v>
      </c>
      <c r="T710">
        <v>215</v>
      </c>
      <c r="U710" t="s">
        <v>29</v>
      </c>
    </row>
    <row r="711" spans="1:21" x14ac:dyDescent="0.35">
      <c r="A711" t="s">
        <v>78</v>
      </c>
      <c r="B711">
        <v>51</v>
      </c>
      <c r="C711">
        <v>2023</v>
      </c>
      <c r="D711" t="s">
        <v>124</v>
      </c>
      <c r="E711">
        <v>114</v>
      </c>
      <c r="F711" t="s">
        <v>125</v>
      </c>
      <c r="G711" t="s">
        <v>24</v>
      </c>
      <c r="H711" t="s">
        <v>25</v>
      </c>
      <c r="I711">
        <v>175</v>
      </c>
      <c r="J711" t="s">
        <v>126</v>
      </c>
      <c r="K711" t="s">
        <v>28</v>
      </c>
      <c r="L711">
        <v>3</v>
      </c>
      <c r="M711">
        <v>2</v>
      </c>
      <c r="N711" s="1" t="s">
        <v>27</v>
      </c>
      <c r="O711" t="s">
        <v>27</v>
      </c>
      <c r="P711" t="s">
        <v>28</v>
      </c>
      <c r="Q711" t="s">
        <v>32</v>
      </c>
      <c r="R711" t="s">
        <v>27</v>
      </c>
      <c r="S711">
        <v>30</v>
      </c>
      <c r="T711">
        <f>2*75</f>
        <v>150</v>
      </c>
      <c r="U711" t="s">
        <v>29</v>
      </c>
    </row>
    <row r="712" spans="1:21" x14ac:dyDescent="0.35">
      <c r="A712" t="s">
        <v>79</v>
      </c>
      <c r="B712">
        <v>53</v>
      </c>
      <c r="C712">
        <v>2023</v>
      </c>
      <c r="D712" t="s">
        <v>124</v>
      </c>
      <c r="E712">
        <v>114</v>
      </c>
      <c r="F712" t="s">
        <v>125</v>
      </c>
      <c r="G712" t="s">
        <v>24</v>
      </c>
      <c r="H712" t="s">
        <v>25</v>
      </c>
      <c r="I712">
        <v>100</v>
      </c>
      <c r="J712" t="s">
        <v>126</v>
      </c>
      <c r="K712" t="s">
        <v>28</v>
      </c>
      <c r="L712">
        <v>3</v>
      </c>
      <c r="M712">
        <v>3</v>
      </c>
      <c r="N712" s="1" t="s">
        <v>27</v>
      </c>
      <c r="O712" t="s">
        <v>27</v>
      </c>
      <c r="P712" t="s">
        <v>28</v>
      </c>
      <c r="Q712" t="s">
        <v>32</v>
      </c>
      <c r="R712" t="s">
        <v>27</v>
      </c>
      <c r="S712">
        <v>30</v>
      </c>
      <c r="T712">
        <f>2*50</f>
        <v>100</v>
      </c>
      <c r="U712" t="s">
        <v>29</v>
      </c>
    </row>
    <row r="713" spans="1:21" x14ac:dyDescent="0.35">
      <c r="A713" t="s">
        <v>80</v>
      </c>
      <c r="B713">
        <v>54</v>
      </c>
      <c r="C713">
        <v>2023</v>
      </c>
      <c r="D713" t="s">
        <v>124</v>
      </c>
      <c r="E713">
        <v>114</v>
      </c>
      <c r="F713" t="s">
        <v>125</v>
      </c>
      <c r="G713" t="s">
        <v>24</v>
      </c>
      <c r="H713" t="s">
        <v>25</v>
      </c>
      <c r="I713">
        <v>68</v>
      </c>
      <c r="J713" t="s">
        <v>126</v>
      </c>
      <c r="K713" t="s">
        <v>28</v>
      </c>
      <c r="L713">
        <v>3</v>
      </c>
      <c r="M713">
        <v>3</v>
      </c>
      <c r="N713" s="1" t="s">
        <v>27</v>
      </c>
      <c r="O713" s="1" t="s">
        <v>32</v>
      </c>
      <c r="P713">
        <v>18</v>
      </c>
      <c r="Q713" t="s">
        <v>32</v>
      </c>
      <c r="R713" t="s">
        <v>27</v>
      </c>
      <c r="S713">
        <v>20</v>
      </c>
      <c r="T713">
        <f>2*68</f>
        <v>136</v>
      </c>
      <c r="U713" t="s">
        <v>29</v>
      </c>
    </row>
    <row r="714" spans="1:21" x14ac:dyDescent="0.35">
      <c r="A714" t="s">
        <v>81</v>
      </c>
      <c r="B714">
        <v>55</v>
      </c>
      <c r="C714">
        <v>2023</v>
      </c>
      <c r="D714" t="s">
        <v>124</v>
      </c>
      <c r="E714">
        <v>114</v>
      </c>
      <c r="F714" t="s">
        <v>125</v>
      </c>
      <c r="G714" t="s">
        <v>24</v>
      </c>
      <c r="H714" t="s">
        <v>25</v>
      </c>
      <c r="I714">
        <v>135</v>
      </c>
      <c r="J714" t="s">
        <v>126</v>
      </c>
      <c r="K714" t="s">
        <v>28</v>
      </c>
      <c r="L714">
        <v>3</v>
      </c>
      <c r="M714">
        <v>3</v>
      </c>
      <c r="N714" s="1" t="s">
        <v>27</v>
      </c>
      <c r="O714" t="s">
        <v>27</v>
      </c>
      <c r="P714" t="s">
        <v>28</v>
      </c>
      <c r="Q714" t="s">
        <v>32</v>
      </c>
      <c r="R714" t="s">
        <v>27</v>
      </c>
      <c r="S714">
        <v>12</v>
      </c>
      <c r="T714">
        <v>60</v>
      </c>
      <c r="U714" t="s">
        <v>29</v>
      </c>
    </row>
    <row r="715" spans="1:21" x14ac:dyDescent="0.35">
      <c r="A715" t="s">
        <v>82</v>
      </c>
      <c r="B715">
        <v>56</v>
      </c>
      <c r="C715">
        <v>2023</v>
      </c>
      <c r="D715" t="s">
        <v>124</v>
      </c>
      <c r="E715">
        <v>114</v>
      </c>
      <c r="F715" t="s">
        <v>125</v>
      </c>
      <c r="G715" t="s">
        <v>24</v>
      </c>
      <c r="H715" t="s">
        <v>25</v>
      </c>
      <c r="I715">
        <v>150</v>
      </c>
      <c r="J715" t="s">
        <v>126</v>
      </c>
      <c r="K715" t="s">
        <v>28</v>
      </c>
      <c r="L715">
        <v>3</v>
      </c>
      <c r="M715">
        <v>3</v>
      </c>
      <c r="N715" s="1" t="s">
        <v>27</v>
      </c>
      <c r="O715" s="1" t="s">
        <v>32</v>
      </c>
      <c r="P715" t="s">
        <v>28</v>
      </c>
      <c r="Q715" t="s">
        <v>32</v>
      </c>
      <c r="R715" t="s">
        <v>27</v>
      </c>
      <c r="S715">
        <v>16</v>
      </c>
      <c r="T715">
        <f>2*95</f>
        <v>190</v>
      </c>
      <c r="U715" t="s">
        <v>29</v>
      </c>
    </row>
    <row r="716" spans="1:21" x14ac:dyDescent="0.35">
      <c r="A716" t="s">
        <v>21</v>
      </c>
      <c r="B716">
        <v>1</v>
      </c>
      <c r="C716">
        <v>2023</v>
      </c>
      <c r="D716" t="s">
        <v>127</v>
      </c>
      <c r="E716">
        <v>115</v>
      </c>
      <c r="F716" t="s">
        <v>128</v>
      </c>
      <c r="G716" t="s">
        <v>24</v>
      </c>
      <c r="H716" t="s">
        <v>27</v>
      </c>
      <c r="I716" t="s">
        <v>28</v>
      </c>
      <c r="J716" t="s">
        <v>28</v>
      </c>
      <c r="K716" t="s">
        <v>28</v>
      </c>
      <c r="L716" t="s">
        <v>28</v>
      </c>
      <c r="M716" t="s">
        <v>28</v>
      </c>
      <c r="N716" s="1" t="s">
        <v>28</v>
      </c>
      <c r="O716" t="s">
        <v>28</v>
      </c>
      <c r="P716" t="s">
        <v>28</v>
      </c>
      <c r="Q716" t="s">
        <v>28</v>
      </c>
      <c r="R716" t="s">
        <v>28</v>
      </c>
      <c r="S716" t="s">
        <v>28</v>
      </c>
      <c r="T716" t="s">
        <v>28</v>
      </c>
      <c r="U716" t="s">
        <v>28</v>
      </c>
    </row>
    <row r="717" spans="1:21" x14ac:dyDescent="0.35">
      <c r="A717" t="s">
        <v>30</v>
      </c>
      <c r="B717">
        <v>2</v>
      </c>
      <c r="C717">
        <v>2023</v>
      </c>
      <c r="D717" t="s">
        <v>127</v>
      </c>
      <c r="E717">
        <v>115</v>
      </c>
      <c r="F717" t="s">
        <v>128</v>
      </c>
      <c r="G717" t="s">
        <v>24</v>
      </c>
      <c r="H717" t="s">
        <v>27</v>
      </c>
      <c r="I717" t="s">
        <v>28</v>
      </c>
      <c r="J717" t="s">
        <v>28</v>
      </c>
      <c r="K717" t="s">
        <v>28</v>
      </c>
      <c r="L717" t="s">
        <v>28</v>
      </c>
      <c r="M717" t="s">
        <v>28</v>
      </c>
      <c r="N717" s="1" t="s">
        <v>28</v>
      </c>
      <c r="O717" t="s">
        <v>28</v>
      </c>
      <c r="P717" t="s">
        <v>28</v>
      </c>
      <c r="Q717" t="s">
        <v>28</v>
      </c>
      <c r="R717" t="s">
        <v>28</v>
      </c>
      <c r="S717" t="s">
        <v>28</v>
      </c>
      <c r="T717" t="s">
        <v>28</v>
      </c>
      <c r="U717" t="s">
        <v>28</v>
      </c>
    </row>
    <row r="718" spans="1:21" x14ac:dyDescent="0.35">
      <c r="A718" t="s">
        <v>33</v>
      </c>
      <c r="B718">
        <v>4</v>
      </c>
      <c r="C718">
        <v>2023</v>
      </c>
      <c r="D718" t="s">
        <v>127</v>
      </c>
      <c r="E718">
        <v>115</v>
      </c>
      <c r="F718" t="s">
        <v>128</v>
      </c>
      <c r="G718" t="s">
        <v>24</v>
      </c>
      <c r="H718" t="s">
        <v>27</v>
      </c>
      <c r="I718" t="s">
        <v>28</v>
      </c>
      <c r="J718" t="s">
        <v>28</v>
      </c>
      <c r="K718" t="s">
        <v>28</v>
      </c>
      <c r="L718" t="s">
        <v>28</v>
      </c>
      <c r="M718" t="s">
        <v>28</v>
      </c>
      <c r="N718" s="1" t="s">
        <v>28</v>
      </c>
      <c r="O718" t="s">
        <v>28</v>
      </c>
      <c r="P718" t="s">
        <v>28</v>
      </c>
      <c r="Q718" t="s">
        <v>28</v>
      </c>
      <c r="R718" t="s">
        <v>28</v>
      </c>
      <c r="S718" t="s">
        <v>28</v>
      </c>
      <c r="T718" t="s">
        <v>28</v>
      </c>
      <c r="U718" t="s">
        <v>28</v>
      </c>
    </row>
    <row r="719" spans="1:21" x14ac:dyDescent="0.35">
      <c r="A719" t="s">
        <v>34</v>
      </c>
      <c r="B719">
        <v>5</v>
      </c>
      <c r="C719">
        <v>2023</v>
      </c>
      <c r="D719" t="s">
        <v>127</v>
      </c>
      <c r="E719">
        <v>115</v>
      </c>
      <c r="F719" t="s">
        <v>128</v>
      </c>
      <c r="G719" t="s">
        <v>24</v>
      </c>
      <c r="H719" t="s">
        <v>27</v>
      </c>
      <c r="I719" t="s">
        <v>28</v>
      </c>
      <c r="J719" t="s">
        <v>28</v>
      </c>
      <c r="K719" t="s">
        <v>28</v>
      </c>
      <c r="L719" t="s">
        <v>28</v>
      </c>
      <c r="M719" t="s">
        <v>28</v>
      </c>
      <c r="N719" s="1" t="s">
        <v>28</v>
      </c>
      <c r="O719" t="s">
        <v>28</v>
      </c>
      <c r="P719" t="s">
        <v>28</v>
      </c>
      <c r="Q719" t="s">
        <v>28</v>
      </c>
      <c r="R719" t="s">
        <v>28</v>
      </c>
      <c r="S719" t="s">
        <v>28</v>
      </c>
      <c r="T719" t="s">
        <v>28</v>
      </c>
      <c r="U719" t="s">
        <v>28</v>
      </c>
    </row>
    <row r="720" spans="1:21" x14ac:dyDescent="0.35">
      <c r="A720" t="s">
        <v>35</v>
      </c>
      <c r="B720">
        <v>6</v>
      </c>
      <c r="C720">
        <v>2023</v>
      </c>
      <c r="D720" t="s">
        <v>127</v>
      </c>
      <c r="E720">
        <v>115</v>
      </c>
      <c r="F720" t="s">
        <v>128</v>
      </c>
      <c r="G720" t="s">
        <v>24</v>
      </c>
      <c r="H720" t="s">
        <v>27</v>
      </c>
      <c r="I720" t="s">
        <v>28</v>
      </c>
      <c r="J720" t="s">
        <v>28</v>
      </c>
      <c r="K720" t="s">
        <v>28</v>
      </c>
      <c r="L720" t="s">
        <v>28</v>
      </c>
      <c r="M720" t="s">
        <v>28</v>
      </c>
      <c r="N720" s="1" t="s">
        <v>28</v>
      </c>
      <c r="O720" t="s">
        <v>28</v>
      </c>
      <c r="P720" t="s">
        <v>28</v>
      </c>
      <c r="Q720" t="s">
        <v>28</v>
      </c>
      <c r="R720" t="s">
        <v>28</v>
      </c>
      <c r="S720" t="s">
        <v>28</v>
      </c>
      <c r="T720" t="s">
        <v>28</v>
      </c>
      <c r="U720" t="s">
        <v>28</v>
      </c>
    </row>
    <row r="721" spans="1:21" x14ac:dyDescent="0.35">
      <c r="A721" t="s">
        <v>36</v>
      </c>
      <c r="B721">
        <v>8</v>
      </c>
      <c r="C721">
        <v>2023</v>
      </c>
      <c r="D721" t="s">
        <v>127</v>
      </c>
      <c r="E721">
        <v>115</v>
      </c>
      <c r="F721" t="s">
        <v>128</v>
      </c>
      <c r="G721" t="s">
        <v>24</v>
      </c>
      <c r="H721" t="s">
        <v>27</v>
      </c>
      <c r="I721" t="s">
        <v>28</v>
      </c>
      <c r="J721" t="s">
        <v>28</v>
      </c>
      <c r="K721" t="s">
        <v>28</v>
      </c>
      <c r="L721" t="s">
        <v>28</v>
      </c>
      <c r="M721" t="s">
        <v>28</v>
      </c>
      <c r="N721" s="1" t="s">
        <v>28</v>
      </c>
      <c r="O721" t="s">
        <v>28</v>
      </c>
      <c r="P721" t="s">
        <v>28</v>
      </c>
      <c r="Q721" t="s">
        <v>28</v>
      </c>
      <c r="R721" t="s">
        <v>28</v>
      </c>
      <c r="S721" t="s">
        <v>28</v>
      </c>
      <c r="T721" t="s">
        <v>28</v>
      </c>
      <c r="U721" t="s">
        <v>28</v>
      </c>
    </row>
    <row r="722" spans="1:21" x14ac:dyDescent="0.35">
      <c r="A722" t="s">
        <v>37</v>
      </c>
      <c r="B722">
        <v>9</v>
      </c>
      <c r="C722">
        <v>2023</v>
      </c>
      <c r="D722" t="s">
        <v>127</v>
      </c>
      <c r="E722">
        <v>115</v>
      </c>
      <c r="F722" t="s">
        <v>128</v>
      </c>
      <c r="G722" t="s">
        <v>24</v>
      </c>
      <c r="H722" t="s">
        <v>27</v>
      </c>
      <c r="I722" t="s">
        <v>28</v>
      </c>
      <c r="J722" t="s">
        <v>28</v>
      </c>
      <c r="K722" t="s">
        <v>28</v>
      </c>
      <c r="L722" t="s">
        <v>28</v>
      </c>
      <c r="M722" t="s">
        <v>28</v>
      </c>
      <c r="N722" s="1" t="s">
        <v>28</v>
      </c>
      <c r="O722" t="s">
        <v>28</v>
      </c>
      <c r="P722" t="s">
        <v>28</v>
      </c>
      <c r="Q722" t="s">
        <v>28</v>
      </c>
      <c r="R722" t="s">
        <v>28</v>
      </c>
      <c r="S722" t="s">
        <v>28</v>
      </c>
      <c r="T722" t="s">
        <v>28</v>
      </c>
      <c r="U722" t="s">
        <v>28</v>
      </c>
    </row>
    <row r="723" spans="1:21" x14ac:dyDescent="0.35">
      <c r="A723" t="s">
        <v>38</v>
      </c>
      <c r="B723">
        <v>10</v>
      </c>
      <c r="C723">
        <v>2023</v>
      </c>
      <c r="D723" t="s">
        <v>127</v>
      </c>
      <c r="E723">
        <v>115</v>
      </c>
      <c r="F723" t="s">
        <v>128</v>
      </c>
      <c r="G723" t="s">
        <v>24</v>
      </c>
      <c r="H723" t="s">
        <v>27</v>
      </c>
      <c r="I723" t="s">
        <v>28</v>
      </c>
      <c r="J723" t="s">
        <v>28</v>
      </c>
      <c r="K723" t="s">
        <v>28</v>
      </c>
      <c r="L723" t="s">
        <v>28</v>
      </c>
      <c r="M723" t="s">
        <v>28</v>
      </c>
      <c r="N723" s="1" t="s">
        <v>28</v>
      </c>
      <c r="O723" t="s">
        <v>28</v>
      </c>
      <c r="P723" t="s">
        <v>28</v>
      </c>
      <c r="Q723" t="s">
        <v>28</v>
      </c>
      <c r="R723" t="s">
        <v>28</v>
      </c>
      <c r="S723" t="s">
        <v>28</v>
      </c>
      <c r="T723" t="s">
        <v>28</v>
      </c>
      <c r="U723" t="s">
        <v>28</v>
      </c>
    </row>
    <row r="724" spans="1:21" x14ac:dyDescent="0.35">
      <c r="A724" t="s">
        <v>40</v>
      </c>
      <c r="B724">
        <v>11</v>
      </c>
      <c r="C724">
        <v>2023</v>
      </c>
      <c r="D724" t="s">
        <v>127</v>
      </c>
      <c r="E724">
        <v>115</v>
      </c>
      <c r="F724" t="s">
        <v>128</v>
      </c>
      <c r="G724" t="s">
        <v>24</v>
      </c>
      <c r="H724" t="s">
        <v>27</v>
      </c>
      <c r="I724" t="s">
        <v>28</v>
      </c>
      <c r="J724" t="s">
        <v>28</v>
      </c>
      <c r="K724" t="s">
        <v>28</v>
      </c>
      <c r="L724" t="s">
        <v>28</v>
      </c>
      <c r="M724" t="s">
        <v>28</v>
      </c>
      <c r="N724" s="1" t="s">
        <v>28</v>
      </c>
      <c r="O724" t="s">
        <v>28</v>
      </c>
      <c r="P724" t="s">
        <v>28</v>
      </c>
      <c r="Q724" t="s">
        <v>28</v>
      </c>
      <c r="R724" t="s">
        <v>28</v>
      </c>
      <c r="S724" t="s">
        <v>28</v>
      </c>
      <c r="T724" t="s">
        <v>28</v>
      </c>
      <c r="U724" t="s">
        <v>28</v>
      </c>
    </row>
    <row r="725" spans="1:21" x14ac:dyDescent="0.35">
      <c r="A725" t="s">
        <v>41</v>
      </c>
      <c r="B725">
        <v>12</v>
      </c>
      <c r="C725">
        <v>2023</v>
      </c>
      <c r="D725" t="s">
        <v>127</v>
      </c>
      <c r="E725">
        <v>115</v>
      </c>
      <c r="F725" t="s">
        <v>128</v>
      </c>
      <c r="G725" t="s">
        <v>24</v>
      </c>
      <c r="H725" t="s">
        <v>27</v>
      </c>
      <c r="I725" t="s">
        <v>28</v>
      </c>
      <c r="J725" t="s">
        <v>28</v>
      </c>
      <c r="K725" t="s">
        <v>28</v>
      </c>
      <c r="L725" t="s">
        <v>28</v>
      </c>
      <c r="M725" t="s">
        <v>28</v>
      </c>
      <c r="N725" s="1" t="s">
        <v>28</v>
      </c>
      <c r="O725" t="s">
        <v>28</v>
      </c>
      <c r="P725" t="s">
        <v>28</v>
      </c>
      <c r="Q725" t="s">
        <v>28</v>
      </c>
      <c r="R725" t="s">
        <v>28</v>
      </c>
      <c r="S725" t="s">
        <v>28</v>
      </c>
      <c r="T725" t="s">
        <v>28</v>
      </c>
      <c r="U725" t="s">
        <v>28</v>
      </c>
    </row>
    <row r="726" spans="1:21" x14ac:dyDescent="0.35">
      <c r="A726" t="s">
        <v>42</v>
      </c>
      <c r="B726">
        <v>13</v>
      </c>
      <c r="C726">
        <v>2023</v>
      </c>
      <c r="D726" t="s">
        <v>127</v>
      </c>
      <c r="E726">
        <v>115</v>
      </c>
      <c r="F726" t="s">
        <v>128</v>
      </c>
      <c r="G726" t="s">
        <v>24</v>
      </c>
      <c r="H726" t="s">
        <v>27</v>
      </c>
      <c r="I726" t="s">
        <v>28</v>
      </c>
      <c r="J726" t="s">
        <v>28</v>
      </c>
      <c r="K726" t="s">
        <v>28</v>
      </c>
      <c r="L726" t="s">
        <v>28</v>
      </c>
      <c r="M726" t="s">
        <v>28</v>
      </c>
      <c r="N726" s="1" t="s">
        <v>28</v>
      </c>
      <c r="O726" t="s">
        <v>28</v>
      </c>
      <c r="P726" t="s">
        <v>28</v>
      </c>
      <c r="Q726" t="s">
        <v>28</v>
      </c>
      <c r="R726" t="s">
        <v>28</v>
      </c>
      <c r="S726" t="s">
        <v>28</v>
      </c>
      <c r="T726" t="s">
        <v>28</v>
      </c>
      <c r="U726" t="s">
        <v>28</v>
      </c>
    </row>
    <row r="727" spans="1:21" x14ac:dyDescent="0.35">
      <c r="A727" t="s">
        <v>43</v>
      </c>
      <c r="B727">
        <v>15</v>
      </c>
      <c r="C727">
        <v>2023</v>
      </c>
      <c r="D727" t="s">
        <v>127</v>
      </c>
      <c r="E727">
        <v>115</v>
      </c>
      <c r="F727" t="s">
        <v>128</v>
      </c>
      <c r="G727" t="s">
        <v>24</v>
      </c>
      <c r="H727" t="s">
        <v>27</v>
      </c>
      <c r="I727" t="s">
        <v>28</v>
      </c>
      <c r="J727" t="s">
        <v>28</v>
      </c>
      <c r="K727" t="s">
        <v>28</v>
      </c>
      <c r="L727" t="s">
        <v>28</v>
      </c>
      <c r="M727" t="s">
        <v>28</v>
      </c>
      <c r="N727" s="1" t="s">
        <v>28</v>
      </c>
      <c r="O727" t="s">
        <v>28</v>
      </c>
      <c r="P727" t="s">
        <v>28</v>
      </c>
      <c r="Q727" t="s">
        <v>28</v>
      </c>
      <c r="R727" t="s">
        <v>28</v>
      </c>
      <c r="S727" t="s">
        <v>28</v>
      </c>
      <c r="T727" t="s">
        <v>28</v>
      </c>
      <c r="U727" t="s">
        <v>28</v>
      </c>
    </row>
    <row r="728" spans="1:21" x14ac:dyDescent="0.35">
      <c r="A728" t="s">
        <v>44</v>
      </c>
      <c r="B728">
        <v>16</v>
      </c>
      <c r="C728">
        <v>2023</v>
      </c>
      <c r="D728" t="s">
        <v>127</v>
      </c>
      <c r="E728">
        <v>115</v>
      </c>
      <c r="F728" t="s">
        <v>128</v>
      </c>
      <c r="G728" t="s">
        <v>24</v>
      </c>
      <c r="H728" t="s">
        <v>25</v>
      </c>
      <c r="I728">
        <v>450</v>
      </c>
      <c r="J728" t="s">
        <v>31</v>
      </c>
      <c r="K728">
        <v>500</v>
      </c>
      <c r="L728">
        <v>5</v>
      </c>
      <c r="M728">
        <v>3</v>
      </c>
      <c r="N728" s="1" t="s">
        <v>27</v>
      </c>
      <c r="O728" t="s">
        <v>27</v>
      </c>
      <c r="P728" t="s">
        <v>28</v>
      </c>
      <c r="Q728" t="s">
        <v>27</v>
      </c>
      <c r="R728" t="s">
        <v>27</v>
      </c>
      <c r="S728">
        <v>30</v>
      </c>
      <c r="T728">
        <v>300</v>
      </c>
      <c r="U728" t="s">
        <v>27</v>
      </c>
    </row>
    <row r="729" spans="1:21" x14ac:dyDescent="0.35">
      <c r="A729" t="s">
        <v>45</v>
      </c>
      <c r="B729">
        <v>17</v>
      </c>
      <c r="C729">
        <v>2023</v>
      </c>
      <c r="D729" t="s">
        <v>127</v>
      </c>
      <c r="E729">
        <v>115</v>
      </c>
      <c r="F729" t="s">
        <v>128</v>
      </c>
      <c r="G729" t="s">
        <v>24</v>
      </c>
      <c r="H729" t="s">
        <v>27</v>
      </c>
      <c r="I729" t="s">
        <v>28</v>
      </c>
      <c r="J729" t="s">
        <v>28</v>
      </c>
      <c r="K729" t="s">
        <v>28</v>
      </c>
      <c r="L729" t="s">
        <v>28</v>
      </c>
      <c r="M729" t="s">
        <v>28</v>
      </c>
      <c r="N729" s="1" t="s">
        <v>28</v>
      </c>
      <c r="O729" t="s">
        <v>28</v>
      </c>
      <c r="P729" t="s">
        <v>28</v>
      </c>
      <c r="Q729" t="s">
        <v>28</v>
      </c>
      <c r="R729" t="s">
        <v>28</v>
      </c>
      <c r="S729" t="s">
        <v>28</v>
      </c>
      <c r="T729" t="s">
        <v>28</v>
      </c>
      <c r="U729" t="s">
        <v>28</v>
      </c>
    </row>
    <row r="730" spans="1:21" x14ac:dyDescent="0.35">
      <c r="A730" t="s">
        <v>46</v>
      </c>
      <c r="B730">
        <v>18</v>
      </c>
      <c r="C730">
        <v>2023</v>
      </c>
      <c r="D730" t="s">
        <v>127</v>
      </c>
      <c r="E730">
        <v>115</v>
      </c>
      <c r="F730" t="s">
        <v>128</v>
      </c>
      <c r="G730" t="s">
        <v>24</v>
      </c>
      <c r="H730" t="s">
        <v>27</v>
      </c>
      <c r="I730" t="s">
        <v>28</v>
      </c>
      <c r="J730" t="s">
        <v>28</v>
      </c>
      <c r="K730" t="s">
        <v>28</v>
      </c>
      <c r="L730" t="s">
        <v>28</v>
      </c>
      <c r="M730" t="s">
        <v>28</v>
      </c>
      <c r="N730" s="1" t="s">
        <v>28</v>
      </c>
      <c r="O730" t="s">
        <v>28</v>
      </c>
      <c r="P730" t="s">
        <v>28</v>
      </c>
      <c r="Q730" t="s">
        <v>28</v>
      </c>
      <c r="R730" t="s">
        <v>28</v>
      </c>
      <c r="S730" t="s">
        <v>28</v>
      </c>
      <c r="T730" t="s">
        <v>28</v>
      </c>
      <c r="U730" t="s">
        <v>28</v>
      </c>
    </row>
    <row r="731" spans="1:21" x14ac:dyDescent="0.35">
      <c r="A731" t="s">
        <v>47</v>
      </c>
      <c r="B731">
        <v>19</v>
      </c>
      <c r="C731">
        <v>2023</v>
      </c>
      <c r="D731" t="s">
        <v>127</v>
      </c>
      <c r="E731">
        <v>115</v>
      </c>
      <c r="F731" t="s">
        <v>128</v>
      </c>
      <c r="G731" t="s">
        <v>24</v>
      </c>
      <c r="H731" t="s">
        <v>27</v>
      </c>
      <c r="I731" t="s">
        <v>28</v>
      </c>
      <c r="J731" t="s">
        <v>28</v>
      </c>
      <c r="K731" t="s">
        <v>28</v>
      </c>
      <c r="L731" t="s">
        <v>28</v>
      </c>
      <c r="M731" t="s">
        <v>28</v>
      </c>
      <c r="N731" s="1" t="s">
        <v>28</v>
      </c>
      <c r="O731" t="s">
        <v>28</v>
      </c>
      <c r="P731" t="s">
        <v>28</v>
      </c>
      <c r="Q731" t="s">
        <v>28</v>
      </c>
      <c r="R731" t="s">
        <v>28</v>
      </c>
      <c r="S731" t="s">
        <v>28</v>
      </c>
      <c r="T731" t="s">
        <v>28</v>
      </c>
      <c r="U731" t="s">
        <v>28</v>
      </c>
    </row>
    <row r="732" spans="1:21" x14ac:dyDescent="0.35">
      <c r="A732" t="s">
        <v>48</v>
      </c>
      <c r="B732">
        <v>20</v>
      </c>
      <c r="C732">
        <v>2023</v>
      </c>
      <c r="D732" t="s">
        <v>127</v>
      </c>
      <c r="E732">
        <v>115</v>
      </c>
      <c r="F732" t="s">
        <v>128</v>
      </c>
      <c r="G732" t="s">
        <v>24</v>
      </c>
      <c r="H732" t="s">
        <v>27</v>
      </c>
      <c r="I732" t="s">
        <v>28</v>
      </c>
      <c r="J732" t="s">
        <v>28</v>
      </c>
      <c r="K732" t="s">
        <v>28</v>
      </c>
      <c r="L732" t="s">
        <v>28</v>
      </c>
      <c r="M732" t="s">
        <v>28</v>
      </c>
      <c r="N732" s="1" t="s">
        <v>28</v>
      </c>
      <c r="O732" t="s">
        <v>28</v>
      </c>
      <c r="P732" t="s">
        <v>28</v>
      </c>
      <c r="Q732" t="s">
        <v>28</v>
      </c>
      <c r="R732" t="s">
        <v>28</v>
      </c>
      <c r="S732" t="s">
        <v>28</v>
      </c>
      <c r="T732" t="s">
        <v>28</v>
      </c>
      <c r="U732" t="s">
        <v>28</v>
      </c>
    </row>
    <row r="733" spans="1:21" x14ac:dyDescent="0.35">
      <c r="A733" t="s">
        <v>49</v>
      </c>
      <c r="B733">
        <v>21</v>
      </c>
      <c r="C733">
        <v>2023</v>
      </c>
      <c r="D733" t="s">
        <v>127</v>
      </c>
      <c r="E733">
        <v>115</v>
      </c>
      <c r="F733" t="s">
        <v>128</v>
      </c>
      <c r="G733" t="s">
        <v>24</v>
      </c>
      <c r="H733" t="s">
        <v>27</v>
      </c>
      <c r="I733" t="s">
        <v>28</v>
      </c>
      <c r="J733" t="s">
        <v>28</v>
      </c>
      <c r="K733" t="s">
        <v>28</v>
      </c>
      <c r="L733" t="s">
        <v>28</v>
      </c>
      <c r="M733" t="s">
        <v>28</v>
      </c>
      <c r="N733" s="1" t="s">
        <v>28</v>
      </c>
      <c r="O733" t="s">
        <v>28</v>
      </c>
      <c r="P733" t="s">
        <v>28</v>
      </c>
      <c r="Q733" t="s">
        <v>28</v>
      </c>
      <c r="R733" t="s">
        <v>28</v>
      </c>
      <c r="S733" t="s">
        <v>28</v>
      </c>
      <c r="T733" t="s">
        <v>28</v>
      </c>
      <c r="U733" t="s">
        <v>28</v>
      </c>
    </row>
    <row r="734" spans="1:21" x14ac:dyDescent="0.35">
      <c r="A734" t="s">
        <v>50</v>
      </c>
      <c r="B734">
        <v>22</v>
      </c>
      <c r="C734">
        <v>2023</v>
      </c>
      <c r="D734" t="s">
        <v>127</v>
      </c>
      <c r="E734">
        <v>115</v>
      </c>
      <c r="F734" t="s">
        <v>128</v>
      </c>
      <c r="G734" t="s">
        <v>24</v>
      </c>
      <c r="H734" t="s">
        <v>27</v>
      </c>
      <c r="I734" t="s">
        <v>28</v>
      </c>
      <c r="J734" t="s">
        <v>28</v>
      </c>
      <c r="K734" t="s">
        <v>28</v>
      </c>
      <c r="L734" t="s">
        <v>28</v>
      </c>
      <c r="M734" t="s">
        <v>28</v>
      </c>
      <c r="N734" s="1" t="s">
        <v>28</v>
      </c>
      <c r="O734" t="s">
        <v>28</v>
      </c>
      <c r="P734" t="s">
        <v>28</v>
      </c>
      <c r="Q734" t="s">
        <v>28</v>
      </c>
      <c r="R734" t="s">
        <v>28</v>
      </c>
      <c r="S734" t="s">
        <v>28</v>
      </c>
      <c r="T734" t="s">
        <v>28</v>
      </c>
      <c r="U734" t="s">
        <v>28</v>
      </c>
    </row>
    <row r="735" spans="1:21" x14ac:dyDescent="0.35">
      <c r="A735" t="s">
        <v>51</v>
      </c>
      <c r="B735">
        <v>23</v>
      </c>
      <c r="C735">
        <v>2023</v>
      </c>
      <c r="D735" t="s">
        <v>127</v>
      </c>
      <c r="E735">
        <v>115</v>
      </c>
      <c r="F735" t="s">
        <v>128</v>
      </c>
      <c r="G735" t="s">
        <v>24</v>
      </c>
      <c r="H735" t="s">
        <v>25</v>
      </c>
      <c r="I735">
        <v>100</v>
      </c>
      <c r="J735" t="s">
        <v>31</v>
      </c>
      <c r="K735">
        <v>2000</v>
      </c>
      <c r="L735">
        <v>5</v>
      </c>
      <c r="M735">
        <v>1</v>
      </c>
      <c r="N735" s="1" t="s">
        <v>27</v>
      </c>
      <c r="O735" t="s">
        <v>32</v>
      </c>
      <c r="P735">
        <v>18</v>
      </c>
      <c r="Q735" t="s">
        <v>32</v>
      </c>
      <c r="R735" t="s">
        <v>27</v>
      </c>
      <c r="S735">
        <v>0</v>
      </c>
      <c r="T735">
        <v>0</v>
      </c>
      <c r="U735" t="s">
        <v>27</v>
      </c>
    </row>
    <row r="736" spans="1:21" x14ac:dyDescent="0.35">
      <c r="A736" t="s">
        <v>52</v>
      </c>
      <c r="B736">
        <v>24</v>
      </c>
      <c r="C736">
        <v>2023</v>
      </c>
      <c r="D736" t="s">
        <v>127</v>
      </c>
      <c r="E736">
        <v>115</v>
      </c>
      <c r="F736" t="s">
        <v>128</v>
      </c>
      <c r="G736" t="s">
        <v>24</v>
      </c>
      <c r="H736" t="s">
        <v>27</v>
      </c>
      <c r="I736" t="s">
        <v>28</v>
      </c>
      <c r="J736" t="s">
        <v>28</v>
      </c>
      <c r="K736" t="s">
        <v>28</v>
      </c>
      <c r="L736" t="s">
        <v>28</v>
      </c>
      <c r="M736" t="s">
        <v>28</v>
      </c>
      <c r="N736" s="1" t="s">
        <v>28</v>
      </c>
      <c r="O736" t="s">
        <v>28</v>
      </c>
      <c r="P736" t="s">
        <v>28</v>
      </c>
      <c r="Q736" t="s">
        <v>28</v>
      </c>
      <c r="R736" t="s">
        <v>28</v>
      </c>
      <c r="S736" t="s">
        <v>28</v>
      </c>
      <c r="T736" t="s">
        <v>28</v>
      </c>
      <c r="U736" t="s">
        <v>28</v>
      </c>
    </row>
    <row r="737" spans="1:21" x14ac:dyDescent="0.35">
      <c r="A737" t="s">
        <v>53</v>
      </c>
      <c r="B737">
        <v>25</v>
      </c>
      <c r="C737">
        <v>2023</v>
      </c>
      <c r="D737" t="s">
        <v>127</v>
      </c>
      <c r="E737">
        <v>115</v>
      </c>
      <c r="F737" t="s">
        <v>128</v>
      </c>
      <c r="G737" t="s">
        <v>24</v>
      </c>
      <c r="H737" t="s">
        <v>27</v>
      </c>
      <c r="I737" t="s">
        <v>28</v>
      </c>
      <c r="J737" t="s">
        <v>28</v>
      </c>
      <c r="K737" t="s">
        <v>28</v>
      </c>
      <c r="L737" t="s">
        <v>28</v>
      </c>
      <c r="M737" t="s">
        <v>28</v>
      </c>
      <c r="N737" s="1" t="s">
        <v>28</v>
      </c>
      <c r="O737" t="s">
        <v>28</v>
      </c>
      <c r="P737" t="s">
        <v>28</v>
      </c>
      <c r="Q737" t="s">
        <v>28</v>
      </c>
      <c r="R737" t="s">
        <v>28</v>
      </c>
      <c r="S737" t="s">
        <v>28</v>
      </c>
      <c r="T737" t="s">
        <v>28</v>
      </c>
      <c r="U737" t="s">
        <v>28</v>
      </c>
    </row>
    <row r="738" spans="1:21" x14ac:dyDescent="0.35">
      <c r="A738" t="s">
        <v>54</v>
      </c>
      <c r="B738">
        <v>26</v>
      </c>
      <c r="C738">
        <v>2023</v>
      </c>
      <c r="D738" t="s">
        <v>127</v>
      </c>
      <c r="E738">
        <v>115</v>
      </c>
      <c r="F738" t="s">
        <v>128</v>
      </c>
      <c r="G738" t="s">
        <v>24</v>
      </c>
      <c r="H738" t="s">
        <v>25</v>
      </c>
      <c r="I738">
        <v>95</v>
      </c>
      <c r="J738" t="s">
        <v>31</v>
      </c>
      <c r="K738">
        <v>500</v>
      </c>
      <c r="L738">
        <v>5</v>
      </c>
      <c r="M738">
        <v>1</v>
      </c>
      <c r="N738" s="1" t="s">
        <v>27</v>
      </c>
      <c r="O738" t="s">
        <v>27</v>
      </c>
      <c r="P738">
        <v>18</v>
      </c>
      <c r="Q738" t="s">
        <v>32</v>
      </c>
      <c r="R738" t="s">
        <v>27</v>
      </c>
      <c r="S738">
        <v>35</v>
      </c>
      <c r="T738">
        <v>80</v>
      </c>
      <c r="U738" t="s">
        <v>27</v>
      </c>
    </row>
    <row r="739" spans="1:21" x14ac:dyDescent="0.35">
      <c r="A739" t="s">
        <v>55</v>
      </c>
      <c r="B739">
        <v>27</v>
      </c>
      <c r="C739">
        <v>2023</v>
      </c>
      <c r="D739" t="s">
        <v>127</v>
      </c>
      <c r="E739">
        <v>115</v>
      </c>
      <c r="F739" t="s">
        <v>128</v>
      </c>
      <c r="G739" t="s">
        <v>24</v>
      </c>
      <c r="H739" t="s">
        <v>25</v>
      </c>
      <c r="I739">
        <v>253.25</v>
      </c>
      <c r="J739" t="s">
        <v>31</v>
      </c>
      <c r="L739">
        <v>5</v>
      </c>
      <c r="M739">
        <v>2</v>
      </c>
      <c r="N739" s="1" t="s">
        <v>27</v>
      </c>
      <c r="O739" t="s">
        <v>32</v>
      </c>
      <c r="P739" t="s">
        <v>28</v>
      </c>
      <c r="Q739" t="s">
        <v>32</v>
      </c>
      <c r="R739" t="s">
        <v>27</v>
      </c>
      <c r="S739">
        <v>50</v>
      </c>
      <c r="T739">
        <v>300</v>
      </c>
      <c r="U739" t="s">
        <v>27</v>
      </c>
    </row>
    <row r="740" spans="1:21" x14ac:dyDescent="0.35">
      <c r="A740" t="s">
        <v>56</v>
      </c>
      <c r="B740">
        <v>28</v>
      </c>
      <c r="C740">
        <v>2023</v>
      </c>
      <c r="D740" t="s">
        <v>127</v>
      </c>
      <c r="E740">
        <v>115</v>
      </c>
      <c r="F740" t="s">
        <v>128</v>
      </c>
      <c r="G740" t="s">
        <v>24</v>
      </c>
      <c r="H740" t="s">
        <v>27</v>
      </c>
      <c r="I740" t="s">
        <v>28</v>
      </c>
      <c r="J740" t="s">
        <v>28</v>
      </c>
      <c r="K740" t="s">
        <v>28</v>
      </c>
      <c r="L740" t="s">
        <v>28</v>
      </c>
      <c r="M740" t="s">
        <v>28</v>
      </c>
      <c r="N740" s="1" t="s">
        <v>28</v>
      </c>
      <c r="O740" t="s">
        <v>28</v>
      </c>
      <c r="P740" t="s">
        <v>28</v>
      </c>
      <c r="Q740" t="s">
        <v>28</v>
      </c>
      <c r="R740" t="s">
        <v>28</v>
      </c>
      <c r="S740" t="s">
        <v>28</v>
      </c>
      <c r="T740" t="s">
        <v>28</v>
      </c>
      <c r="U740" t="s">
        <v>28</v>
      </c>
    </row>
    <row r="741" spans="1:21" x14ac:dyDescent="0.35">
      <c r="A741" t="s">
        <v>57</v>
      </c>
      <c r="B741">
        <v>29</v>
      </c>
      <c r="C741">
        <v>2023</v>
      </c>
      <c r="D741" t="s">
        <v>127</v>
      </c>
      <c r="E741">
        <v>115</v>
      </c>
      <c r="F741" t="s">
        <v>128</v>
      </c>
      <c r="G741" t="s">
        <v>24</v>
      </c>
      <c r="H741" t="s">
        <v>27</v>
      </c>
      <c r="I741" t="s">
        <v>28</v>
      </c>
      <c r="J741" t="s">
        <v>28</v>
      </c>
      <c r="K741" t="s">
        <v>28</v>
      </c>
      <c r="L741" t="s">
        <v>28</v>
      </c>
      <c r="M741" t="s">
        <v>28</v>
      </c>
      <c r="N741" s="1" t="s">
        <v>28</v>
      </c>
      <c r="O741" t="s">
        <v>28</v>
      </c>
      <c r="P741" t="s">
        <v>28</v>
      </c>
      <c r="Q741" t="s">
        <v>28</v>
      </c>
      <c r="R741" t="s">
        <v>28</v>
      </c>
      <c r="S741" t="s">
        <v>28</v>
      </c>
      <c r="T741" t="s">
        <v>28</v>
      </c>
      <c r="U741" t="s">
        <v>28</v>
      </c>
    </row>
    <row r="742" spans="1:21" x14ac:dyDescent="0.35">
      <c r="A742" t="s">
        <v>58</v>
      </c>
      <c r="B742">
        <v>30</v>
      </c>
      <c r="C742">
        <v>2023</v>
      </c>
      <c r="D742" t="s">
        <v>127</v>
      </c>
      <c r="E742">
        <v>115</v>
      </c>
      <c r="F742" t="s">
        <v>128</v>
      </c>
      <c r="G742" t="s">
        <v>24</v>
      </c>
      <c r="H742" t="s">
        <v>27</v>
      </c>
      <c r="I742" t="s">
        <v>28</v>
      </c>
      <c r="J742" t="s">
        <v>28</v>
      </c>
      <c r="K742" t="s">
        <v>28</v>
      </c>
      <c r="L742" t="s">
        <v>28</v>
      </c>
      <c r="M742" t="s">
        <v>28</v>
      </c>
      <c r="N742" s="1" t="s">
        <v>28</v>
      </c>
      <c r="O742" t="s">
        <v>28</v>
      </c>
      <c r="P742" t="s">
        <v>28</v>
      </c>
      <c r="Q742" t="s">
        <v>28</v>
      </c>
      <c r="R742" t="s">
        <v>28</v>
      </c>
      <c r="S742" t="s">
        <v>28</v>
      </c>
      <c r="T742" t="s">
        <v>28</v>
      </c>
      <c r="U742" t="s">
        <v>28</v>
      </c>
    </row>
    <row r="743" spans="1:21" x14ac:dyDescent="0.35">
      <c r="A743" t="s">
        <v>59</v>
      </c>
      <c r="B743">
        <v>31</v>
      </c>
      <c r="C743">
        <v>2023</v>
      </c>
      <c r="D743" t="s">
        <v>127</v>
      </c>
      <c r="E743">
        <v>115</v>
      </c>
      <c r="F743" t="s">
        <v>128</v>
      </c>
      <c r="G743" t="s">
        <v>24</v>
      </c>
      <c r="H743" t="s">
        <v>27</v>
      </c>
      <c r="I743" t="s">
        <v>28</v>
      </c>
      <c r="J743" t="s">
        <v>28</v>
      </c>
      <c r="K743" t="s">
        <v>28</v>
      </c>
      <c r="L743" t="s">
        <v>28</v>
      </c>
      <c r="M743" t="s">
        <v>28</v>
      </c>
      <c r="N743" s="1" t="s">
        <v>28</v>
      </c>
      <c r="O743" t="s">
        <v>28</v>
      </c>
      <c r="P743" t="s">
        <v>28</v>
      </c>
      <c r="Q743" t="s">
        <v>28</v>
      </c>
      <c r="R743" t="s">
        <v>28</v>
      </c>
      <c r="S743" t="s">
        <v>28</v>
      </c>
      <c r="T743" t="s">
        <v>28</v>
      </c>
      <c r="U743" t="s">
        <v>28</v>
      </c>
    </row>
    <row r="744" spans="1:21" x14ac:dyDescent="0.35">
      <c r="A744" t="s">
        <v>60</v>
      </c>
      <c r="B744">
        <v>32</v>
      </c>
      <c r="C744">
        <v>2023</v>
      </c>
      <c r="D744" t="s">
        <v>127</v>
      </c>
      <c r="E744">
        <v>115</v>
      </c>
      <c r="F744" t="s">
        <v>128</v>
      </c>
      <c r="G744" t="s">
        <v>24</v>
      </c>
      <c r="H744" t="s">
        <v>25</v>
      </c>
      <c r="I744">
        <v>1000</v>
      </c>
      <c r="J744" t="s">
        <v>31</v>
      </c>
      <c r="K744">
        <v>1500</v>
      </c>
      <c r="L744">
        <v>5</v>
      </c>
      <c r="M744">
        <v>2</v>
      </c>
      <c r="N744" s="1" t="s">
        <v>27</v>
      </c>
      <c r="O744" t="s">
        <v>27</v>
      </c>
      <c r="P744">
        <v>18</v>
      </c>
      <c r="Q744" t="s">
        <v>32</v>
      </c>
      <c r="R744" t="s">
        <v>27</v>
      </c>
      <c r="S744">
        <v>40</v>
      </c>
      <c r="T744">
        <v>600</v>
      </c>
      <c r="U744" t="s">
        <v>27</v>
      </c>
    </row>
    <row r="745" spans="1:21" x14ac:dyDescent="0.35">
      <c r="A745" t="s">
        <v>61</v>
      </c>
      <c r="B745">
        <v>33</v>
      </c>
      <c r="C745">
        <v>2023</v>
      </c>
      <c r="D745" t="s">
        <v>127</v>
      </c>
      <c r="E745">
        <v>115</v>
      </c>
      <c r="F745" t="s">
        <v>128</v>
      </c>
      <c r="G745" t="s">
        <v>24</v>
      </c>
      <c r="H745" t="s">
        <v>27</v>
      </c>
      <c r="I745" t="s">
        <v>28</v>
      </c>
      <c r="J745" t="s">
        <v>28</v>
      </c>
      <c r="K745" t="s">
        <v>28</v>
      </c>
      <c r="L745" t="s">
        <v>28</v>
      </c>
      <c r="M745" t="s">
        <v>28</v>
      </c>
      <c r="N745" s="1" t="s">
        <v>28</v>
      </c>
      <c r="O745" t="s">
        <v>28</v>
      </c>
      <c r="P745" t="s">
        <v>28</v>
      </c>
      <c r="Q745" t="s">
        <v>28</v>
      </c>
      <c r="R745" t="s">
        <v>28</v>
      </c>
      <c r="S745" t="s">
        <v>28</v>
      </c>
      <c r="T745" t="s">
        <v>28</v>
      </c>
      <c r="U745" t="s">
        <v>28</v>
      </c>
    </row>
    <row r="746" spans="1:21" x14ac:dyDescent="0.35">
      <c r="A746" t="s">
        <v>62</v>
      </c>
      <c r="B746">
        <v>34</v>
      </c>
      <c r="C746">
        <v>2023</v>
      </c>
      <c r="D746" t="s">
        <v>127</v>
      </c>
      <c r="E746">
        <v>115</v>
      </c>
      <c r="F746" t="s">
        <v>128</v>
      </c>
      <c r="G746" t="s">
        <v>24</v>
      </c>
      <c r="H746" t="s">
        <v>27</v>
      </c>
      <c r="I746" t="s">
        <v>28</v>
      </c>
      <c r="J746" t="s">
        <v>28</v>
      </c>
      <c r="K746" t="s">
        <v>28</v>
      </c>
      <c r="L746" t="s">
        <v>28</v>
      </c>
      <c r="M746" t="s">
        <v>28</v>
      </c>
      <c r="N746" s="1" t="s">
        <v>28</v>
      </c>
      <c r="O746" t="s">
        <v>28</v>
      </c>
      <c r="P746" t="s">
        <v>28</v>
      </c>
      <c r="Q746" t="s">
        <v>28</v>
      </c>
      <c r="R746" t="s">
        <v>28</v>
      </c>
      <c r="S746" t="s">
        <v>28</v>
      </c>
      <c r="T746" t="s">
        <v>28</v>
      </c>
      <c r="U746" t="s">
        <v>28</v>
      </c>
    </row>
    <row r="747" spans="1:21" x14ac:dyDescent="0.35">
      <c r="A747" t="s">
        <v>63</v>
      </c>
      <c r="B747">
        <v>35</v>
      </c>
      <c r="C747">
        <v>2023</v>
      </c>
      <c r="D747" t="s">
        <v>127</v>
      </c>
      <c r="E747">
        <v>115</v>
      </c>
      <c r="F747" t="s">
        <v>128</v>
      </c>
      <c r="G747" t="s">
        <v>24</v>
      </c>
      <c r="H747" t="s">
        <v>25</v>
      </c>
      <c r="I747">
        <v>250</v>
      </c>
      <c r="J747" t="s">
        <v>31</v>
      </c>
      <c r="K747">
        <v>1500</v>
      </c>
      <c r="L747">
        <v>5</v>
      </c>
      <c r="M747">
        <v>2</v>
      </c>
      <c r="N747" s="1" t="s">
        <v>27</v>
      </c>
      <c r="O747" t="s">
        <v>27</v>
      </c>
      <c r="P747" t="s">
        <v>28</v>
      </c>
      <c r="Q747" t="s">
        <v>27</v>
      </c>
      <c r="R747" t="s">
        <v>27</v>
      </c>
      <c r="S747" s="1">
        <v>40</v>
      </c>
      <c r="T747" s="1">
        <v>100</v>
      </c>
      <c r="U747" t="s">
        <v>27</v>
      </c>
    </row>
    <row r="748" spans="1:21" x14ac:dyDescent="0.35">
      <c r="A748" t="s">
        <v>64</v>
      </c>
      <c r="B748">
        <v>36</v>
      </c>
      <c r="C748">
        <v>2023</v>
      </c>
      <c r="D748" t="s">
        <v>127</v>
      </c>
      <c r="E748">
        <v>115</v>
      </c>
      <c r="F748" t="s">
        <v>128</v>
      </c>
      <c r="G748" t="s">
        <v>24</v>
      </c>
      <c r="H748" t="s">
        <v>27</v>
      </c>
      <c r="I748" t="s">
        <v>28</v>
      </c>
      <c r="J748" t="s">
        <v>28</v>
      </c>
      <c r="K748" t="s">
        <v>28</v>
      </c>
      <c r="L748" t="s">
        <v>28</v>
      </c>
      <c r="M748" t="s">
        <v>28</v>
      </c>
      <c r="N748" s="1" t="s">
        <v>28</v>
      </c>
      <c r="O748" t="s">
        <v>28</v>
      </c>
      <c r="P748" t="s">
        <v>28</v>
      </c>
      <c r="Q748" t="s">
        <v>28</v>
      </c>
      <c r="R748" t="s">
        <v>28</v>
      </c>
      <c r="S748" t="s">
        <v>28</v>
      </c>
      <c r="T748" t="s">
        <v>28</v>
      </c>
      <c r="U748" t="s">
        <v>28</v>
      </c>
    </row>
    <row r="749" spans="1:21" x14ac:dyDescent="0.35">
      <c r="A749" t="s">
        <v>65</v>
      </c>
      <c r="B749">
        <v>37</v>
      </c>
      <c r="C749">
        <v>2023</v>
      </c>
      <c r="D749" t="s">
        <v>127</v>
      </c>
      <c r="E749">
        <v>115</v>
      </c>
      <c r="F749" t="s">
        <v>128</v>
      </c>
      <c r="G749" t="s">
        <v>24</v>
      </c>
      <c r="H749" t="s">
        <v>27</v>
      </c>
      <c r="I749" t="s">
        <v>28</v>
      </c>
      <c r="J749" t="s">
        <v>28</v>
      </c>
      <c r="K749" t="s">
        <v>28</v>
      </c>
      <c r="L749" t="s">
        <v>28</v>
      </c>
      <c r="M749" t="s">
        <v>28</v>
      </c>
      <c r="N749" s="1" t="s">
        <v>28</v>
      </c>
      <c r="O749" t="s">
        <v>28</v>
      </c>
      <c r="P749" t="s">
        <v>28</v>
      </c>
      <c r="Q749" t="s">
        <v>28</v>
      </c>
      <c r="R749" t="s">
        <v>28</v>
      </c>
      <c r="S749" t="s">
        <v>28</v>
      </c>
      <c r="T749" t="s">
        <v>28</v>
      </c>
      <c r="U749" t="s">
        <v>28</v>
      </c>
    </row>
    <row r="750" spans="1:21" x14ac:dyDescent="0.35">
      <c r="A750" t="s">
        <v>66</v>
      </c>
      <c r="B750">
        <v>38</v>
      </c>
      <c r="C750">
        <v>2023</v>
      </c>
      <c r="D750" t="s">
        <v>127</v>
      </c>
      <c r="E750">
        <v>115</v>
      </c>
      <c r="F750" t="s">
        <v>128</v>
      </c>
      <c r="G750" t="s">
        <v>24</v>
      </c>
      <c r="H750" t="s">
        <v>27</v>
      </c>
      <c r="I750" t="s">
        <v>28</v>
      </c>
      <c r="J750" t="s">
        <v>28</v>
      </c>
      <c r="K750" t="s">
        <v>28</v>
      </c>
      <c r="L750" t="s">
        <v>28</v>
      </c>
      <c r="M750" t="s">
        <v>28</v>
      </c>
      <c r="N750" s="1" t="s">
        <v>28</v>
      </c>
      <c r="O750" t="s">
        <v>28</v>
      </c>
      <c r="P750" t="s">
        <v>28</v>
      </c>
      <c r="Q750" t="s">
        <v>28</v>
      </c>
      <c r="R750" t="s">
        <v>28</v>
      </c>
      <c r="S750" t="s">
        <v>28</v>
      </c>
      <c r="T750" t="s">
        <v>28</v>
      </c>
      <c r="U750" t="s">
        <v>28</v>
      </c>
    </row>
    <row r="751" spans="1:21" x14ac:dyDescent="0.35">
      <c r="A751" t="s">
        <v>67</v>
      </c>
      <c r="B751">
        <v>39</v>
      </c>
      <c r="C751">
        <v>2023</v>
      </c>
      <c r="D751" t="s">
        <v>127</v>
      </c>
      <c r="E751">
        <v>115</v>
      </c>
      <c r="F751" t="s">
        <v>128</v>
      </c>
      <c r="G751" t="s">
        <v>24</v>
      </c>
      <c r="H751" t="s">
        <v>27</v>
      </c>
      <c r="I751" t="s">
        <v>28</v>
      </c>
      <c r="J751" t="s">
        <v>28</v>
      </c>
      <c r="K751" t="s">
        <v>28</v>
      </c>
      <c r="L751" t="s">
        <v>28</v>
      </c>
      <c r="M751" t="s">
        <v>28</v>
      </c>
      <c r="N751" s="1" t="s">
        <v>28</v>
      </c>
      <c r="O751" t="s">
        <v>28</v>
      </c>
      <c r="P751" t="s">
        <v>28</v>
      </c>
      <c r="Q751" t="s">
        <v>28</v>
      </c>
      <c r="R751" t="s">
        <v>28</v>
      </c>
      <c r="S751" t="s">
        <v>28</v>
      </c>
      <c r="T751" t="s">
        <v>28</v>
      </c>
      <c r="U751" t="s">
        <v>28</v>
      </c>
    </row>
    <row r="752" spans="1:21" x14ac:dyDescent="0.35">
      <c r="A752" t="s">
        <v>68</v>
      </c>
      <c r="B752">
        <v>40</v>
      </c>
      <c r="C752">
        <v>2023</v>
      </c>
      <c r="D752" t="s">
        <v>127</v>
      </c>
      <c r="E752">
        <v>115</v>
      </c>
      <c r="F752" t="s">
        <v>128</v>
      </c>
      <c r="G752" t="s">
        <v>24</v>
      </c>
      <c r="H752" t="s">
        <v>27</v>
      </c>
      <c r="I752" t="s">
        <v>28</v>
      </c>
      <c r="J752" t="s">
        <v>28</v>
      </c>
      <c r="K752" t="s">
        <v>28</v>
      </c>
      <c r="L752" t="s">
        <v>28</v>
      </c>
      <c r="M752" t="s">
        <v>28</v>
      </c>
      <c r="N752" s="1" t="s">
        <v>28</v>
      </c>
      <c r="O752" t="s">
        <v>28</v>
      </c>
      <c r="P752" t="s">
        <v>28</v>
      </c>
      <c r="Q752" t="s">
        <v>28</v>
      </c>
      <c r="R752" t="s">
        <v>28</v>
      </c>
      <c r="S752" t="s">
        <v>28</v>
      </c>
      <c r="T752" t="s">
        <v>28</v>
      </c>
      <c r="U752" t="s">
        <v>28</v>
      </c>
    </row>
    <row r="753" spans="1:21" x14ac:dyDescent="0.35">
      <c r="A753" t="s">
        <v>69</v>
      </c>
      <c r="B753">
        <v>41</v>
      </c>
      <c r="C753">
        <v>2023</v>
      </c>
      <c r="D753" t="s">
        <v>127</v>
      </c>
      <c r="E753">
        <v>115</v>
      </c>
      <c r="F753" t="s">
        <v>128</v>
      </c>
      <c r="G753" t="s">
        <v>24</v>
      </c>
      <c r="H753" t="s">
        <v>25</v>
      </c>
      <c r="I753">
        <v>180</v>
      </c>
      <c r="J753" t="s">
        <v>31</v>
      </c>
      <c r="K753">
        <v>500</v>
      </c>
      <c r="L753">
        <v>5</v>
      </c>
      <c r="M753">
        <v>3</v>
      </c>
      <c r="N753" s="1" t="s">
        <v>27</v>
      </c>
      <c r="O753" t="s">
        <v>27</v>
      </c>
      <c r="P753">
        <v>18</v>
      </c>
      <c r="Q753" t="s">
        <v>27</v>
      </c>
      <c r="R753" t="s">
        <v>32</v>
      </c>
      <c r="S753">
        <v>36</v>
      </c>
      <c r="T753">
        <v>230</v>
      </c>
      <c r="U753" t="s">
        <v>27</v>
      </c>
    </row>
    <row r="754" spans="1:21" x14ac:dyDescent="0.35">
      <c r="A754" t="s">
        <v>70</v>
      </c>
      <c r="B754">
        <v>42</v>
      </c>
      <c r="C754">
        <v>2023</v>
      </c>
      <c r="D754" t="s">
        <v>127</v>
      </c>
      <c r="E754">
        <v>115</v>
      </c>
      <c r="F754" t="s">
        <v>128</v>
      </c>
      <c r="G754" t="s">
        <v>24</v>
      </c>
      <c r="H754" t="s">
        <v>27</v>
      </c>
      <c r="I754" t="s">
        <v>28</v>
      </c>
      <c r="J754" t="s">
        <v>28</v>
      </c>
      <c r="K754" t="s">
        <v>28</v>
      </c>
      <c r="L754" t="s">
        <v>28</v>
      </c>
      <c r="M754" t="s">
        <v>28</v>
      </c>
      <c r="N754" s="1" t="s">
        <v>28</v>
      </c>
      <c r="O754" t="s">
        <v>28</v>
      </c>
      <c r="P754" t="s">
        <v>28</v>
      </c>
      <c r="Q754" t="s">
        <v>28</v>
      </c>
      <c r="R754" t="s">
        <v>28</v>
      </c>
      <c r="S754" t="s">
        <v>28</v>
      </c>
      <c r="T754" t="s">
        <v>28</v>
      </c>
      <c r="U754" t="s">
        <v>28</v>
      </c>
    </row>
    <row r="755" spans="1:21" x14ac:dyDescent="0.35">
      <c r="A755" t="s">
        <v>71</v>
      </c>
      <c r="B755">
        <v>44</v>
      </c>
      <c r="C755">
        <v>2023</v>
      </c>
      <c r="D755" t="s">
        <v>127</v>
      </c>
      <c r="E755">
        <v>115</v>
      </c>
      <c r="F755" t="s">
        <v>128</v>
      </c>
      <c r="G755" t="s">
        <v>24</v>
      </c>
      <c r="H755" t="s">
        <v>27</v>
      </c>
      <c r="I755" t="s">
        <v>28</v>
      </c>
      <c r="J755" t="s">
        <v>28</v>
      </c>
      <c r="K755" t="s">
        <v>28</v>
      </c>
      <c r="L755" t="s">
        <v>28</v>
      </c>
      <c r="M755" t="s">
        <v>28</v>
      </c>
      <c r="N755" s="1" t="s">
        <v>28</v>
      </c>
      <c r="O755" t="s">
        <v>28</v>
      </c>
      <c r="P755" t="s">
        <v>28</v>
      </c>
      <c r="Q755" t="s">
        <v>28</v>
      </c>
      <c r="R755" t="s">
        <v>28</v>
      </c>
      <c r="S755" t="s">
        <v>28</v>
      </c>
      <c r="T755" t="s">
        <v>28</v>
      </c>
      <c r="U755" t="s">
        <v>28</v>
      </c>
    </row>
    <row r="756" spans="1:21" x14ac:dyDescent="0.35">
      <c r="A756" t="s">
        <v>72</v>
      </c>
      <c r="B756">
        <v>45</v>
      </c>
      <c r="C756">
        <v>2023</v>
      </c>
      <c r="D756" t="s">
        <v>127</v>
      </c>
      <c r="E756">
        <v>115</v>
      </c>
      <c r="F756" t="s">
        <v>128</v>
      </c>
      <c r="G756" t="s">
        <v>24</v>
      </c>
      <c r="H756" t="s">
        <v>27</v>
      </c>
      <c r="I756" t="s">
        <v>28</v>
      </c>
      <c r="J756" t="s">
        <v>28</v>
      </c>
      <c r="K756" t="s">
        <v>28</v>
      </c>
      <c r="L756" t="s">
        <v>28</v>
      </c>
      <c r="M756" t="s">
        <v>28</v>
      </c>
      <c r="N756" s="1" t="s">
        <v>28</v>
      </c>
      <c r="O756" t="s">
        <v>28</v>
      </c>
      <c r="P756" t="s">
        <v>28</v>
      </c>
      <c r="Q756" t="s">
        <v>28</v>
      </c>
      <c r="R756" t="s">
        <v>28</v>
      </c>
      <c r="S756" t="s">
        <v>28</v>
      </c>
      <c r="T756" t="s">
        <v>28</v>
      </c>
      <c r="U756" t="s">
        <v>28</v>
      </c>
    </row>
    <row r="757" spans="1:21" x14ac:dyDescent="0.35">
      <c r="A757" t="s">
        <v>73</v>
      </c>
      <c r="B757">
        <v>46</v>
      </c>
      <c r="C757">
        <v>2023</v>
      </c>
      <c r="D757" t="s">
        <v>127</v>
      </c>
      <c r="E757">
        <v>115</v>
      </c>
      <c r="F757" t="s">
        <v>128</v>
      </c>
      <c r="G757" t="s">
        <v>24</v>
      </c>
      <c r="H757" t="s">
        <v>27</v>
      </c>
      <c r="I757" t="s">
        <v>28</v>
      </c>
      <c r="J757" t="s">
        <v>28</v>
      </c>
      <c r="K757" t="s">
        <v>28</v>
      </c>
      <c r="L757" t="s">
        <v>28</v>
      </c>
      <c r="M757" t="s">
        <v>28</v>
      </c>
      <c r="N757" s="1" t="s">
        <v>28</v>
      </c>
      <c r="O757" t="s">
        <v>28</v>
      </c>
      <c r="P757" t="s">
        <v>28</v>
      </c>
      <c r="Q757" t="s">
        <v>28</v>
      </c>
      <c r="R757" t="s">
        <v>28</v>
      </c>
      <c r="S757" t="s">
        <v>28</v>
      </c>
      <c r="T757" t="s">
        <v>28</v>
      </c>
      <c r="U757" t="s">
        <v>28</v>
      </c>
    </row>
    <row r="758" spans="1:21" x14ac:dyDescent="0.35">
      <c r="A758" t="s">
        <v>74</v>
      </c>
      <c r="B758">
        <v>47</v>
      </c>
      <c r="C758">
        <v>2023</v>
      </c>
      <c r="D758" t="s">
        <v>127</v>
      </c>
      <c r="E758">
        <v>115</v>
      </c>
      <c r="F758" t="s">
        <v>128</v>
      </c>
      <c r="G758" t="s">
        <v>24</v>
      </c>
      <c r="H758" t="s">
        <v>27</v>
      </c>
      <c r="I758" t="s">
        <v>28</v>
      </c>
      <c r="J758" t="s">
        <v>28</v>
      </c>
      <c r="K758" t="s">
        <v>28</v>
      </c>
      <c r="L758" t="s">
        <v>28</v>
      </c>
      <c r="M758" t="s">
        <v>28</v>
      </c>
      <c r="N758" s="1" t="s">
        <v>28</v>
      </c>
      <c r="O758" t="s">
        <v>28</v>
      </c>
      <c r="P758" t="s">
        <v>28</v>
      </c>
      <c r="Q758" t="s">
        <v>28</v>
      </c>
      <c r="R758" t="s">
        <v>28</v>
      </c>
      <c r="S758" t="s">
        <v>28</v>
      </c>
      <c r="T758" t="s">
        <v>28</v>
      </c>
      <c r="U758" t="s">
        <v>28</v>
      </c>
    </row>
    <row r="759" spans="1:21" x14ac:dyDescent="0.35">
      <c r="A759" t="s">
        <v>75</v>
      </c>
      <c r="B759">
        <v>48</v>
      </c>
      <c r="C759">
        <v>2023</v>
      </c>
      <c r="D759" t="s">
        <v>127</v>
      </c>
      <c r="E759">
        <v>115</v>
      </c>
      <c r="F759" t="s">
        <v>128</v>
      </c>
      <c r="G759" t="s">
        <v>24</v>
      </c>
      <c r="H759" t="s">
        <v>27</v>
      </c>
      <c r="I759" t="s">
        <v>28</v>
      </c>
      <c r="J759" t="s">
        <v>28</v>
      </c>
      <c r="K759" t="s">
        <v>28</v>
      </c>
      <c r="L759" t="s">
        <v>28</v>
      </c>
      <c r="M759" t="s">
        <v>28</v>
      </c>
      <c r="N759" s="1" t="s">
        <v>28</v>
      </c>
      <c r="O759" t="s">
        <v>28</v>
      </c>
      <c r="P759" t="s">
        <v>28</v>
      </c>
      <c r="Q759" t="s">
        <v>28</v>
      </c>
      <c r="R759" t="s">
        <v>28</v>
      </c>
      <c r="S759" t="s">
        <v>28</v>
      </c>
      <c r="T759" t="s">
        <v>28</v>
      </c>
      <c r="U759" t="s">
        <v>28</v>
      </c>
    </row>
    <row r="760" spans="1:21" x14ac:dyDescent="0.35">
      <c r="A760" t="s">
        <v>76</v>
      </c>
      <c r="B760">
        <v>49</v>
      </c>
      <c r="C760">
        <v>2023</v>
      </c>
      <c r="D760" t="s">
        <v>127</v>
      </c>
      <c r="E760">
        <v>115</v>
      </c>
      <c r="F760" t="s">
        <v>128</v>
      </c>
      <c r="G760" t="s">
        <v>24</v>
      </c>
      <c r="H760" t="s">
        <v>27</v>
      </c>
      <c r="I760" t="s">
        <v>28</v>
      </c>
      <c r="J760" t="s">
        <v>28</v>
      </c>
      <c r="K760" t="s">
        <v>28</v>
      </c>
      <c r="L760" t="s">
        <v>28</v>
      </c>
      <c r="M760" t="s">
        <v>28</v>
      </c>
      <c r="N760" s="1" t="s">
        <v>28</v>
      </c>
      <c r="O760" t="s">
        <v>28</v>
      </c>
      <c r="P760" t="s">
        <v>28</v>
      </c>
      <c r="Q760" t="s">
        <v>28</v>
      </c>
      <c r="R760" t="s">
        <v>28</v>
      </c>
      <c r="S760" t="s">
        <v>28</v>
      </c>
      <c r="T760" t="s">
        <v>28</v>
      </c>
      <c r="U760" t="s">
        <v>28</v>
      </c>
    </row>
    <row r="761" spans="1:21" x14ac:dyDescent="0.35">
      <c r="A761" t="s">
        <v>77</v>
      </c>
      <c r="B761">
        <v>50</v>
      </c>
      <c r="C761">
        <v>2023</v>
      </c>
      <c r="D761" t="s">
        <v>127</v>
      </c>
      <c r="E761">
        <v>115</v>
      </c>
      <c r="F761" t="s">
        <v>128</v>
      </c>
      <c r="G761" t="s">
        <v>24</v>
      </c>
      <c r="H761" t="s">
        <v>25</v>
      </c>
      <c r="I761">
        <v>185</v>
      </c>
      <c r="J761" t="s">
        <v>31</v>
      </c>
      <c r="K761">
        <v>1000</v>
      </c>
      <c r="L761">
        <v>5</v>
      </c>
      <c r="M761">
        <v>2</v>
      </c>
      <c r="N761" s="1" t="s">
        <v>27</v>
      </c>
      <c r="O761" t="s">
        <v>27</v>
      </c>
      <c r="P761">
        <v>18</v>
      </c>
      <c r="Q761" t="s">
        <v>32</v>
      </c>
      <c r="R761" t="s">
        <v>27</v>
      </c>
      <c r="S761">
        <v>20</v>
      </c>
      <c r="T761">
        <v>270</v>
      </c>
      <c r="U761" t="s">
        <v>27</v>
      </c>
    </row>
    <row r="762" spans="1:21" x14ac:dyDescent="0.35">
      <c r="A762" t="s">
        <v>78</v>
      </c>
      <c r="B762">
        <v>51</v>
      </c>
      <c r="C762">
        <v>2023</v>
      </c>
      <c r="D762" t="s">
        <v>127</v>
      </c>
      <c r="E762">
        <v>115</v>
      </c>
      <c r="F762" t="s">
        <v>128</v>
      </c>
      <c r="G762" t="s">
        <v>24</v>
      </c>
      <c r="H762" t="s">
        <v>27</v>
      </c>
      <c r="I762" t="s">
        <v>28</v>
      </c>
      <c r="J762" t="s">
        <v>28</v>
      </c>
      <c r="K762" t="s">
        <v>28</v>
      </c>
      <c r="L762" t="s">
        <v>28</v>
      </c>
      <c r="M762" t="s">
        <v>28</v>
      </c>
      <c r="N762" s="1" t="s">
        <v>28</v>
      </c>
      <c r="O762" t="s">
        <v>28</v>
      </c>
      <c r="P762" t="s">
        <v>28</v>
      </c>
      <c r="Q762" t="s">
        <v>28</v>
      </c>
      <c r="R762" t="s">
        <v>28</v>
      </c>
      <c r="S762" t="s">
        <v>28</v>
      </c>
      <c r="T762" t="s">
        <v>28</v>
      </c>
      <c r="U762" t="s">
        <v>28</v>
      </c>
    </row>
    <row r="763" spans="1:21" x14ac:dyDescent="0.35">
      <c r="A763" t="s">
        <v>79</v>
      </c>
      <c r="B763">
        <v>53</v>
      </c>
      <c r="C763">
        <v>2023</v>
      </c>
      <c r="D763" t="s">
        <v>127</v>
      </c>
      <c r="E763">
        <v>115</v>
      </c>
      <c r="F763" t="s">
        <v>128</v>
      </c>
      <c r="G763" t="s">
        <v>24</v>
      </c>
      <c r="H763" t="s">
        <v>27</v>
      </c>
      <c r="I763" t="s">
        <v>28</v>
      </c>
      <c r="J763" t="s">
        <v>28</v>
      </c>
      <c r="K763" t="s">
        <v>28</v>
      </c>
      <c r="L763" t="s">
        <v>28</v>
      </c>
      <c r="M763" t="s">
        <v>28</v>
      </c>
      <c r="N763" s="1" t="s">
        <v>28</v>
      </c>
      <c r="O763" t="s">
        <v>28</v>
      </c>
      <c r="P763" t="s">
        <v>28</v>
      </c>
      <c r="Q763" t="s">
        <v>28</v>
      </c>
      <c r="R763" t="s">
        <v>28</v>
      </c>
      <c r="S763" t="s">
        <v>28</v>
      </c>
      <c r="T763" t="s">
        <v>28</v>
      </c>
      <c r="U763" t="s">
        <v>28</v>
      </c>
    </row>
    <row r="764" spans="1:21" x14ac:dyDescent="0.35">
      <c r="A764" t="s">
        <v>80</v>
      </c>
      <c r="B764">
        <v>54</v>
      </c>
      <c r="C764">
        <v>2023</v>
      </c>
      <c r="D764" t="s">
        <v>127</v>
      </c>
      <c r="E764">
        <v>115</v>
      </c>
      <c r="F764" t="s">
        <v>128</v>
      </c>
      <c r="G764" t="s">
        <v>24</v>
      </c>
      <c r="H764" t="s">
        <v>27</v>
      </c>
      <c r="I764" t="s">
        <v>28</v>
      </c>
      <c r="J764" t="s">
        <v>28</v>
      </c>
      <c r="K764" t="s">
        <v>28</v>
      </c>
      <c r="L764" t="s">
        <v>28</v>
      </c>
      <c r="M764" t="s">
        <v>28</v>
      </c>
      <c r="N764" s="1" t="s">
        <v>28</v>
      </c>
      <c r="O764" t="s">
        <v>28</v>
      </c>
      <c r="P764" t="s">
        <v>28</v>
      </c>
      <c r="Q764" t="s">
        <v>28</v>
      </c>
      <c r="R764" t="s">
        <v>28</v>
      </c>
      <c r="S764" t="s">
        <v>28</v>
      </c>
      <c r="T764" t="s">
        <v>28</v>
      </c>
      <c r="U764" t="s">
        <v>28</v>
      </c>
    </row>
    <row r="765" spans="1:21" x14ac:dyDescent="0.35">
      <c r="A765" t="s">
        <v>81</v>
      </c>
      <c r="B765">
        <v>55</v>
      </c>
      <c r="C765">
        <v>2023</v>
      </c>
      <c r="D765" t="s">
        <v>127</v>
      </c>
      <c r="E765">
        <v>115</v>
      </c>
      <c r="F765" t="s">
        <v>128</v>
      </c>
      <c r="G765" t="s">
        <v>24</v>
      </c>
      <c r="H765" t="s">
        <v>27</v>
      </c>
      <c r="I765" t="s">
        <v>28</v>
      </c>
      <c r="J765" t="s">
        <v>28</v>
      </c>
      <c r="K765" t="s">
        <v>28</v>
      </c>
      <c r="L765" t="s">
        <v>28</v>
      </c>
      <c r="M765" t="s">
        <v>28</v>
      </c>
      <c r="N765" s="1" t="s">
        <v>28</v>
      </c>
      <c r="O765" t="s">
        <v>28</v>
      </c>
      <c r="P765" t="s">
        <v>28</v>
      </c>
      <c r="Q765" t="s">
        <v>28</v>
      </c>
      <c r="R765" t="s">
        <v>28</v>
      </c>
      <c r="S765" t="s">
        <v>28</v>
      </c>
      <c r="T765" t="s">
        <v>28</v>
      </c>
      <c r="U765" t="s">
        <v>28</v>
      </c>
    </row>
    <row r="766" spans="1:21" x14ac:dyDescent="0.35">
      <c r="A766" t="s">
        <v>82</v>
      </c>
      <c r="B766">
        <v>56</v>
      </c>
      <c r="C766">
        <v>2023</v>
      </c>
      <c r="D766" t="s">
        <v>127</v>
      </c>
      <c r="E766">
        <v>115</v>
      </c>
      <c r="F766" t="s">
        <v>128</v>
      </c>
      <c r="G766" t="s">
        <v>24</v>
      </c>
      <c r="H766" t="s">
        <v>27</v>
      </c>
      <c r="I766" t="s">
        <v>28</v>
      </c>
      <c r="J766" t="s">
        <v>28</v>
      </c>
      <c r="K766" t="s">
        <v>28</v>
      </c>
      <c r="L766" t="s">
        <v>28</v>
      </c>
      <c r="M766" t="s">
        <v>28</v>
      </c>
      <c r="N766" s="1" t="s">
        <v>28</v>
      </c>
      <c r="O766" t="s">
        <v>28</v>
      </c>
      <c r="P766" t="s">
        <v>28</v>
      </c>
      <c r="Q766" t="s">
        <v>28</v>
      </c>
      <c r="R766" t="s">
        <v>28</v>
      </c>
      <c r="S766" t="s">
        <v>28</v>
      </c>
      <c r="T766" t="s">
        <v>28</v>
      </c>
      <c r="U766" t="s">
        <v>28</v>
      </c>
    </row>
    <row r="767" spans="1:21" x14ac:dyDescent="0.35">
      <c r="A767" t="s">
        <v>21</v>
      </c>
      <c r="B767">
        <v>1</v>
      </c>
      <c r="C767">
        <v>2023</v>
      </c>
      <c r="D767" t="s">
        <v>129</v>
      </c>
      <c r="E767">
        <v>116</v>
      </c>
      <c r="F767" t="s">
        <v>130</v>
      </c>
      <c r="G767" t="s">
        <v>24</v>
      </c>
      <c r="H767" t="s">
        <v>25</v>
      </c>
      <c r="I767">
        <v>700</v>
      </c>
      <c r="J767" t="s">
        <v>26</v>
      </c>
      <c r="K767" t="s">
        <v>28</v>
      </c>
      <c r="L767">
        <v>6</v>
      </c>
      <c r="M767">
        <v>2</v>
      </c>
      <c r="N767" s="1" t="s">
        <v>27</v>
      </c>
      <c r="O767" t="s">
        <v>32</v>
      </c>
      <c r="P767">
        <v>19</v>
      </c>
      <c r="Q767" t="s">
        <v>32</v>
      </c>
      <c r="R767" t="s">
        <v>32</v>
      </c>
      <c r="S767">
        <v>40</v>
      </c>
      <c r="T767">
        <v>350</v>
      </c>
      <c r="U767" t="s">
        <v>29</v>
      </c>
    </row>
    <row r="768" spans="1:21" x14ac:dyDescent="0.35">
      <c r="A768" t="s">
        <v>30</v>
      </c>
      <c r="B768">
        <v>2</v>
      </c>
      <c r="C768">
        <v>2023</v>
      </c>
      <c r="D768" t="s">
        <v>129</v>
      </c>
      <c r="E768">
        <v>116</v>
      </c>
      <c r="F768" t="s">
        <v>130</v>
      </c>
      <c r="G768" t="s">
        <v>24</v>
      </c>
      <c r="H768" t="s">
        <v>25</v>
      </c>
      <c r="I768">
        <v>1050</v>
      </c>
      <c r="J768" t="s">
        <v>26</v>
      </c>
      <c r="K768" t="s">
        <v>28</v>
      </c>
      <c r="L768">
        <v>6</v>
      </c>
      <c r="M768">
        <v>2</v>
      </c>
      <c r="N768" s="1" t="s">
        <v>27</v>
      </c>
      <c r="O768" t="s">
        <v>27</v>
      </c>
      <c r="P768" t="s">
        <v>28</v>
      </c>
      <c r="Q768" t="s">
        <v>32</v>
      </c>
      <c r="R768" t="s">
        <v>27</v>
      </c>
      <c r="S768">
        <f>(2/3)*48</f>
        <v>32</v>
      </c>
      <c r="T768">
        <v>450</v>
      </c>
      <c r="U768" t="s">
        <v>29</v>
      </c>
    </row>
    <row r="769" spans="1:21" x14ac:dyDescent="0.35">
      <c r="A769" t="s">
        <v>33</v>
      </c>
      <c r="B769">
        <v>4</v>
      </c>
      <c r="C769">
        <v>2023</v>
      </c>
      <c r="D769" t="s">
        <v>129</v>
      </c>
      <c r="E769">
        <v>116</v>
      </c>
      <c r="F769" t="s">
        <v>130</v>
      </c>
      <c r="G769" t="s">
        <v>24</v>
      </c>
      <c r="H769" t="s">
        <v>25</v>
      </c>
      <c r="I769">
        <v>410</v>
      </c>
      <c r="J769" t="s">
        <v>26</v>
      </c>
      <c r="K769" t="s">
        <v>28</v>
      </c>
      <c r="L769">
        <v>6</v>
      </c>
      <c r="M769">
        <v>3</v>
      </c>
      <c r="N769" s="1" t="s">
        <v>27</v>
      </c>
      <c r="O769" t="s">
        <v>27</v>
      </c>
      <c r="P769" t="s">
        <v>28</v>
      </c>
      <c r="Q769" t="s">
        <v>32</v>
      </c>
      <c r="R769" t="s">
        <v>27</v>
      </c>
      <c r="S769">
        <v>42</v>
      </c>
      <c r="T769">
        <f>(2/3)*510</f>
        <v>340</v>
      </c>
      <c r="U769" t="s">
        <v>29</v>
      </c>
    </row>
    <row r="770" spans="1:21" x14ac:dyDescent="0.35">
      <c r="A770" t="s">
        <v>34</v>
      </c>
      <c r="B770">
        <v>5</v>
      </c>
      <c r="C770">
        <v>2023</v>
      </c>
      <c r="D770" t="s">
        <v>129</v>
      </c>
      <c r="E770">
        <v>116</v>
      </c>
      <c r="F770" t="s">
        <v>130</v>
      </c>
      <c r="G770" t="s">
        <v>24</v>
      </c>
      <c r="H770" t="s">
        <v>25</v>
      </c>
      <c r="I770">
        <v>150</v>
      </c>
      <c r="J770" t="s">
        <v>26</v>
      </c>
      <c r="K770" t="s">
        <v>28</v>
      </c>
      <c r="L770">
        <v>6</v>
      </c>
      <c r="M770">
        <v>3</v>
      </c>
      <c r="N770" s="1" t="s">
        <v>27</v>
      </c>
      <c r="O770" t="s">
        <v>27</v>
      </c>
      <c r="P770">
        <v>21</v>
      </c>
      <c r="Q770" t="s">
        <v>32</v>
      </c>
      <c r="R770" t="s">
        <v>27</v>
      </c>
      <c r="S770">
        <v>50</v>
      </c>
      <c r="T770">
        <v>300</v>
      </c>
      <c r="U770" t="s">
        <v>29</v>
      </c>
    </row>
    <row r="771" spans="1:21" x14ac:dyDescent="0.35">
      <c r="A771" t="s">
        <v>35</v>
      </c>
      <c r="B771">
        <v>6</v>
      </c>
      <c r="C771">
        <v>2023</v>
      </c>
      <c r="D771" t="s">
        <v>129</v>
      </c>
      <c r="E771">
        <v>116</v>
      </c>
      <c r="F771" t="s">
        <v>130</v>
      </c>
      <c r="G771" t="s">
        <v>24</v>
      </c>
      <c r="H771" t="s">
        <v>25</v>
      </c>
      <c r="I771">
        <v>400</v>
      </c>
      <c r="J771" t="s">
        <v>26</v>
      </c>
      <c r="K771" t="s">
        <v>28</v>
      </c>
      <c r="L771">
        <v>6</v>
      </c>
      <c r="M771">
        <v>3</v>
      </c>
      <c r="N771" s="1" t="s">
        <v>27</v>
      </c>
      <c r="O771" t="s">
        <v>27</v>
      </c>
      <c r="P771">
        <v>18</v>
      </c>
      <c r="Q771" t="s">
        <v>32</v>
      </c>
      <c r="R771" t="s">
        <v>27</v>
      </c>
      <c r="S771">
        <v>50</v>
      </c>
      <c r="T771">
        <v>650</v>
      </c>
      <c r="U771" t="s">
        <v>29</v>
      </c>
    </row>
    <row r="772" spans="1:21" x14ac:dyDescent="0.35">
      <c r="A772" t="s">
        <v>36</v>
      </c>
      <c r="B772">
        <v>8</v>
      </c>
      <c r="C772">
        <v>2023</v>
      </c>
      <c r="D772" t="s">
        <v>129</v>
      </c>
      <c r="E772">
        <v>116</v>
      </c>
      <c r="F772" t="s">
        <v>130</v>
      </c>
      <c r="G772" t="s">
        <v>24</v>
      </c>
      <c r="H772" t="s">
        <v>25</v>
      </c>
      <c r="I772">
        <v>328</v>
      </c>
      <c r="J772" t="s">
        <v>26</v>
      </c>
      <c r="K772" t="s">
        <v>28</v>
      </c>
      <c r="L772">
        <v>6</v>
      </c>
      <c r="M772">
        <v>2</v>
      </c>
      <c r="N772" s="1" t="s">
        <v>27</v>
      </c>
      <c r="O772" t="s">
        <v>27</v>
      </c>
      <c r="P772">
        <v>21</v>
      </c>
      <c r="Q772" t="s">
        <v>32</v>
      </c>
      <c r="R772" t="s">
        <v>27</v>
      </c>
      <c r="S772">
        <v>30</v>
      </c>
      <c r="T772">
        <v>328</v>
      </c>
      <c r="U772" t="s">
        <v>29</v>
      </c>
    </row>
    <row r="773" spans="1:21" x14ac:dyDescent="0.35">
      <c r="A773" t="s">
        <v>37</v>
      </c>
      <c r="B773">
        <v>9</v>
      </c>
      <c r="C773">
        <v>2023</v>
      </c>
      <c r="D773" t="s">
        <v>129</v>
      </c>
      <c r="E773">
        <v>116</v>
      </c>
      <c r="F773" t="s">
        <v>130</v>
      </c>
      <c r="G773" t="s">
        <v>24</v>
      </c>
      <c r="H773" t="s">
        <v>25</v>
      </c>
      <c r="I773">
        <v>569.75</v>
      </c>
      <c r="J773" t="s">
        <v>26</v>
      </c>
      <c r="K773" t="s">
        <v>28</v>
      </c>
      <c r="L773">
        <v>6</v>
      </c>
      <c r="M773">
        <v>2</v>
      </c>
      <c r="N773" s="1" t="s">
        <v>27</v>
      </c>
      <c r="O773" t="s">
        <v>27</v>
      </c>
      <c r="P773" t="s">
        <v>28</v>
      </c>
      <c r="Q773" t="s">
        <v>32</v>
      </c>
      <c r="R773" t="s">
        <v>32</v>
      </c>
      <c r="S773">
        <v>25</v>
      </c>
      <c r="T773">
        <f>2*575</f>
        <v>1150</v>
      </c>
      <c r="U773" t="s">
        <v>29</v>
      </c>
    </row>
    <row r="774" spans="1:21" x14ac:dyDescent="0.35">
      <c r="A774" t="s">
        <v>38</v>
      </c>
      <c r="B774">
        <v>10</v>
      </c>
      <c r="C774">
        <v>2023</v>
      </c>
      <c r="D774" t="s">
        <v>129</v>
      </c>
      <c r="E774">
        <v>116</v>
      </c>
      <c r="F774" t="s">
        <v>130</v>
      </c>
      <c r="G774" t="s">
        <v>24</v>
      </c>
      <c r="H774" t="s">
        <v>25</v>
      </c>
      <c r="I774">
        <v>342</v>
      </c>
      <c r="J774" t="s">
        <v>26</v>
      </c>
      <c r="K774" t="s">
        <v>28</v>
      </c>
      <c r="L774">
        <v>6</v>
      </c>
      <c r="M774">
        <v>3</v>
      </c>
      <c r="N774" s="1" t="s">
        <v>27</v>
      </c>
      <c r="O774" t="s">
        <v>27</v>
      </c>
      <c r="P774" t="s">
        <v>28</v>
      </c>
      <c r="Q774" t="s">
        <v>32</v>
      </c>
      <c r="R774" t="s">
        <v>27</v>
      </c>
      <c r="S774">
        <v>50</v>
      </c>
      <c r="T774">
        <v>312</v>
      </c>
      <c r="U774" t="s">
        <v>39</v>
      </c>
    </row>
    <row r="775" spans="1:21" x14ac:dyDescent="0.35">
      <c r="A775" t="s">
        <v>40</v>
      </c>
      <c r="B775">
        <v>11</v>
      </c>
      <c r="C775">
        <v>2023</v>
      </c>
      <c r="D775" t="s">
        <v>129</v>
      </c>
      <c r="E775">
        <v>116</v>
      </c>
      <c r="F775" t="s">
        <v>130</v>
      </c>
      <c r="G775" t="s">
        <v>24</v>
      </c>
      <c r="H775" t="s">
        <v>25</v>
      </c>
      <c r="I775">
        <v>430</v>
      </c>
      <c r="J775" t="s">
        <v>26</v>
      </c>
      <c r="K775" t="s">
        <v>28</v>
      </c>
      <c r="L775">
        <v>6</v>
      </c>
      <c r="M775">
        <v>3</v>
      </c>
      <c r="N775" s="1" t="s">
        <v>27</v>
      </c>
      <c r="O775" t="s">
        <v>27</v>
      </c>
      <c r="P775">
        <v>18</v>
      </c>
      <c r="Q775" t="s">
        <v>32</v>
      </c>
      <c r="R775" t="s">
        <v>32</v>
      </c>
      <c r="S775">
        <v>30</v>
      </c>
      <c r="T775">
        <v>254</v>
      </c>
      <c r="U775" t="s">
        <v>29</v>
      </c>
    </row>
    <row r="776" spans="1:21" x14ac:dyDescent="0.35">
      <c r="A776" t="s">
        <v>41</v>
      </c>
      <c r="B776">
        <v>12</v>
      </c>
      <c r="C776">
        <v>2023</v>
      </c>
      <c r="D776" t="s">
        <v>129</v>
      </c>
      <c r="E776">
        <v>116</v>
      </c>
      <c r="F776" t="s">
        <v>130</v>
      </c>
      <c r="G776" t="s">
        <v>24</v>
      </c>
      <c r="H776" t="s">
        <v>25</v>
      </c>
      <c r="I776">
        <v>405</v>
      </c>
      <c r="J776" t="s">
        <v>26</v>
      </c>
      <c r="K776" t="s">
        <v>28</v>
      </c>
      <c r="L776">
        <v>6</v>
      </c>
      <c r="M776">
        <v>3</v>
      </c>
      <c r="N776" s="1" t="s">
        <v>27</v>
      </c>
      <c r="O776" t="s">
        <v>27</v>
      </c>
      <c r="P776">
        <v>18</v>
      </c>
      <c r="Q776" t="s">
        <v>32</v>
      </c>
      <c r="R776" t="s">
        <v>27</v>
      </c>
      <c r="S776">
        <v>30</v>
      </c>
      <c r="T776">
        <v>305</v>
      </c>
      <c r="U776" t="s">
        <v>29</v>
      </c>
    </row>
    <row r="777" spans="1:21" x14ac:dyDescent="0.35">
      <c r="A777" t="s">
        <v>42</v>
      </c>
      <c r="B777">
        <v>13</v>
      </c>
      <c r="C777">
        <v>2023</v>
      </c>
      <c r="D777" t="s">
        <v>129</v>
      </c>
      <c r="E777">
        <v>116</v>
      </c>
      <c r="F777" t="s">
        <v>130</v>
      </c>
      <c r="G777" t="s">
        <v>24</v>
      </c>
      <c r="H777" t="s">
        <v>25</v>
      </c>
      <c r="I777">
        <v>125</v>
      </c>
      <c r="J777" t="s">
        <v>26</v>
      </c>
      <c r="K777" t="s">
        <v>28</v>
      </c>
      <c r="L777">
        <v>6</v>
      </c>
      <c r="M777">
        <v>3</v>
      </c>
      <c r="N777" s="1" t="s">
        <v>27</v>
      </c>
      <c r="O777" t="s">
        <v>32</v>
      </c>
      <c r="P777">
        <v>18</v>
      </c>
      <c r="Q777" t="s">
        <v>32</v>
      </c>
      <c r="R777" t="s">
        <v>32</v>
      </c>
      <c r="S777">
        <v>40</v>
      </c>
      <c r="T777">
        <v>260</v>
      </c>
      <c r="U777" t="s">
        <v>29</v>
      </c>
    </row>
    <row r="778" spans="1:21" x14ac:dyDescent="0.35">
      <c r="A778" t="s">
        <v>43</v>
      </c>
      <c r="B778">
        <v>15</v>
      </c>
      <c r="C778">
        <v>2023</v>
      </c>
      <c r="D778" t="s">
        <v>129</v>
      </c>
      <c r="E778">
        <v>116</v>
      </c>
      <c r="F778" t="s">
        <v>130</v>
      </c>
      <c r="G778" t="s">
        <v>24</v>
      </c>
      <c r="H778" t="s">
        <v>25</v>
      </c>
      <c r="I778">
        <v>448</v>
      </c>
      <c r="J778" t="s">
        <v>26</v>
      </c>
      <c r="K778" t="s">
        <v>28</v>
      </c>
      <c r="L778">
        <v>6</v>
      </c>
      <c r="M778">
        <v>2</v>
      </c>
      <c r="N778" s="1" t="s">
        <v>27</v>
      </c>
      <c r="O778" t="s">
        <v>32</v>
      </c>
      <c r="P778">
        <v>18</v>
      </c>
      <c r="Q778" t="s">
        <v>32</v>
      </c>
      <c r="R778" t="s">
        <v>27</v>
      </c>
      <c r="S778">
        <v>32</v>
      </c>
      <c r="T778">
        <v>160</v>
      </c>
      <c r="U778" t="s">
        <v>29</v>
      </c>
    </row>
    <row r="779" spans="1:21" x14ac:dyDescent="0.35">
      <c r="A779" t="s">
        <v>44</v>
      </c>
      <c r="B779">
        <v>16</v>
      </c>
      <c r="C779">
        <v>2023</v>
      </c>
      <c r="D779" t="s">
        <v>129</v>
      </c>
      <c r="E779">
        <v>116</v>
      </c>
      <c r="F779" t="s">
        <v>130</v>
      </c>
      <c r="G779" t="s">
        <v>24</v>
      </c>
      <c r="H779" t="s">
        <v>25</v>
      </c>
      <c r="I779">
        <v>300</v>
      </c>
      <c r="J779" t="s">
        <v>26</v>
      </c>
      <c r="K779" t="s">
        <v>28</v>
      </c>
      <c r="L779">
        <v>6</v>
      </c>
      <c r="M779">
        <v>3</v>
      </c>
      <c r="N779" s="1" t="s">
        <v>27</v>
      </c>
      <c r="O779" t="s">
        <v>27</v>
      </c>
      <c r="P779" t="s">
        <v>28</v>
      </c>
      <c r="Q779" t="s">
        <v>32</v>
      </c>
      <c r="R779" t="s">
        <v>27</v>
      </c>
      <c r="S779">
        <v>30</v>
      </c>
      <c r="T779">
        <v>400</v>
      </c>
      <c r="U779" t="s">
        <v>29</v>
      </c>
    </row>
    <row r="780" spans="1:21" x14ac:dyDescent="0.35">
      <c r="A780" t="s">
        <v>45</v>
      </c>
      <c r="B780">
        <v>17</v>
      </c>
      <c r="C780">
        <v>2023</v>
      </c>
      <c r="D780" t="s">
        <v>129</v>
      </c>
      <c r="E780">
        <v>116</v>
      </c>
      <c r="F780" t="s">
        <v>130</v>
      </c>
      <c r="G780" t="s">
        <v>24</v>
      </c>
      <c r="H780" t="s">
        <v>25</v>
      </c>
      <c r="I780">
        <v>250</v>
      </c>
      <c r="J780" t="s">
        <v>26</v>
      </c>
      <c r="K780" t="s">
        <v>28</v>
      </c>
      <c r="L780">
        <v>6</v>
      </c>
      <c r="M780">
        <v>2</v>
      </c>
      <c r="N780" s="1" t="s">
        <v>27</v>
      </c>
      <c r="O780" t="s">
        <v>27</v>
      </c>
      <c r="P780">
        <v>21</v>
      </c>
      <c r="Q780" t="s">
        <v>32</v>
      </c>
      <c r="R780" t="s">
        <v>27</v>
      </c>
      <c r="S780">
        <v>32</v>
      </c>
      <c r="T780">
        <v>200</v>
      </c>
      <c r="U780" t="s">
        <v>29</v>
      </c>
    </row>
    <row r="781" spans="1:21" x14ac:dyDescent="0.35">
      <c r="A781" t="s">
        <v>46</v>
      </c>
      <c r="B781">
        <v>18</v>
      </c>
      <c r="C781">
        <v>2023</v>
      </c>
      <c r="D781" t="s">
        <v>129</v>
      </c>
      <c r="E781">
        <v>116</v>
      </c>
      <c r="F781" t="s">
        <v>130</v>
      </c>
      <c r="G781" t="s">
        <v>24</v>
      </c>
      <c r="H781" t="s">
        <v>25</v>
      </c>
      <c r="I781">
        <v>250</v>
      </c>
      <c r="J781" t="s">
        <v>26</v>
      </c>
      <c r="K781" t="s">
        <v>28</v>
      </c>
      <c r="L781">
        <v>6</v>
      </c>
      <c r="M781">
        <v>3</v>
      </c>
      <c r="N781" s="1" t="s">
        <v>27</v>
      </c>
      <c r="O781" t="s">
        <v>27</v>
      </c>
      <c r="P781" t="s">
        <v>28</v>
      </c>
      <c r="Q781" t="s">
        <v>27</v>
      </c>
      <c r="R781" t="s">
        <v>27</v>
      </c>
      <c r="S781">
        <v>22</v>
      </c>
      <c r="T781">
        <v>120</v>
      </c>
      <c r="U781" t="s">
        <v>29</v>
      </c>
    </row>
    <row r="782" spans="1:21" x14ac:dyDescent="0.35">
      <c r="A782" t="s">
        <v>47</v>
      </c>
      <c r="B782">
        <v>19</v>
      </c>
      <c r="C782">
        <v>2023</v>
      </c>
      <c r="D782" t="s">
        <v>129</v>
      </c>
      <c r="E782">
        <v>116</v>
      </c>
      <c r="F782" t="s">
        <v>130</v>
      </c>
      <c r="G782" t="s">
        <v>24</v>
      </c>
      <c r="H782" t="s">
        <v>25</v>
      </c>
      <c r="I782">
        <v>246</v>
      </c>
      <c r="J782" t="s">
        <v>26</v>
      </c>
      <c r="K782" t="s">
        <v>28</v>
      </c>
      <c r="L782">
        <v>6</v>
      </c>
      <c r="M782">
        <v>3</v>
      </c>
      <c r="N782" s="1" t="s">
        <v>27</v>
      </c>
      <c r="O782" t="s">
        <v>27</v>
      </c>
      <c r="P782" t="s">
        <v>28</v>
      </c>
      <c r="Q782" t="s">
        <v>32</v>
      </c>
      <c r="R782" t="s">
        <v>32</v>
      </c>
      <c r="S782">
        <v>30</v>
      </c>
      <c r="T782">
        <v>315</v>
      </c>
      <c r="U782" t="s">
        <v>29</v>
      </c>
    </row>
    <row r="783" spans="1:21" x14ac:dyDescent="0.35">
      <c r="A783" t="s">
        <v>48</v>
      </c>
      <c r="B783">
        <v>20</v>
      </c>
      <c r="C783">
        <v>2023</v>
      </c>
      <c r="D783" t="s">
        <v>129</v>
      </c>
      <c r="E783">
        <v>116</v>
      </c>
      <c r="F783" t="s">
        <v>130</v>
      </c>
      <c r="G783" t="s">
        <v>24</v>
      </c>
      <c r="H783" t="s">
        <v>25</v>
      </c>
      <c r="I783">
        <v>200</v>
      </c>
      <c r="J783" t="s">
        <v>26</v>
      </c>
      <c r="K783" t="s">
        <v>28</v>
      </c>
      <c r="L783">
        <v>6</v>
      </c>
      <c r="M783">
        <v>3</v>
      </c>
      <c r="N783" s="1" t="s">
        <v>27</v>
      </c>
      <c r="O783" t="s">
        <v>27</v>
      </c>
      <c r="P783">
        <v>21</v>
      </c>
      <c r="Q783" t="s">
        <v>32</v>
      </c>
      <c r="R783" t="s">
        <v>27</v>
      </c>
      <c r="S783">
        <v>60</v>
      </c>
      <c r="T783">
        <v>275</v>
      </c>
      <c r="U783" t="s">
        <v>29</v>
      </c>
    </row>
    <row r="784" spans="1:21" x14ac:dyDescent="0.35">
      <c r="A784" t="s">
        <v>49</v>
      </c>
      <c r="B784">
        <v>21</v>
      </c>
      <c r="C784">
        <v>2023</v>
      </c>
      <c r="D784" t="s">
        <v>129</v>
      </c>
      <c r="E784">
        <v>116</v>
      </c>
      <c r="F784" t="s">
        <v>130</v>
      </c>
      <c r="G784" t="s">
        <v>24</v>
      </c>
      <c r="H784" t="s">
        <v>25</v>
      </c>
      <c r="I784">
        <v>325</v>
      </c>
      <c r="J784" t="s">
        <v>26</v>
      </c>
      <c r="K784" t="s">
        <v>28</v>
      </c>
      <c r="L784">
        <v>6</v>
      </c>
      <c r="M784">
        <v>3</v>
      </c>
      <c r="N784" s="1" t="s">
        <v>27</v>
      </c>
      <c r="O784" t="s">
        <v>27</v>
      </c>
      <c r="P784" t="s">
        <v>28</v>
      </c>
      <c r="Q784" t="s">
        <v>32</v>
      </c>
      <c r="R784" t="s">
        <v>32</v>
      </c>
      <c r="S784">
        <v>30</v>
      </c>
      <c r="T784">
        <v>295</v>
      </c>
      <c r="U784" t="s">
        <v>29</v>
      </c>
    </row>
    <row r="785" spans="1:21" x14ac:dyDescent="0.35">
      <c r="A785" t="s">
        <v>50</v>
      </c>
      <c r="B785">
        <v>22</v>
      </c>
      <c r="C785">
        <v>2023</v>
      </c>
      <c r="D785" t="s">
        <v>129</v>
      </c>
      <c r="E785">
        <v>116</v>
      </c>
      <c r="F785" t="s">
        <v>130</v>
      </c>
      <c r="G785" t="s">
        <v>24</v>
      </c>
      <c r="H785" t="s">
        <v>25</v>
      </c>
      <c r="I785">
        <v>450</v>
      </c>
      <c r="J785" t="s">
        <v>26</v>
      </c>
      <c r="K785" t="s">
        <v>28</v>
      </c>
      <c r="L785">
        <v>6</v>
      </c>
      <c r="M785">
        <v>3</v>
      </c>
      <c r="N785" s="1" t="s">
        <v>27</v>
      </c>
      <c r="O785" t="s">
        <v>32</v>
      </c>
      <c r="P785">
        <v>18</v>
      </c>
      <c r="Q785" t="s">
        <v>32</v>
      </c>
      <c r="R785" t="s">
        <v>27</v>
      </c>
      <c r="S785">
        <v>30</v>
      </c>
      <c r="T785">
        <v>590</v>
      </c>
      <c r="U785" t="s">
        <v>29</v>
      </c>
    </row>
    <row r="786" spans="1:21" x14ac:dyDescent="0.35">
      <c r="A786" t="s">
        <v>51</v>
      </c>
      <c r="B786">
        <v>23</v>
      </c>
      <c r="C786">
        <v>2023</v>
      </c>
      <c r="D786" t="s">
        <v>129</v>
      </c>
      <c r="E786">
        <v>116</v>
      </c>
      <c r="F786" t="s">
        <v>130</v>
      </c>
      <c r="G786" t="s">
        <v>24</v>
      </c>
      <c r="H786" t="s">
        <v>25</v>
      </c>
      <c r="I786">
        <v>871</v>
      </c>
      <c r="J786" t="s">
        <v>26</v>
      </c>
      <c r="K786" t="s">
        <v>28</v>
      </c>
      <c r="L786">
        <v>6</v>
      </c>
      <c r="M786">
        <v>3</v>
      </c>
      <c r="N786" s="1" t="s">
        <v>27</v>
      </c>
      <c r="O786" t="s">
        <v>27</v>
      </c>
      <c r="P786">
        <v>18</v>
      </c>
      <c r="Q786" t="s">
        <v>32</v>
      </c>
      <c r="R786" t="s">
        <v>27</v>
      </c>
      <c r="S786">
        <v>40</v>
      </c>
      <c r="T786">
        <v>750</v>
      </c>
      <c r="U786" t="s">
        <v>29</v>
      </c>
    </row>
    <row r="787" spans="1:21" x14ac:dyDescent="0.35">
      <c r="A787" t="s">
        <v>52</v>
      </c>
      <c r="B787">
        <v>24</v>
      </c>
      <c r="C787">
        <v>2023</v>
      </c>
      <c r="D787" t="s">
        <v>129</v>
      </c>
      <c r="E787">
        <v>116</v>
      </c>
      <c r="F787" t="s">
        <v>130</v>
      </c>
      <c r="G787" t="s">
        <v>24</v>
      </c>
      <c r="H787" t="s">
        <v>25</v>
      </c>
      <c r="I787">
        <v>500</v>
      </c>
      <c r="J787" t="s">
        <v>26</v>
      </c>
      <c r="K787" t="s">
        <v>28</v>
      </c>
      <c r="L787">
        <v>6</v>
      </c>
      <c r="M787">
        <v>4</v>
      </c>
      <c r="N787" s="1" t="s">
        <v>27</v>
      </c>
      <c r="O787" t="s">
        <v>27</v>
      </c>
      <c r="P787">
        <v>18</v>
      </c>
      <c r="Q787" t="s">
        <v>32</v>
      </c>
      <c r="R787" t="s">
        <v>27</v>
      </c>
      <c r="S787">
        <v>30</v>
      </c>
      <c r="T787">
        <v>560</v>
      </c>
      <c r="U787" t="s">
        <v>29</v>
      </c>
    </row>
    <row r="788" spans="1:21" x14ac:dyDescent="0.35">
      <c r="A788" t="s">
        <v>53</v>
      </c>
      <c r="B788">
        <v>25</v>
      </c>
      <c r="C788">
        <v>2023</v>
      </c>
      <c r="D788" t="s">
        <v>129</v>
      </c>
      <c r="E788">
        <v>116</v>
      </c>
      <c r="F788" t="s">
        <v>130</v>
      </c>
      <c r="G788" t="s">
        <v>24</v>
      </c>
      <c r="H788" t="s">
        <v>25</v>
      </c>
      <c r="I788">
        <v>660</v>
      </c>
      <c r="J788" t="s">
        <v>26</v>
      </c>
      <c r="K788" t="s">
        <v>28</v>
      </c>
      <c r="L788">
        <v>6</v>
      </c>
      <c r="M788">
        <v>3</v>
      </c>
      <c r="N788" s="1" t="s">
        <v>27</v>
      </c>
      <c r="O788" t="s">
        <v>27</v>
      </c>
      <c r="P788" t="s">
        <v>28</v>
      </c>
      <c r="Q788" t="s">
        <v>32</v>
      </c>
      <c r="R788" t="s">
        <v>27</v>
      </c>
      <c r="S788">
        <v>40</v>
      </c>
      <c r="T788">
        <v>360</v>
      </c>
      <c r="U788" t="s">
        <v>29</v>
      </c>
    </row>
    <row r="789" spans="1:21" x14ac:dyDescent="0.35">
      <c r="A789" t="s">
        <v>54</v>
      </c>
      <c r="B789">
        <v>26</v>
      </c>
      <c r="C789">
        <v>2023</v>
      </c>
      <c r="D789" t="s">
        <v>129</v>
      </c>
      <c r="E789">
        <v>116</v>
      </c>
      <c r="F789" t="s">
        <v>130</v>
      </c>
      <c r="G789" t="s">
        <v>24</v>
      </c>
      <c r="H789" t="s">
        <v>25</v>
      </c>
      <c r="I789" s="6">
        <v>316.2</v>
      </c>
      <c r="J789" t="s">
        <v>26</v>
      </c>
      <c r="K789" t="s">
        <v>28</v>
      </c>
      <c r="L789">
        <v>6</v>
      </c>
      <c r="M789">
        <v>2</v>
      </c>
      <c r="N789" s="1" t="s">
        <v>27</v>
      </c>
      <c r="O789" t="s">
        <v>27</v>
      </c>
      <c r="P789" t="s">
        <v>28</v>
      </c>
      <c r="Q789" t="s">
        <v>32</v>
      </c>
      <c r="R789" t="s">
        <v>27</v>
      </c>
      <c r="S789">
        <v>40</v>
      </c>
      <c r="T789" s="6">
        <f>(2/3)*290.7</f>
        <v>193.79999999999998</v>
      </c>
      <c r="U789" t="s">
        <v>29</v>
      </c>
    </row>
    <row r="790" spans="1:21" x14ac:dyDescent="0.35">
      <c r="A790" t="s">
        <v>55</v>
      </c>
      <c r="B790">
        <v>27</v>
      </c>
      <c r="C790">
        <v>2023</v>
      </c>
      <c r="D790" t="s">
        <v>129</v>
      </c>
      <c r="E790">
        <v>116</v>
      </c>
      <c r="F790" t="s">
        <v>130</v>
      </c>
      <c r="G790" t="s">
        <v>24</v>
      </c>
      <c r="H790" t="s">
        <v>25</v>
      </c>
      <c r="I790">
        <v>341.25</v>
      </c>
      <c r="J790" t="s">
        <v>26</v>
      </c>
      <c r="K790" t="s">
        <v>28</v>
      </c>
      <c r="L790">
        <v>6</v>
      </c>
      <c r="M790">
        <v>3</v>
      </c>
      <c r="N790" s="1" t="s">
        <v>27</v>
      </c>
      <c r="O790" t="s">
        <v>27</v>
      </c>
      <c r="P790" t="s">
        <v>28</v>
      </c>
      <c r="Q790" t="s">
        <v>32</v>
      </c>
      <c r="R790" t="s">
        <v>27</v>
      </c>
      <c r="S790">
        <v>50</v>
      </c>
      <c r="T790">
        <v>475</v>
      </c>
      <c r="U790" t="s">
        <v>29</v>
      </c>
    </row>
    <row r="791" spans="1:21" x14ac:dyDescent="0.35">
      <c r="A791" t="s">
        <v>56</v>
      </c>
      <c r="B791">
        <v>28</v>
      </c>
      <c r="C791">
        <v>2023</v>
      </c>
      <c r="D791" t="s">
        <v>129</v>
      </c>
      <c r="E791">
        <v>116</v>
      </c>
      <c r="F791" t="s">
        <v>130</v>
      </c>
      <c r="G791" t="s">
        <v>24</v>
      </c>
      <c r="H791" t="s">
        <v>25</v>
      </c>
      <c r="I791">
        <v>250</v>
      </c>
      <c r="J791" t="s">
        <v>26</v>
      </c>
      <c r="K791" t="s">
        <v>28</v>
      </c>
      <c r="L791">
        <v>6</v>
      </c>
      <c r="M791">
        <v>3</v>
      </c>
      <c r="N791" s="1" t="s">
        <v>27</v>
      </c>
      <c r="O791" t="s">
        <v>32</v>
      </c>
      <c r="P791">
        <v>21</v>
      </c>
      <c r="Q791" t="s">
        <v>32</v>
      </c>
      <c r="R791" t="s">
        <v>32</v>
      </c>
      <c r="S791">
        <v>40</v>
      </c>
      <c r="T791" s="1">
        <v>400</v>
      </c>
      <c r="U791" t="s">
        <v>29</v>
      </c>
    </row>
    <row r="792" spans="1:21" x14ac:dyDescent="0.35">
      <c r="A792" t="s">
        <v>57</v>
      </c>
      <c r="B792">
        <v>29</v>
      </c>
      <c r="C792">
        <v>2023</v>
      </c>
      <c r="D792" t="s">
        <v>129</v>
      </c>
      <c r="E792">
        <v>116</v>
      </c>
      <c r="F792" t="s">
        <v>130</v>
      </c>
      <c r="G792" t="s">
        <v>24</v>
      </c>
      <c r="H792" t="s">
        <v>25</v>
      </c>
      <c r="I792">
        <v>150</v>
      </c>
      <c r="J792" t="s">
        <v>26</v>
      </c>
      <c r="K792" t="s">
        <v>28</v>
      </c>
      <c r="L792">
        <v>6</v>
      </c>
      <c r="M792">
        <v>3</v>
      </c>
      <c r="N792" s="1" t="s">
        <v>27</v>
      </c>
      <c r="O792" t="s">
        <v>27</v>
      </c>
      <c r="P792" t="s">
        <v>28</v>
      </c>
      <c r="Q792" t="s">
        <v>32</v>
      </c>
      <c r="R792" t="s">
        <v>27</v>
      </c>
      <c r="S792">
        <v>50</v>
      </c>
      <c r="T792">
        <v>150</v>
      </c>
      <c r="U792" t="s">
        <v>29</v>
      </c>
    </row>
    <row r="793" spans="1:21" x14ac:dyDescent="0.35">
      <c r="A793" t="s">
        <v>58</v>
      </c>
      <c r="B793">
        <v>30</v>
      </c>
      <c r="C793">
        <v>2023</v>
      </c>
      <c r="D793" t="s">
        <v>129</v>
      </c>
      <c r="E793">
        <v>116</v>
      </c>
      <c r="F793" t="s">
        <v>130</v>
      </c>
      <c r="G793" t="s">
        <v>24</v>
      </c>
      <c r="H793" t="s">
        <v>25</v>
      </c>
      <c r="I793">
        <v>185</v>
      </c>
      <c r="J793" t="s">
        <v>26</v>
      </c>
      <c r="K793" t="s">
        <v>28</v>
      </c>
      <c r="L793">
        <v>6</v>
      </c>
      <c r="M793">
        <v>3</v>
      </c>
      <c r="N793" s="1" t="s">
        <v>27</v>
      </c>
      <c r="O793" t="s">
        <v>27</v>
      </c>
      <c r="P793" t="s">
        <v>28</v>
      </c>
      <c r="Q793" t="s">
        <v>32</v>
      </c>
      <c r="R793" t="s">
        <v>27</v>
      </c>
      <c r="S793">
        <v>40</v>
      </c>
      <c r="T793">
        <f>2*183</f>
        <v>366</v>
      </c>
      <c r="U793" t="s">
        <v>29</v>
      </c>
    </row>
    <row r="794" spans="1:21" x14ac:dyDescent="0.35">
      <c r="A794" t="s">
        <v>59</v>
      </c>
      <c r="B794">
        <v>31</v>
      </c>
      <c r="C794">
        <v>2023</v>
      </c>
      <c r="D794" t="s">
        <v>129</v>
      </c>
      <c r="E794">
        <v>116</v>
      </c>
      <c r="F794" t="s">
        <v>130</v>
      </c>
      <c r="G794" t="s">
        <v>24</v>
      </c>
      <c r="H794" t="s">
        <v>25</v>
      </c>
      <c r="I794">
        <v>210.25</v>
      </c>
      <c r="J794" t="s">
        <v>26</v>
      </c>
      <c r="K794" t="s">
        <v>28</v>
      </c>
      <c r="L794">
        <v>6</v>
      </c>
      <c r="M794">
        <v>3</v>
      </c>
      <c r="N794" s="1" t="s">
        <v>27</v>
      </c>
      <c r="O794" t="s">
        <v>32</v>
      </c>
      <c r="P794">
        <v>19</v>
      </c>
      <c r="Q794" t="s">
        <v>32</v>
      </c>
      <c r="R794" t="s">
        <v>32</v>
      </c>
      <c r="S794">
        <v>30</v>
      </c>
      <c r="T794">
        <v>165</v>
      </c>
      <c r="U794" t="s">
        <v>39</v>
      </c>
    </row>
    <row r="795" spans="1:21" x14ac:dyDescent="0.35">
      <c r="A795" t="s">
        <v>60</v>
      </c>
      <c r="B795">
        <v>32</v>
      </c>
      <c r="C795">
        <v>2023</v>
      </c>
      <c r="D795" t="s">
        <v>129</v>
      </c>
      <c r="E795">
        <v>116</v>
      </c>
      <c r="F795" t="s">
        <v>130</v>
      </c>
      <c r="G795" t="s">
        <v>24</v>
      </c>
      <c r="H795" t="s">
        <v>25</v>
      </c>
      <c r="I795">
        <v>1200</v>
      </c>
      <c r="J795" t="s">
        <v>26</v>
      </c>
      <c r="K795" t="s">
        <v>28</v>
      </c>
      <c r="L795">
        <v>6</v>
      </c>
      <c r="M795">
        <v>3</v>
      </c>
      <c r="N795" s="1" t="s">
        <v>27</v>
      </c>
      <c r="O795" t="s">
        <v>32</v>
      </c>
      <c r="P795">
        <v>21</v>
      </c>
      <c r="Q795" t="s">
        <v>32</v>
      </c>
      <c r="R795" t="s">
        <v>27</v>
      </c>
      <c r="S795">
        <v>40</v>
      </c>
      <c r="T795">
        <v>600</v>
      </c>
      <c r="U795" t="s">
        <v>29</v>
      </c>
    </row>
    <row r="796" spans="1:21" x14ac:dyDescent="0.35">
      <c r="A796" t="s">
        <v>61</v>
      </c>
      <c r="B796">
        <v>33</v>
      </c>
      <c r="C796">
        <v>2023</v>
      </c>
      <c r="D796" t="s">
        <v>129</v>
      </c>
      <c r="E796">
        <v>116</v>
      </c>
      <c r="F796" t="s">
        <v>130</v>
      </c>
      <c r="G796" t="s">
        <v>24</v>
      </c>
      <c r="H796" t="s">
        <v>25</v>
      </c>
      <c r="I796">
        <v>198</v>
      </c>
      <c r="J796" t="s">
        <v>26</v>
      </c>
      <c r="K796" t="s">
        <v>28</v>
      </c>
      <c r="L796">
        <v>6</v>
      </c>
      <c r="M796">
        <v>3</v>
      </c>
      <c r="N796" s="1" t="s">
        <v>27</v>
      </c>
      <c r="O796" t="s">
        <v>27</v>
      </c>
      <c r="P796">
        <v>18</v>
      </c>
      <c r="Q796" t="s">
        <v>32</v>
      </c>
      <c r="R796" t="s">
        <v>32</v>
      </c>
      <c r="S796">
        <v>40</v>
      </c>
      <c r="T796">
        <v>198</v>
      </c>
      <c r="U796" t="s">
        <v>29</v>
      </c>
    </row>
    <row r="797" spans="1:21" x14ac:dyDescent="0.35">
      <c r="A797" t="s">
        <v>62</v>
      </c>
      <c r="B797">
        <v>34</v>
      </c>
      <c r="C797">
        <v>2023</v>
      </c>
      <c r="D797" t="s">
        <v>129</v>
      </c>
      <c r="E797">
        <v>116</v>
      </c>
      <c r="F797" t="s">
        <v>130</v>
      </c>
      <c r="G797" t="s">
        <v>24</v>
      </c>
      <c r="H797" t="s">
        <v>25</v>
      </c>
      <c r="I797">
        <v>125</v>
      </c>
      <c r="J797" t="s">
        <v>26</v>
      </c>
      <c r="K797" t="s">
        <v>28</v>
      </c>
      <c r="L797">
        <v>6</v>
      </c>
      <c r="M797">
        <v>3</v>
      </c>
      <c r="N797" s="1" t="s">
        <v>27</v>
      </c>
      <c r="O797" t="s">
        <v>32</v>
      </c>
      <c r="P797" t="s">
        <v>28</v>
      </c>
      <c r="Q797" t="s">
        <v>32</v>
      </c>
      <c r="R797" t="s">
        <v>32</v>
      </c>
      <c r="S797">
        <v>40</v>
      </c>
      <c r="T797">
        <v>390</v>
      </c>
      <c r="U797" t="s">
        <v>29</v>
      </c>
    </row>
    <row r="798" spans="1:21" x14ac:dyDescent="0.35">
      <c r="A798" t="s">
        <v>63</v>
      </c>
      <c r="B798">
        <v>35</v>
      </c>
      <c r="C798">
        <v>2023</v>
      </c>
      <c r="D798" t="s">
        <v>129</v>
      </c>
      <c r="E798">
        <v>116</v>
      </c>
      <c r="F798" t="s">
        <v>130</v>
      </c>
      <c r="G798" t="s">
        <v>24</v>
      </c>
      <c r="H798" t="s">
        <v>25</v>
      </c>
      <c r="I798">
        <v>600</v>
      </c>
      <c r="J798" t="s">
        <v>26</v>
      </c>
      <c r="K798" t="s">
        <v>28</v>
      </c>
      <c r="L798">
        <v>6</v>
      </c>
      <c r="M798">
        <v>3</v>
      </c>
      <c r="N798" s="1" t="s">
        <v>27</v>
      </c>
      <c r="O798" t="s">
        <v>32</v>
      </c>
      <c r="P798" t="s">
        <v>28</v>
      </c>
      <c r="Q798" t="s">
        <v>32</v>
      </c>
      <c r="R798" t="s">
        <v>27</v>
      </c>
      <c r="S798">
        <v>40</v>
      </c>
      <c r="T798" s="6">
        <f>(2/3)*550</f>
        <v>366.66666666666663</v>
      </c>
      <c r="U798" t="s">
        <v>29</v>
      </c>
    </row>
    <row r="799" spans="1:21" x14ac:dyDescent="0.35">
      <c r="A799" t="s">
        <v>64</v>
      </c>
      <c r="B799">
        <v>36</v>
      </c>
      <c r="C799">
        <v>2023</v>
      </c>
      <c r="D799" t="s">
        <v>129</v>
      </c>
      <c r="E799">
        <v>116</v>
      </c>
      <c r="F799" t="s">
        <v>130</v>
      </c>
      <c r="G799" t="s">
        <v>24</v>
      </c>
      <c r="H799" t="s">
        <v>25</v>
      </c>
      <c r="I799">
        <v>377</v>
      </c>
      <c r="J799" t="s">
        <v>26</v>
      </c>
      <c r="K799" t="s">
        <v>28</v>
      </c>
      <c r="L799">
        <v>6</v>
      </c>
      <c r="M799">
        <v>1</v>
      </c>
      <c r="N799" s="1" t="s">
        <v>27</v>
      </c>
      <c r="O799" t="s">
        <v>32</v>
      </c>
      <c r="P799">
        <v>21</v>
      </c>
      <c r="Q799" t="s">
        <v>32</v>
      </c>
      <c r="R799" t="s">
        <v>27</v>
      </c>
      <c r="S799">
        <v>40</v>
      </c>
      <c r="T799" s="6">
        <f>(2/3)*287</f>
        <v>191.33333333333331</v>
      </c>
      <c r="U799" t="s">
        <v>29</v>
      </c>
    </row>
    <row r="800" spans="1:21" x14ac:dyDescent="0.35">
      <c r="A800" t="s">
        <v>65</v>
      </c>
      <c r="B800">
        <v>37</v>
      </c>
      <c r="C800">
        <v>2023</v>
      </c>
      <c r="D800" t="s">
        <v>129</v>
      </c>
      <c r="E800">
        <v>116</v>
      </c>
      <c r="F800" t="s">
        <v>130</v>
      </c>
      <c r="G800" t="s">
        <v>24</v>
      </c>
      <c r="H800" t="s">
        <v>25</v>
      </c>
      <c r="I800">
        <v>395</v>
      </c>
      <c r="J800" t="s">
        <v>26</v>
      </c>
      <c r="K800" t="s">
        <v>28</v>
      </c>
      <c r="L800">
        <v>6</v>
      </c>
      <c r="M800">
        <v>3</v>
      </c>
      <c r="N800" s="1" t="s">
        <v>27</v>
      </c>
      <c r="O800" t="s">
        <v>32</v>
      </c>
      <c r="P800">
        <v>18</v>
      </c>
      <c r="Q800" t="s">
        <v>32</v>
      </c>
      <c r="R800" t="s">
        <v>27</v>
      </c>
      <c r="S800">
        <v>30</v>
      </c>
      <c r="T800">
        <f>2*329</f>
        <v>658</v>
      </c>
      <c r="U800" t="s">
        <v>29</v>
      </c>
    </row>
    <row r="801" spans="1:21" x14ac:dyDescent="0.35">
      <c r="A801" t="s">
        <v>66</v>
      </c>
      <c r="B801">
        <v>38</v>
      </c>
      <c r="C801">
        <v>2023</v>
      </c>
      <c r="D801" t="s">
        <v>129</v>
      </c>
      <c r="E801">
        <v>116</v>
      </c>
      <c r="F801" t="s">
        <v>130</v>
      </c>
      <c r="G801" t="s">
        <v>24</v>
      </c>
      <c r="H801" t="s">
        <v>25</v>
      </c>
      <c r="I801">
        <v>440</v>
      </c>
      <c r="J801" t="s">
        <v>26</v>
      </c>
      <c r="K801" t="s">
        <v>28</v>
      </c>
      <c r="L801">
        <v>6</v>
      </c>
      <c r="M801">
        <v>3</v>
      </c>
      <c r="N801" s="1" t="s">
        <v>27</v>
      </c>
      <c r="O801" t="s">
        <v>27</v>
      </c>
      <c r="P801" t="s">
        <v>28</v>
      </c>
      <c r="Q801" t="s">
        <v>32</v>
      </c>
      <c r="R801" t="s">
        <v>32</v>
      </c>
      <c r="S801">
        <v>32</v>
      </c>
      <c r="T801">
        <v>440</v>
      </c>
      <c r="U801" t="s">
        <v>29</v>
      </c>
    </row>
    <row r="802" spans="1:21" x14ac:dyDescent="0.35">
      <c r="A802" t="s">
        <v>67</v>
      </c>
      <c r="B802">
        <v>39</v>
      </c>
      <c r="C802">
        <v>2023</v>
      </c>
      <c r="D802" t="s">
        <v>129</v>
      </c>
      <c r="E802">
        <v>116</v>
      </c>
      <c r="F802" t="s">
        <v>130</v>
      </c>
      <c r="G802" t="s">
        <v>24</v>
      </c>
      <c r="H802" t="s">
        <v>25</v>
      </c>
      <c r="I802">
        <v>485</v>
      </c>
      <c r="J802" t="s">
        <v>26</v>
      </c>
      <c r="K802" t="s">
        <v>28</v>
      </c>
      <c r="L802">
        <v>6</v>
      </c>
      <c r="M802">
        <v>3</v>
      </c>
      <c r="N802" s="1" t="s">
        <v>27</v>
      </c>
      <c r="O802" t="s">
        <v>27</v>
      </c>
      <c r="P802">
        <v>18</v>
      </c>
      <c r="Q802" t="s">
        <v>32</v>
      </c>
      <c r="R802" t="s">
        <v>27</v>
      </c>
      <c r="S802">
        <v>40</v>
      </c>
      <c r="T802">
        <v>312</v>
      </c>
      <c r="U802" t="s">
        <v>39</v>
      </c>
    </row>
    <row r="803" spans="1:21" x14ac:dyDescent="0.35">
      <c r="A803" t="s">
        <v>68</v>
      </c>
      <c r="B803">
        <v>40</v>
      </c>
      <c r="C803">
        <v>2023</v>
      </c>
      <c r="D803" t="s">
        <v>129</v>
      </c>
      <c r="E803">
        <v>116</v>
      </c>
      <c r="F803" t="s">
        <v>130</v>
      </c>
      <c r="G803" t="s">
        <v>24</v>
      </c>
      <c r="H803" t="s">
        <v>25</v>
      </c>
      <c r="I803">
        <v>200</v>
      </c>
      <c r="J803" t="s">
        <v>26</v>
      </c>
      <c r="K803" t="s">
        <v>28</v>
      </c>
      <c r="L803">
        <v>6</v>
      </c>
      <c r="M803">
        <v>3</v>
      </c>
      <c r="N803" s="1" t="s">
        <v>27</v>
      </c>
      <c r="O803" t="s">
        <v>32</v>
      </c>
      <c r="P803">
        <v>21</v>
      </c>
      <c r="Q803" t="s">
        <v>32</v>
      </c>
      <c r="R803" t="s">
        <v>27</v>
      </c>
      <c r="S803">
        <v>40</v>
      </c>
      <c r="T803">
        <f>2*200</f>
        <v>400</v>
      </c>
      <c r="U803" t="s">
        <v>29</v>
      </c>
    </row>
    <row r="804" spans="1:21" x14ac:dyDescent="0.35">
      <c r="A804" t="s">
        <v>69</v>
      </c>
      <c r="B804">
        <v>41</v>
      </c>
      <c r="C804">
        <v>2023</v>
      </c>
      <c r="D804" t="s">
        <v>129</v>
      </c>
      <c r="E804">
        <v>116</v>
      </c>
      <c r="F804" t="s">
        <v>130</v>
      </c>
      <c r="G804" t="s">
        <v>24</v>
      </c>
      <c r="H804" t="s">
        <v>25</v>
      </c>
      <c r="I804">
        <v>345</v>
      </c>
      <c r="J804" t="s">
        <v>26</v>
      </c>
      <c r="K804" t="s">
        <v>28</v>
      </c>
      <c r="L804">
        <v>6</v>
      </c>
      <c r="M804">
        <v>3</v>
      </c>
      <c r="N804" s="1" t="s">
        <v>27</v>
      </c>
      <c r="O804" t="s">
        <v>32</v>
      </c>
      <c r="P804">
        <v>18</v>
      </c>
      <c r="Q804" t="s">
        <v>32</v>
      </c>
      <c r="R804" t="s">
        <v>32</v>
      </c>
      <c r="S804">
        <v>40</v>
      </c>
      <c r="T804">
        <v>340</v>
      </c>
      <c r="U804" t="s">
        <v>29</v>
      </c>
    </row>
    <row r="805" spans="1:21" x14ac:dyDescent="0.35">
      <c r="A805" t="s">
        <v>70</v>
      </c>
      <c r="B805">
        <v>42</v>
      </c>
      <c r="C805">
        <v>2023</v>
      </c>
      <c r="D805" t="s">
        <v>129</v>
      </c>
      <c r="E805">
        <v>116</v>
      </c>
      <c r="F805" t="s">
        <v>130</v>
      </c>
      <c r="G805" t="s">
        <v>24</v>
      </c>
      <c r="H805" t="s">
        <v>25</v>
      </c>
      <c r="I805">
        <v>200</v>
      </c>
      <c r="J805" t="s">
        <v>26</v>
      </c>
      <c r="K805" t="s">
        <v>28</v>
      </c>
      <c r="L805">
        <v>6</v>
      </c>
      <c r="M805">
        <v>2</v>
      </c>
      <c r="N805" s="1" t="s">
        <v>27</v>
      </c>
      <c r="O805" t="s">
        <v>27</v>
      </c>
      <c r="P805">
        <v>21</v>
      </c>
      <c r="Q805" t="s">
        <v>32</v>
      </c>
      <c r="R805" t="s">
        <v>27</v>
      </c>
      <c r="S805">
        <v>30</v>
      </c>
      <c r="T805">
        <v>263</v>
      </c>
      <c r="U805" t="s">
        <v>29</v>
      </c>
    </row>
    <row r="806" spans="1:21" x14ac:dyDescent="0.35">
      <c r="A806" t="s">
        <v>71</v>
      </c>
      <c r="B806">
        <v>44</v>
      </c>
      <c r="C806">
        <v>2023</v>
      </c>
      <c r="D806" t="s">
        <v>129</v>
      </c>
      <c r="E806">
        <v>116</v>
      </c>
      <c r="F806" t="s">
        <v>130</v>
      </c>
      <c r="G806" t="s">
        <v>24</v>
      </c>
      <c r="H806" t="s">
        <v>25</v>
      </c>
      <c r="I806">
        <v>965</v>
      </c>
      <c r="J806" t="s">
        <v>26</v>
      </c>
      <c r="K806" t="s">
        <v>28</v>
      </c>
      <c r="L806">
        <v>6</v>
      </c>
      <c r="M806">
        <v>3</v>
      </c>
      <c r="N806" s="1" t="s">
        <v>27</v>
      </c>
      <c r="O806" t="s">
        <v>32</v>
      </c>
      <c r="P806">
        <v>18</v>
      </c>
      <c r="Q806" t="s">
        <v>32</v>
      </c>
      <c r="R806" t="s">
        <v>27</v>
      </c>
      <c r="S806">
        <v>40</v>
      </c>
      <c r="T806">
        <v>965</v>
      </c>
      <c r="U806" t="s">
        <v>29</v>
      </c>
    </row>
    <row r="807" spans="1:21" x14ac:dyDescent="0.35">
      <c r="A807" t="s">
        <v>72</v>
      </c>
      <c r="B807">
        <v>45</v>
      </c>
      <c r="C807">
        <v>2023</v>
      </c>
      <c r="D807" t="s">
        <v>129</v>
      </c>
      <c r="E807">
        <v>116</v>
      </c>
      <c r="F807" t="s">
        <v>130</v>
      </c>
      <c r="G807" t="s">
        <v>24</v>
      </c>
      <c r="H807" t="s">
        <v>25</v>
      </c>
      <c r="I807">
        <v>300</v>
      </c>
      <c r="J807" t="s">
        <v>26</v>
      </c>
      <c r="K807" t="s">
        <v>28</v>
      </c>
      <c r="L807">
        <v>6</v>
      </c>
      <c r="M807">
        <v>3</v>
      </c>
      <c r="N807" s="1" t="s">
        <v>27</v>
      </c>
      <c r="O807" t="s">
        <v>32</v>
      </c>
      <c r="P807">
        <v>21</v>
      </c>
      <c r="Q807" t="s">
        <v>32</v>
      </c>
      <c r="R807" t="s">
        <v>27</v>
      </c>
      <c r="S807">
        <v>28</v>
      </c>
      <c r="T807">
        <v>280</v>
      </c>
      <c r="U807" t="s">
        <v>29</v>
      </c>
    </row>
    <row r="808" spans="1:21" x14ac:dyDescent="0.35">
      <c r="A808" t="s">
        <v>73</v>
      </c>
      <c r="B808">
        <v>46</v>
      </c>
      <c r="C808">
        <v>2023</v>
      </c>
      <c r="D808" t="s">
        <v>129</v>
      </c>
      <c r="E808">
        <v>116</v>
      </c>
      <c r="F808" t="s">
        <v>130</v>
      </c>
      <c r="G808" t="s">
        <v>24</v>
      </c>
      <c r="H808" t="s">
        <v>25</v>
      </c>
      <c r="I808">
        <v>418.25</v>
      </c>
      <c r="J808" t="s">
        <v>26</v>
      </c>
      <c r="K808" t="s">
        <v>28</v>
      </c>
      <c r="L808">
        <v>6</v>
      </c>
      <c r="M808">
        <v>3</v>
      </c>
      <c r="N808" s="1" t="s">
        <v>27</v>
      </c>
      <c r="O808" t="s">
        <v>32</v>
      </c>
      <c r="P808" t="s">
        <v>28</v>
      </c>
      <c r="Q808" t="s">
        <v>32</v>
      </c>
      <c r="R808" t="s">
        <v>27</v>
      </c>
      <c r="S808">
        <v>40</v>
      </c>
      <c r="T808">
        <f>2*170</f>
        <v>340</v>
      </c>
      <c r="U808" t="s">
        <v>29</v>
      </c>
    </row>
    <row r="809" spans="1:21" x14ac:dyDescent="0.35">
      <c r="A809" t="s">
        <v>74</v>
      </c>
      <c r="B809">
        <v>47</v>
      </c>
      <c r="C809">
        <v>2023</v>
      </c>
      <c r="D809" t="s">
        <v>129</v>
      </c>
      <c r="E809">
        <v>116</v>
      </c>
      <c r="F809" t="s">
        <v>130</v>
      </c>
      <c r="G809" t="s">
        <v>24</v>
      </c>
      <c r="H809" t="s">
        <v>25</v>
      </c>
      <c r="I809">
        <v>410</v>
      </c>
      <c r="J809" t="s">
        <v>26</v>
      </c>
      <c r="K809" t="s">
        <v>28</v>
      </c>
      <c r="L809">
        <v>6</v>
      </c>
      <c r="M809">
        <v>3</v>
      </c>
      <c r="N809" s="1" t="s">
        <v>27</v>
      </c>
      <c r="O809" t="s">
        <v>32</v>
      </c>
      <c r="P809">
        <v>18</v>
      </c>
      <c r="Q809" t="s">
        <v>32</v>
      </c>
      <c r="R809" t="s">
        <v>27</v>
      </c>
      <c r="S809">
        <v>40</v>
      </c>
      <c r="T809">
        <v>260</v>
      </c>
      <c r="U809" t="s">
        <v>39</v>
      </c>
    </row>
    <row r="810" spans="1:21" x14ac:dyDescent="0.35">
      <c r="A810" t="s">
        <v>75</v>
      </c>
      <c r="B810">
        <v>48</v>
      </c>
      <c r="C810">
        <v>2023</v>
      </c>
      <c r="D810" t="s">
        <v>129</v>
      </c>
      <c r="E810">
        <v>116</v>
      </c>
      <c r="F810" t="s">
        <v>130</v>
      </c>
      <c r="G810" t="s">
        <v>24</v>
      </c>
      <c r="H810" t="s">
        <v>25</v>
      </c>
      <c r="I810">
        <v>360</v>
      </c>
      <c r="J810" t="s">
        <v>26</v>
      </c>
      <c r="K810" t="s">
        <v>28</v>
      </c>
      <c r="L810">
        <v>6</v>
      </c>
      <c r="M810">
        <v>3</v>
      </c>
      <c r="N810" s="1" t="s">
        <v>27</v>
      </c>
      <c r="O810" t="s">
        <v>27</v>
      </c>
      <c r="P810">
        <v>21</v>
      </c>
      <c r="Q810" t="s">
        <v>32</v>
      </c>
      <c r="R810" t="s">
        <v>27</v>
      </c>
      <c r="S810">
        <v>24</v>
      </c>
      <c r="T810" s="1">
        <v>458</v>
      </c>
      <c r="U810" t="s">
        <v>29</v>
      </c>
    </row>
    <row r="811" spans="1:21" x14ac:dyDescent="0.35">
      <c r="A811" t="s">
        <v>76</v>
      </c>
      <c r="B811">
        <v>49</v>
      </c>
      <c r="C811">
        <v>2023</v>
      </c>
      <c r="D811" t="s">
        <v>129</v>
      </c>
      <c r="E811">
        <v>116</v>
      </c>
      <c r="F811" t="s">
        <v>130</v>
      </c>
      <c r="G811" t="s">
        <v>24</v>
      </c>
      <c r="H811" t="s">
        <v>25</v>
      </c>
      <c r="I811">
        <v>110</v>
      </c>
      <c r="J811" t="s">
        <v>26</v>
      </c>
      <c r="K811" t="s">
        <v>28</v>
      </c>
      <c r="L811">
        <v>6</v>
      </c>
      <c r="M811">
        <v>2</v>
      </c>
      <c r="N811" s="1" t="s">
        <v>27</v>
      </c>
      <c r="O811" t="s">
        <v>32</v>
      </c>
      <c r="P811" t="s">
        <v>28</v>
      </c>
      <c r="Q811" t="s">
        <v>32</v>
      </c>
      <c r="R811" t="s">
        <v>32</v>
      </c>
      <c r="S811">
        <v>30</v>
      </c>
      <c r="T811">
        <v>73</v>
      </c>
      <c r="U811" t="s">
        <v>29</v>
      </c>
    </row>
    <row r="812" spans="1:21" x14ac:dyDescent="0.35">
      <c r="A812" t="s">
        <v>77</v>
      </c>
      <c r="B812">
        <v>50</v>
      </c>
      <c r="C812">
        <v>2023</v>
      </c>
      <c r="D812" t="s">
        <v>129</v>
      </c>
      <c r="E812">
        <v>116</v>
      </c>
      <c r="F812" t="s">
        <v>130</v>
      </c>
      <c r="G812" t="s">
        <v>24</v>
      </c>
      <c r="H812" t="s">
        <v>25</v>
      </c>
      <c r="I812">
        <v>250</v>
      </c>
      <c r="J812" t="s">
        <v>26</v>
      </c>
      <c r="K812" t="s">
        <v>28</v>
      </c>
      <c r="L812">
        <v>6</v>
      </c>
      <c r="M812">
        <v>3</v>
      </c>
      <c r="N812" s="1" t="s">
        <v>27</v>
      </c>
      <c r="O812" t="s">
        <v>27</v>
      </c>
      <c r="P812">
        <v>18</v>
      </c>
      <c r="Q812" t="s">
        <v>32</v>
      </c>
      <c r="R812" t="s">
        <v>27</v>
      </c>
      <c r="S812">
        <v>30</v>
      </c>
      <c r="T812">
        <v>575</v>
      </c>
      <c r="U812" t="s">
        <v>29</v>
      </c>
    </row>
    <row r="813" spans="1:21" x14ac:dyDescent="0.35">
      <c r="A813" t="s">
        <v>78</v>
      </c>
      <c r="B813">
        <v>51</v>
      </c>
      <c r="C813">
        <v>2023</v>
      </c>
      <c r="D813" t="s">
        <v>129</v>
      </c>
      <c r="E813">
        <v>116</v>
      </c>
      <c r="F813" t="s">
        <v>130</v>
      </c>
      <c r="G813" t="s">
        <v>24</v>
      </c>
      <c r="H813" t="s">
        <v>25</v>
      </c>
      <c r="I813">
        <v>400</v>
      </c>
      <c r="J813" t="s">
        <v>26</v>
      </c>
      <c r="K813" t="s">
        <v>28</v>
      </c>
      <c r="L813">
        <v>6</v>
      </c>
      <c r="M813">
        <v>2</v>
      </c>
      <c r="N813" s="1" t="s">
        <v>27</v>
      </c>
      <c r="O813" t="s">
        <v>27</v>
      </c>
      <c r="P813" t="s">
        <v>28</v>
      </c>
      <c r="Q813" t="s">
        <v>32</v>
      </c>
      <c r="R813" t="s">
        <v>27</v>
      </c>
      <c r="S813">
        <v>30</v>
      </c>
      <c r="T813">
        <f>2*285</f>
        <v>570</v>
      </c>
      <c r="U813" t="s">
        <v>29</v>
      </c>
    </row>
    <row r="814" spans="1:21" x14ac:dyDescent="0.35">
      <c r="A814" t="s">
        <v>79</v>
      </c>
      <c r="B814">
        <v>53</v>
      </c>
      <c r="C814">
        <v>2023</v>
      </c>
      <c r="D814" t="s">
        <v>129</v>
      </c>
      <c r="E814">
        <v>116</v>
      </c>
      <c r="F814" t="s">
        <v>130</v>
      </c>
      <c r="G814" t="s">
        <v>24</v>
      </c>
      <c r="H814" t="s">
        <v>25</v>
      </c>
      <c r="I814">
        <v>500</v>
      </c>
      <c r="J814" t="s">
        <v>26</v>
      </c>
      <c r="K814" t="s">
        <v>28</v>
      </c>
      <c r="L814">
        <v>6</v>
      </c>
      <c r="M814">
        <v>3</v>
      </c>
      <c r="N814" s="1" t="s">
        <v>27</v>
      </c>
      <c r="O814" t="s">
        <v>27</v>
      </c>
      <c r="P814" t="s">
        <v>28</v>
      </c>
      <c r="Q814" t="s">
        <v>32</v>
      </c>
      <c r="R814" t="s">
        <v>27</v>
      </c>
      <c r="S814" s="1">
        <v>42</v>
      </c>
      <c r="T814">
        <f>2*400</f>
        <v>800</v>
      </c>
      <c r="U814" t="s">
        <v>29</v>
      </c>
    </row>
    <row r="815" spans="1:21" x14ac:dyDescent="0.35">
      <c r="A815" t="s">
        <v>80</v>
      </c>
      <c r="B815">
        <v>54</v>
      </c>
      <c r="C815">
        <v>2023</v>
      </c>
      <c r="D815" t="s">
        <v>129</v>
      </c>
      <c r="E815">
        <v>116</v>
      </c>
      <c r="F815" t="s">
        <v>130</v>
      </c>
      <c r="G815" t="s">
        <v>24</v>
      </c>
      <c r="H815" t="s">
        <v>25</v>
      </c>
      <c r="I815">
        <v>185</v>
      </c>
      <c r="J815" t="s">
        <v>26</v>
      </c>
      <c r="K815" t="s">
        <v>28</v>
      </c>
      <c r="L815">
        <v>6</v>
      </c>
      <c r="M815">
        <v>3</v>
      </c>
      <c r="N815" s="1" t="s">
        <v>27</v>
      </c>
      <c r="O815" t="s">
        <v>32</v>
      </c>
      <c r="P815">
        <v>18</v>
      </c>
      <c r="Q815" t="s">
        <v>32</v>
      </c>
      <c r="R815" t="s">
        <v>27</v>
      </c>
      <c r="S815">
        <v>35</v>
      </c>
      <c r="T815">
        <f>2*167</f>
        <v>334</v>
      </c>
      <c r="U815" t="s">
        <v>29</v>
      </c>
    </row>
    <row r="816" spans="1:21" x14ac:dyDescent="0.35">
      <c r="A816" t="s">
        <v>81</v>
      </c>
      <c r="B816">
        <v>55</v>
      </c>
      <c r="C816">
        <v>2023</v>
      </c>
      <c r="D816" t="s">
        <v>129</v>
      </c>
      <c r="E816">
        <v>116</v>
      </c>
      <c r="F816" t="s">
        <v>130</v>
      </c>
      <c r="G816" t="s">
        <v>24</v>
      </c>
      <c r="H816" t="s">
        <v>25</v>
      </c>
      <c r="I816">
        <v>135</v>
      </c>
      <c r="J816" t="s">
        <v>26</v>
      </c>
      <c r="K816" t="s">
        <v>28</v>
      </c>
      <c r="L816">
        <v>6</v>
      </c>
      <c r="M816">
        <v>3</v>
      </c>
      <c r="N816" s="1" t="s">
        <v>27</v>
      </c>
      <c r="O816" t="s">
        <v>32</v>
      </c>
      <c r="P816" t="s">
        <v>28</v>
      </c>
      <c r="Q816" t="s">
        <v>32</v>
      </c>
      <c r="R816" t="s">
        <v>27</v>
      </c>
      <c r="S816">
        <v>30</v>
      </c>
      <c r="T816">
        <v>60</v>
      </c>
      <c r="U816" t="s">
        <v>29</v>
      </c>
    </row>
    <row r="817" spans="1:21" x14ac:dyDescent="0.35">
      <c r="A817" t="s">
        <v>82</v>
      </c>
      <c r="B817">
        <v>56</v>
      </c>
      <c r="C817">
        <v>2023</v>
      </c>
      <c r="D817" t="s">
        <v>129</v>
      </c>
      <c r="E817">
        <v>116</v>
      </c>
      <c r="F817" t="s">
        <v>130</v>
      </c>
      <c r="G817" t="s">
        <v>24</v>
      </c>
      <c r="H817" t="s">
        <v>25</v>
      </c>
      <c r="I817">
        <v>300</v>
      </c>
      <c r="J817" t="s">
        <v>26</v>
      </c>
      <c r="K817" t="s">
        <v>28</v>
      </c>
      <c r="L817">
        <v>6</v>
      </c>
      <c r="M817">
        <v>3</v>
      </c>
      <c r="N817" s="1" t="s">
        <v>27</v>
      </c>
      <c r="O817" t="s">
        <v>32</v>
      </c>
      <c r="P817" t="s">
        <v>28</v>
      </c>
      <c r="Q817" t="s">
        <v>32</v>
      </c>
      <c r="R817" t="s">
        <v>27</v>
      </c>
      <c r="S817" s="1">
        <v>16</v>
      </c>
      <c r="T817" s="1">
        <v>370</v>
      </c>
      <c r="U817" t="s">
        <v>29</v>
      </c>
    </row>
    <row r="818" spans="1:21" x14ac:dyDescent="0.35">
      <c r="A818" t="s">
        <v>21</v>
      </c>
      <c r="B818">
        <v>1</v>
      </c>
      <c r="C818">
        <v>2023</v>
      </c>
      <c r="D818" t="s">
        <v>131</v>
      </c>
      <c r="E818">
        <v>117</v>
      </c>
      <c r="F818" t="s">
        <v>132</v>
      </c>
      <c r="G818" t="s">
        <v>24</v>
      </c>
      <c r="H818" t="s">
        <v>27</v>
      </c>
      <c r="I818" t="s">
        <v>28</v>
      </c>
      <c r="J818" t="s">
        <v>28</v>
      </c>
      <c r="K818" t="s">
        <v>28</v>
      </c>
      <c r="L818" t="s">
        <v>28</v>
      </c>
      <c r="M818" t="s">
        <v>28</v>
      </c>
      <c r="N818" s="1" t="s">
        <v>28</v>
      </c>
      <c r="O818" t="s">
        <v>28</v>
      </c>
      <c r="P818" t="s">
        <v>28</v>
      </c>
      <c r="Q818" t="s">
        <v>28</v>
      </c>
      <c r="R818" t="s">
        <v>28</v>
      </c>
      <c r="S818" t="s">
        <v>28</v>
      </c>
      <c r="T818" t="s">
        <v>28</v>
      </c>
      <c r="U818" t="s">
        <v>28</v>
      </c>
    </row>
    <row r="819" spans="1:21" x14ac:dyDescent="0.35">
      <c r="A819" t="s">
        <v>30</v>
      </c>
      <c r="B819">
        <v>2</v>
      </c>
      <c r="C819">
        <v>2023</v>
      </c>
      <c r="D819" t="s">
        <v>131</v>
      </c>
      <c r="E819">
        <v>117</v>
      </c>
      <c r="F819" t="s">
        <v>132</v>
      </c>
      <c r="G819" t="s">
        <v>24</v>
      </c>
      <c r="H819" t="s">
        <v>27</v>
      </c>
      <c r="I819" t="s">
        <v>28</v>
      </c>
      <c r="J819" t="s">
        <v>28</v>
      </c>
      <c r="K819" t="s">
        <v>28</v>
      </c>
      <c r="L819" t="s">
        <v>28</v>
      </c>
      <c r="M819" t="s">
        <v>28</v>
      </c>
      <c r="N819" s="1" t="s">
        <v>28</v>
      </c>
      <c r="O819" t="s">
        <v>28</v>
      </c>
      <c r="P819" t="s">
        <v>28</v>
      </c>
      <c r="Q819" t="s">
        <v>28</v>
      </c>
      <c r="R819" t="s">
        <v>28</v>
      </c>
      <c r="S819" t="s">
        <v>28</v>
      </c>
      <c r="T819" t="s">
        <v>28</v>
      </c>
      <c r="U819" t="s">
        <v>28</v>
      </c>
    </row>
    <row r="820" spans="1:21" x14ac:dyDescent="0.35">
      <c r="A820" t="s">
        <v>33</v>
      </c>
      <c r="B820">
        <v>4</v>
      </c>
      <c r="C820">
        <v>2023</v>
      </c>
      <c r="D820" t="s">
        <v>131</v>
      </c>
      <c r="E820">
        <v>117</v>
      </c>
      <c r="F820" t="s">
        <v>132</v>
      </c>
      <c r="G820" t="s">
        <v>24</v>
      </c>
      <c r="H820" t="s">
        <v>25</v>
      </c>
      <c r="I820">
        <v>296</v>
      </c>
      <c r="J820" t="s">
        <v>126</v>
      </c>
      <c r="K820">
        <v>0</v>
      </c>
      <c r="L820">
        <v>3</v>
      </c>
      <c r="M820">
        <v>2</v>
      </c>
      <c r="N820" s="1" t="s">
        <v>27</v>
      </c>
      <c r="O820" t="s">
        <v>32</v>
      </c>
      <c r="P820" t="s">
        <v>28</v>
      </c>
      <c r="Q820" t="s">
        <v>27</v>
      </c>
      <c r="R820" t="s">
        <v>27</v>
      </c>
      <c r="S820">
        <v>18</v>
      </c>
      <c r="T820" s="6">
        <f>233*(2/3)</f>
        <v>155.33333333333331</v>
      </c>
      <c r="U820" s="1" t="s">
        <v>29</v>
      </c>
    </row>
    <row r="821" spans="1:21" x14ac:dyDescent="0.35">
      <c r="A821" t="s">
        <v>34</v>
      </c>
      <c r="B821">
        <v>5</v>
      </c>
      <c r="C821">
        <v>2023</v>
      </c>
      <c r="D821" t="s">
        <v>131</v>
      </c>
      <c r="E821">
        <v>117</v>
      </c>
      <c r="F821" t="s">
        <v>132</v>
      </c>
      <c r="G821" t="s">
        <v>24</v>
      </c>
      <c r="H821" t="s">
        <v>27</v>
      </c>
      <c r="I821" t="s">
        <v>28</v>
      </c>
      <c r="J821" t="s">
        <v>28</v>
      </c>
      <c r="K821" t="s">
        <v>28</v>
      </c>
      <c r="L821" t="s">
        <v>28</v>
      </c>
      <c r="M821" t="s">
        <v>28</v>
      </c>
      <c r="N821" s="1" t="s">
        <v>28</v>
      </c>
      <c r="O821" t="s">
        <v>28</v>
      </c>
      <c r="P821" t="s">
        <v>28</v>
      </c>
      <c r="Q821" t="s">
        <v>28</v>
      </c>
      <c r="R821" t="s">
        <v>28</v>
      </c>
      <c r="S821" t="s">
        <v>28</v>
      </c>
      <c r="T821" t="s">
        <v>28</v>
      </c>
      <c r="U821" t="s">
        <v>28</v>
      </c>
    </row>
    <row r="822" spans="1:21" x14ac:dyDescent="0.35">
      <c r="A822" t="s">
        <v>35</v>
      </c>
      <c r="B822">
        <v>6</v>
      </c>
      <c r="C822">
        <v>2023</v>
      </c>
      <c r="D822" t="s">
        <v>131</v>
      </c>
      <c r="E822">
        <v>117</v>
      </c>
      <c r="F822" t="s">
        <v>132</v>
      </c>
      <c r="G822" t="s">
        <v>24</v>
      </c>
      <c r="H822" t="s">
        <v>27</v>
      </c>
      <c r="I822" t="s">
        <v>28</v>
      </c>
      <c r="J822" t="s">
        <v>28</v>
      </c>
      <c r="K822" t="s">
        <v>28</v>
      </c>
      <c r="L822" t="s">
        <v>28</v>
      </c>
      <c r="M822" t="s">
        <v>28</v>
      </c>
      <c r="N822" s="1" t="s">
        <v>28</v>
      </c>
      <c r="O822" t="s">
        <v>28</v>
      </c>
      <c r="P822" t="s">
        <v>28</v>
      </c>
      <c r="Q822" t="s">
        <v>28</v>
      </c>
      <c r="R822" t="s">
        <v>28</v>
      </c>
      <c r="S822" t="s">
        <v>28</v>
      </c>
      <c r="T822" t="s">
        <v>28</v>
      </c>
      <c r="U822" t="s">
        <v>28</v>
      </c>
    </row>
    <row r="823" spans="1:21" x14ac:dyDescent="0.35">
      <c r="A823" t="s">
        <v>36</v>
      </c>
      <c r="B823">
        <v>8</v>
      </c>
      <c r="C823">
        <v>2023</v>
      </c>
      <c r="D823" t="s">
        <v>131</v>
      </c>
      <c r="E823">
        <v>117</v>
      </c>
      <c r="F823" t="s">
        <v>132</v>
      </c>
      <c r="G823" t="s">
        <v>24</v>
      </c>
      <c r="H823" t="s">
        <v>27</v>
      </c>
      <c r="I823" t="s">
        <v>28</v>
      </c>
      <c r="J823" t="s">
        <v>28</v>
      </c>
      <c r="K823" t="s">
        <v>28</v>
      </c>
      <c r="L823" t="s">
        <v>28</v>
      </c>
      <c r="M823" t="s">
        <v>28</v>
      </c>
      <c r="N823" s="1" t="s">
        <v>28</v>
      </c>
      <c r="O823" t="s">
        <v>28</v>
      </c>
      <c r="P823" t="s">
        <v>28</v>
      </c>
      <c r="Q823" t="s">
        <v>28</v>
      </c>
      <c r="R823" t="s">
        <v>28</v>
      </c>
      <c r="S823" t="s">
        <v>28</v>
      </c>
      <c r="T823" t="s">
        <v>28</v>
      </c>
      <c r="U823" t="s">
        <v>28</v>
      </c>
    </row>
    <row r="824" spans="1:21" x14ac:dyDescent="0.35">
      <c r="A824" t="s">
        <v>37</v>
      </c>
      <c r="B824">
        <v>9</v>
      </c>
      <c r="C824">
        <v>2023</v>
      </c>
      <c r="D824" t="s">
        <v>131</v>
      </c>
      <c r="E824">
        <v>117</v>
      </c>
      <c r="F824" t="s">
        <v>132</v>
      </c>
      <c r="G824" t="s">
        <v>24</v>
      </c>
      <c r="H824" t="s">
        <v>27</v>
      </c>
      <c r="I824" t="s">
        <v>28</v>
      </c>
      <c r="J824" t="s">
        <v>28</v>
      </c>
      <c r="K824" t="s">
        <v>28</v>
      </c>
      <c r="L824" t="s">
        <v>28</v>
      </c>
      <c r="M824" t="s">
        <v>28</v>
      </c>
      <c r="N824" s="1" t="s">
        <v>28</v>
      </c>
      <c r="O824" t="s">
        <v>28</v>
      </c>
      <c r="P824" t="s">
        <v>28</v>
      </c>
      <c r="Q824" t="s">
        <v>28</v>
      </c>
      <c r="R824" t="s">
        <v>28</v>
      </c>
      <c r="S824" t="s">
        <v>28</v>
      </c>
      <c r="T824" t="s">
        <v>28</v>
      </c>
      <c r="U824" t="s">
        <v>28</v>
      </c>
    </row>
    <row r="825" spans="1:21" x14ac:dyDescent="0.35">
      <c r="A825" t="s">
        <v>38</v>
      </c>
      <c r="B825">
        <v>10</v>
      </c>
      <c r="C825">
        <v>2023</v>
      </c>
      <c r="D825" t="s">
        <v>131</v>
      </c>
      <c r="E825">
        <v>117</v>
      </c>
      <c r="F825" t="s">
        <v>132</v>
      </c>
      <c r="G825" t="s">
        <v>24</v>
      </c>
      <c r="H825" t="s">
        <v>27</v>
      </c>
      <c r="I825" t="s">
        <v>28</v>
      </c>
      <c r="J825" t="s">
        <v>28</v>
      </c>
      <c r="K825" t="s">
        <v>28</v>
      </c>
      <c r="L825" t="s">
        <v>28</v>
      </c>
      <c r="M825" t="s">
        <v>28</v>
      </c>
      <c r="N825" s="1" t="s">
        <v>28</v>
      </c>
      <c r="O825" t="s">
        <v>28</v>
      </c>
      <c r="P825" t="s">
        <v>28</v>
      </c>
      <c r="Q825" t="s">
        <v>28</v>
      </c>
      <c r="R825" t="s">
        <v>28</v>
      </c>
      <c r="S825" t="s">
        <v>28</v>
      </c>
      <c r="T825" t="s">
        <v>28</v>
      </c>
      <c r="U825" t="s">
        <v>28</v>
      </c>
    </row>
    <row r="826" spans="1:21" x14ac:dyDescent="0.35">
      <c r="A826" t="s">
        <v>40</v>
      </c>
      <c r="B826">
        <v>11</v>
      </c>
      <c r="C826">
        <v>2023</v>
      </c>
      <c r="D826" t="s">
        <v>131</v>
      </c>
      <c r="E826">
        <v>117</v>
      </c>
      <c r="F826" t="s">
        <v>132</v>
      </c>
      <c r="G826" t="s">
        <v>24</v>
      </c>
      <c r="H826" t="s">
        <v>27</v>
      </c>
      <c r="I826" t="s">
        <v>28</v>
      </c>
      <c r="J826" t="s">
        <v>28</v>
      </c>
      <c r="K826" t="s">
        <v>28</v>
      </c>
      <c r="L826" t="s">
        <v>28</v>
      </c>
      <c r="M826" t="s">
        <v>28</v>
      </c>
      <c r="N826" s="1" t="s">
        <v>28</v>
      </c>
      <c r="O826" t="s">
        <v>28</v>
      </c>
      <c r="P826" t="s">
        <v>28</v>
      </c>
      <c r="Q826" t="s">
        <v>28</v>
      </c>
      <c r="R826" t="s">
        <v>28</v>
      </c>
      <c r="S826" t="s">
        <v>28</v>
      </c>
      <c r="T826" t="s">
        <v>28</v>
      </c>
      <c r="U826" t="s">
        <v>28</v>
      </c>
    </row>
    <row r="827" spans="1:21" x14ac:dyDescent="0.35">
      <c r="A827" t="s">
        <v>41</v>
      </c>
      <c r="B827">
        <v>12</v>
      </c>
      <c r="C827">
        <v>2023</v>
      </c>
      <c r="D827" t="s">
        <v>131</v>
      </c>
      <c r="E827">
        <v>117</v>
      </c>
      <c r="F827" t="s">
        <v>132</v>
      </c>
      <c r="G827" t="s">
        <v>24</v>
      </c>
      <c r="H827" t="s">
        <v>27</v>
      </c>
      <c r="I827" t="s">
        <v>28</v>
      </c>
      <c r="J827" t="s">
        <v>28</v>
      </c>
      <c r="K827" t="s">
        <v>28</v>
      </c>
      <c r="L827" t="s">
        <v>28</v>
      </c>
      <c r="M827" t="s">
        <v>28</v>
      </c>
      <c r="N827" s="1" t="s">
        <v>28</v>
      </c>
      <c r="O827" t="s">
        <v>28</v>
      </c>
      <c r="P827" t="s">
        <v>28</v>
      </c>
      <c r="Q827" t="s">
        <v>28</v>
      </c>
      <c r="R827" t="s">
        <v>28</v>
      </c>
      <c r="S827" t="s">
        <v>28</v>
      </c>
      <c r="T827" t="s">
        <v>28</v>
      </c>
      <c r="U827" t="s">
        <v>28</v>
      </c>
    </row>
    <row r="828" spans="1:21" x14ac:dyDescent="0.35">
      <c r="A828" t="s">
        <v>42</v>
      </c>
      <c r="B828">
        <v>13</v>
      </c>
      <c r="C828">
        <v>2023</v>
      </c>
      <c r="D828" t="s">
        <v>131</v>
      </c>
      <c r="E828">
        <v>117</v>
      </c>
      <c r="F828" t="s">
        <v>132</v>
      </c>
      <c r="G828" t="s">
        <v>24</v>
      </c>
      <c r="H828" t="s">
        <v>27</v>
      </c>
      <c r="I828" t="s">
        <v>28</v>
      </c>
      <c r="J828" t="s">
        <v>28</v>
      </c>
      <c r="K828" t="s">
        <v>28</v>
      </c>
      <c r="L828" t="s">
        <v>28</v>
      </c>
      <c r="M828" t="s">
        <v>28</v>
      </c>
      <c r="N828" s="1" t="s">
        <v>28</v>
      </c>
      <c r="O828" t="s">
        <v>28</v>
      </c>
      <c r="P828" t="s">
        <v>28</v>
      </c>
      <c r="Q828" t="s">
        <v>28</v>
      </c>
      <c r="R828" t="s">
        <v>28</v>
      </c>
      <c r="S828" t="s">
        <v>28</v>
      </c>
      <c r="T828" t="s">
        <v>28</v>
      </c>
      <c r="U828" t="s">
        <v>28</v>
      </c>
    </row>
    <row r="829" spans="1:21" x14ac:dyDescent="0.35">
      <c r="A829" t="s">
        <v>43</v>
      </c>
      <c r="B829">
        <v>15</v>
      </c>
      <c r="C829">
        <v>2023</v>
      </c>
      <c r="D829" t="s">
        <v>131</v>
      </c>
      <c r="E829">
        <v>117</v>
      </c>
      <c r="F829" t="s">
        <v>132</v>
      </c>
      <c r="G829" t="s">
        <v>24</v>
      </c>
      <c r="H829" t="s">
        <v>27</v>
      </c>
      <c r="I829" t="s">
        <v>28</v>
      </c>
      <c r="J829" t="s">
        <v>28</v>
      </c>
      <c r="K829" t="s">
        <v>28</v>
      </c>
      <c r="L829" t="s">
        <v>28</v>
      </c>
      <c r="M829" t="s">
        <v>28</v>
      </c>
      <c r="N829" s="1" t="s">
        <v>28</v>
      </c>
      <c r="O829" t="s">
        <v>28</v>
      </c>
      <c r="P829" t="s">
        <v>28</v>
      </c>
      <c r="Q829" t="s">
        <v>28</v>
      </c>
      <c r="R829" t="s">
        <v>28</v>
      </c>
      <c r="S829" t="s">
        <v>28</v>
      </c>
      <c r="T829" t="s">
        <v>28</v>
      </c>
      <c r="U829" t="s">
        <v>28</v>
      </c>
    </row>
    <row r="830" spans="1:21" x14ac:dyDescent="0.35">
      <c r="A830" t="s">
        <v>44</v>
      </c>
      <c r="B830">
        <v>16</v>
      </c>
      <c r="C830">
        <v>2023</v>
      </c>
      <c r="D830" t="s">
        <v>131</v>
      </c>
      <c r="E830">
        <v>117</v>
      </c>
      <c r="F830" t="s">
        <v>132</v>
      </c>
      <c r="G830" t="s">
        <v>24</v>
      </c>
      <c r="H830" t="s">
        <v>25</v>
      </c>
      <c r="I830">
        <v>600</v>
      </c>
      <c r="J830" t="s">
        <v>126</v>
      </c>
      <c r="K830">
        <v>4000</v>
      </c>
      <c r="L830">
        <v>3</v>
      </c>
      <c r="M830">
        <v>2</v>
      </c>
      <c r="N830" s="1" t="s">
        <v>27</v>
      </c>
      <c r="O830" t="s">
        <v>27</v>
      </c>
      <c r="P830" t="s">
        <v>28</v>
      </c>
      <c r="Q830" t="s">
        <v>27</v>
      </c>
      <c r="R830" t="s">
        <v>27</v>
      </c>
      <c r="S830">
        <v>24</v>
      </c>
      <c r="T830">
        <f>750*2</f>
        <v>1500</v>
      </c>
      <c r="U830" s="1" t="s">
        <v>29</v>
      </c>
    </row>
    <row r="831" spans="1:21" x14ac:dyDescent="0.35">
      <c r="A831" t="s">
        <v>45</v>
      </c>
      <c r="B831">
        <v>17</v>
      </c>
      <c r="C831">
        <v>2023</v>
      </c>
      <c r="D831" t="s">
        <v>131</v>
      </c>
      <c r="E831">
        <v>117</v>
      </c>
      <c r="F831" t="s">
        <v>132</v>
      </c>
      <c r="G831" t="s">
        <v>24</v>
      </c>
      <c r="H831" t="s">
        <v>27</v>
      </c>
      <c r="I831" t="s">
        <v>28</v>
      </c>
      <c r="J831" t="s">
        <v>28</v>
      </c>
      <c r="K831" t="s">
        <v>28</v>
      </c>
      <c r="L831" t="s">
        <v>28</v>
      </c>
      <c r="M831" t="s">
        <v>28</v>
      </c>
      <c r="N831" s="1" t="s">
        <v>28</v>
      </c>
      <c r="O831" t="s">
        <v>28</v>
      </c>
      <c r="P831" t="s">
        <v>28</v>
      </c>
      <c r="Q831" t="s">
        <v>28</v>
      </c>
      <c r="R831" t="s">
        <v>28</v>
      </c>
      <c r="S831" t="s">
        <v>28</v>
      </c>
      <c r="T831" t="s">
        <v>28</v>
      </c>
      <c r="U831" t="s">
        <v>28</v>
      </c>
    </row>
    <row r="832" spans="1:21" x14ac:dyDescent="0.35">
      <c r="A832" t="s">
        <v>46</v>
      </c>
      <c r="B832">
        <v>18</v>
      </c>
      <c r="C832">
        <v>2023</v>
      </c>
      <c r="D832" t="s">
        <v>131</v>
      </c>
      <c r="E832">
        <v>117</v>
      </c>
      <c r="F832" t="s">
        <v>132</v>
      </c>
      <c r="G832" t="s">
        <v>24</v>
      </c>
      <c r="H832" t="s">
        <v>27</v>
      </c>
      <c r="I832" t="s">
        <v>28</v>
      </c>
      <c r="J832" t="s">
        <v>28</v>
      </c>
      <c r="K832" t="s">
        <v>28</v>
      </c>
      <c r="L832" t="s">
        <v>28</v>
      </c>
      <c r="M832" t="s">
        <v>28</v>
      </c>
      <c r="N832" s="1" t="s">
        <v>28</v>
      </c>
      <c r="O832" t="s">
        <v>28</v>
      </c>
      <c r="P832" t="s">
        <v>28</v>
      </c>
      <c r="Q832" t="s">
        <v>28</v>
      </c>
      <c r="R832" t="s">
        <v>28</v>
      </c>
      <c r="S832" t="s">
        <v>28</v>
      </c>
      <c r="T832" t="s">
        <v>28</v>
      </c>
      <c r="U832" t="s">
        <v>28</v>
      </c>
    </row>
    <row r="833" spans="1:21" x14ac:dyDescent="0.35">
      <c r="A833" t="s">
        <v>47</v>
      </c>
      <c r="B833">
        <v>19</v>
      </c>
      <c r="C833">
        <v>2023</v>
      </c>
      <c r="D833" t="s">
        <v>131</v>
      </c>
      <c r="E833">
        <v>117</v>
      </c>
      <c r="F833" t="s">
        <v>132</v>
      </c>
      <c r="G833" t="s">
        <v>24</v>
      </c>
      <c r="H833" t="s">
        <v>27</v>
      </c>
      <c r="I833" t="s">
        <v>28</v>
      </c>
      <c r="J833" t="s">
        <v>28</v>
      </c>
      <c r="K833" t="s">
        <v>28</v>
      </c>
      <c r="L833" t="s">
        <v>28</v>
      </c>
      <c r="M833" t="s">
        <v>28</v>
      </c>
      <c r="N833" s="1" t="s">
        <v>28</v>
      </c>
      <c r="O833" t="s">
        <v>28</v>
      </c>
      <c r="P833" t="s">
        <v>28</v>
      </c>
      <c r="Q833" t="s">
        <v>28</v>
      </c>
      <c r="R833" t="s">
        <v>28</v>
      </c>
      <c r="S833" t="s">
        <v>28</v>
      </c>
      <c r="T833" t="s">
        <v>28</v>
      </c>
      <c r="U833" t="s">
        <v>28</v>
      </c>
    </row>
    <row r="834" spans="1:21" x14ac:dyDescent="0.35">
      <c r="A834" t="s">
        <v>48</v>
      </c>
      <c r="B834">
        <v>20</v>
      </c>
      <c r="C834">
        <v>2023</v>
      </c>
      <c r="D834" t="s">
        <v>131</v>
      </c>
      <c r="E834">
        <v>117</v>
      </c>
      <c r="F834" t="s">
        <v>132</v>
      </c>
      <c r="G834" t="s">
        <v>24</v>
      </c>
      <c r="H834" t="s">
        <v>27</v>
      </c>
      <c r="I834" t="s">
        <v>28</v>
      </c>
      <c r="J834" t="s">
        <v>28</v>
      </c>
      <c r="K834" t="s">
        <v>28</v>
      </c>
      <c r="L834" t="s">
        <v>28</v>
      </c>
      <c r="M834" t="s">
        <v>28</v>
      </c>
      <c r="N834" s="1" t="s">
        <v>28</v>
      </c>
      <c r="O834" t="s">
        <v>28</v>
      </c>
      <c r="P834" t="s">
        <v>28</v>
      </c>
      <c r="Q834" t="s">
        <v>28</v>
      </c>
      <c r="R834" t="s">
        <v>28</v>
      </c>
      <c r="S834" t="s">
        <v>28</v>
      </c>
      <c r="T834" t="s">
        <v>28</v>
      </c>
      <c r="U834" t="s">
        <v>28</v>
      </c>
    </row>
    <row r="835" spans="1:21" x14ac:dyDescent="0.35">
      <c r="A835" t="s">
        <v>49</v>
      </c>
      <c r="B835">
        <v>21</v>
      </c>
      <c r="C835">
        <v>2023</v>
      </c>
      <c r="D835" t="s">
        <v>131</v>
      </c>
      <c r="E835">
        <v>117</v>
      </c>
      <c r="F835" t="s">
        <v>132</v>
      </c>
      <c r="G835" t="s">
        <v>24</v>
      </c>
      <c r="H835" t="s">
        <v>27</v>
      </c>
      <c r="I835" t="s">
        <v>28</v>
      </c>
      <c r="J835" t="s">
        <v>28</v>
      </c>
      <c r="K835" t="s">
        <v>28</v>
      </c>
      <c r="L835" t="s">
        <v>28</v>
      </c>
      <c r="M835" t="s">
        <v>28</v>
      </c>
      <c r="N835" s="1" t="s">
        <v>28</v>
      </c>
      <c r="O835" t="s">
        <v>28</v>
      </c>
      <c r="P835" t="s">
        <v>28</v>
      </c>
      <c r="Q835" t="s">
        <v>28</v>
      </c>
      <c r="R835" t="s">
        <v>28</v>
      </c>
      <c r="S835" t="s">
        <v>28</v>
      </c>
      <c r="T835" t="s">
        <v>28</v>
      </c>
      <c r="U835" t="s">
        <v>28</v>
      </c>
    </row>
    <row r="836" spans="1:21" x14ac:dyDescent="0.35">
      <c r="A836" t="s">
        <v>50</v>
      </c>
      <c r="B836">
        <v>22</v>
      </c>
      <c r="C836">
        <v>2023</v>
      </c>
      <c r="D836" t="s">
        <v>131</v>
      </c>
      <c r="E836">
        <v>117</v>
      </c>
      <c r="F836" t="s">
        <v>132</v>
      </c>
      <c r="G836" t="s">
        <v>24</v>
      </c>
      <c r="H836" t="s">
        <v>27</v>
      </c>
      <c r="I836" t="s">
        <v>28</v>
      </c>
      <c r="J836" t="s">
        <v>28</v>
      </c>
      <c r="K836" t="s">
        <v>28</v>
      </c>
      <c r="L836" t="s">
        <v>28</v>
      </c>
      <c r="M836" t="s">
        <v>28</v>
      </c>
      <c r="N836" s="1" t="s">
        <v>28</v>
      </c>
      <c r="O836" t="s">
        <v>28</v>
      </c>
      <c r="P836" t="s">
        <v>28</v>
      </c>
      <c r="Q836" t="s">
        <v>28</v>
      </c>
      <c r="R836" t="s">
        <v>28</v>
      </c>
      <c r="S836" t="s">
        <v>28</v>
      </c>
      <c r="T836" t="s">
        <v>28</v>
      </c>
      <c r="U836" t="s">
        <v>28</v>
      </c>
    </row>
    <row r="837" spans="1:21" x14ac:dyDescent="0.35">
      <c r="A837" t="s">
        <v>51</v>
      </c>
      <c r="B837">
        <v>23</v>
      </c>
      <c r="C837">
        <v>2023</v>
      </c>
      <c r="D837" t="s">
        <v>131</v>
      </c>
      <c r="E837">
        <v>117</v>
      </c>
      <c r="F837" t="s">
        <v>132</v>
      </c>
      <c r="G837" t="s">
        <v>24</v>
      </c>
      <c r="H837" t="s">
        <v>25</v>
      </c>
      <c r="I837">
        <v>271</v>
      </c>
      <c r="J837" t="s">
        <v>126</v>
      </c>
      <c r="K837">
        <v>0</v>
      </c>
      <c r="L837">
        <v>3</v>
      </c>
      <c r="M837">
        <v>2</v>
      </c>
      <c r="N837" s="1" t="s">
        <v>27</v>
      </c>
      <c r="O837" t="s">
        <v>27</v>
      </c>
      <c r="P837">
        <v>18</v>
      </c>
      <c r="Q837" t="s">
        <v>27</v>
      </c>
      <c r="R837" t="s">
        <v>27</v>
      </c>
      <c r="S837">
        <v>30</v>
      </c>
      <c r="T837">
        <v>140</v>
      </c>
      <c r="U837" s="1" t="s">
        <v>29</v>
      </c>
    </row>
    <row r="838" spans="1:21" x14ac:dyDescent="0.35">
      <c r="A838" t="s">
        <v>52</v>
      </c>
      <c r="B838">
        <v>24</v>
      </c>
      <c r="C838">
        <v>2023</v>
      </c>
      <c r="D838" t="s">
        <v>131</v>
      </c>
      <c r="E838">
        <v>117</v>
      </c>
      <c r="F838" t="s">
        <v>132</v>
      </c>
      <c r="G838" t="s">
        <v>24</v>
      </c>
      <c r="H838" t="s">
        <v>27</v>
      </c>
      <c r="I838" t="s">
        <v>28</v>
      </c>
      <c r="J838" t="s">
        <v>28</v>
      </c>
      <c r="K838" t="s">
        <v>28</v>
      </c>
      <c r="L838" t="s">
        <v>28</v>
      </c>
      <c r="M838" t="s">
        <v>28</v>
      </c>
      <c r="N838" s="1" t="s">
        <v>28</v>
      </c>
      <c r="O838" t="s">
        <v>28</v>
      </c>
      <c r="P838" t="s">
        <v>28</v>
      </c>
      <c r="Q838" t="s">
        <v>28</v>
      </c>
      <c r="R838" t="s">
        <v>28</v>
      </c>
      <c r="S838" t="s">
        <v>28</v>
      </c>
      <c r="T838" t="s">
        <v>28</v>
      </c>
      <c r="U838" t="s">
        <v>28</v>
      </c>
    </row>
    <row r="839" spans="1:21" x14ac:dyDescent="0.35">
      <c r="A839" t="s">
        <v>53</v>
      </c>
      <c r="B839">
        <v>25</v>
      </c>
      <c r="C839">
        <v>2023</v>
      </c>
      <c r="D839" t="s">
        <v>131</v>
      </c>
      <c r="E839">
        <v>117</v>
      </c>
      <c r="F839" t="s">
        <v>132</v>
      </c>
      <c r="G839" t="s">
        <v>24</v>
      </c>
      <c r="H839" t="s">
        <v>27</v>
      </c>
      <c r="I839" t="s">
        <v>28</v>
      </c>
      <c r="J839" t="s">
        <v>28</v>
      </c>
      <c r="K839" t="s">
        <v>28</v>
      </c>
      <c r="L839" t="s">
        <v>28</v>
      </c>
      <c r="M839" t="s">
        <v>28</v>
      </c>
      <c r="N839" s="1" t="s">
        <v>28</v>
      </c>
      <c r="O839" t="s">
        <v>28</v>
      </c>
      <c r="P839" t="s">
        <v>28</v>
      </c>
      <c r="Q839" t="s">
        <v>28</v>
      </c>
      <c r="R839" t="s">
        <v>28</v>
      </c>
      <c r="S839" t="s">
        <v>28</v>
      </c>
      <c r="T839" t="s">
        <v>28</v>
      </c>
      <c r="U839" t="s">
        <v>28</v>
      </c>
    </row>
    <row r="840" spans="1:21" x14ac:dyDescent="0.35">
      <c r="A840" t="s">
        <v>54</v>
      </c>
      <c r="B840">
        <v>26</v>
      </c>
      <c r="C840">
        <v>2023</v>
      </c>
      <c r="D840" t="s">
        <v>131</v>
      </c>
      <c r="E840">
        <v>117</v>
      </c>
      <c r="F840" t="s">
        <v>132</v>
      </c>
      <c r="G840" t="s">
        <v>24</v>
      </c>
      <c r="H840" t="s">
        <v>27</v>
      </c>
      <c r="I840" t="s">
        <v>28</v>
      </c>
      <c r="J840" t="s">
        <v>28</v>
      </c>
      <c r="K840" t="s">
        <v>28</v>
      </c>
      <c r="L840" t="s">
        <v>28</v>
      </c>
      <c r="M840" t="s">
        <v>28</v>
      </c>
      <c r="N840" s="1" t="s">
        <v>28</v>
      </c>
      <c r="O840" t="s">
        <v>28</v>
      </c>
      <c r="P840" t="s">
        <v>28</v>
      </c>
      <c r="Q840" t="s">
        <v>28</v>
      </c>
      <c r="R840" t="s">
        <v>28</v>
      </c>
      <c r="S840" t="s">
        <v>28</v>
      </c>
      <c r="T840" t="s">
        <v>28</v>
      </c>
      <c r="U840" t="s">
        <v>28</v>
      </c>
    </row>
    <row r="841" spans="1:21" x14ac:dyDescent="0.35">
      <c r="A841" t="s">
        <v>55</v>
      </c>
      <c r="B841">
        <v>27</v>
      </c>
      <c r="C841">
        <v>2023</v>
      </c>
      <c r="D841" t="s">
        <v>131</v>
      </c>
      <c r="E841">
        <v>117</v>
      </c>
      <c r="F841" t="s">
        <v>132</v>
      </c>
      <c r="G841" t="s">
        <v>24</v>
      </c>
      <c r="H841" t="s">
        <v>27</v>
      </c>
      <c r="I841" t="s">
        <v>28</v>
      </c>
      <c r="J841" t="s">
        <v>28</v>
      </c>
      <c r="K841" t="s">
        <v>28</v>
      </c>
      <c r="L841" t="s">
        <v>28</v>
      </c>
      <c r="M841" t="s">
        <v>28</v>
      </c>
      <c r="N841" s="1" t="s">
        <v>28</v>
      </c>
      <c r="O841" t="s">
        <v>28</v>
      </c>
      <c r="P841" t="s">
        <v>28</v>
      </c>
      <c r="Q841" t="s">
        <v>28</v>
      </c>
      <c r="R841" t="s">
        <v>28</v>
      </c>
      <c r="S841" t="s">
        <v>28</v>
      </c>
      <c r="T841" t="s">
        <v>28</v>
      </c>
      <c r="U841" t="s">
        <v>28</v>
      </c>
    </row>
    <row r="842" spans="1:21" x14ac:dyDescent="0.35">
      <c r="A842" t="s">
        <v>56</v>
      </c>
      <c r="B842">
        <v>28</v>
      </c>
      <c r="C842">
        <v>2023</v>
      </c>
      <c r="D842" t="s">
        <v>131</v>
      </c>
      <c r="E842">
        <v>117</v>
      </c>
      <c r="F842" t="s">
        <v>132</v>
      </c>
      <c r="G842" t="s">
        <v>24</v>
      </c>
      <c r="H842" t="s">
        <v>27</v>
      </c>
      <c r="I842" t="s">
        <v>28</v>
      </c>
      <c r="J842" t="s">
        <v>28</v>
      </c>
      <c r="K842" t="s">
        <v>28</v>
      </c>
      <c r="L842" t="s">
        <v>28</v>
      </c>
      <c r="M842" t="s">
        <v>28</v>
      </c>
      <c r="N842" s="1" t="s">
        <v>28</v>
      </c>
      <c r="O842" t="s">
        <v>28</v>
      </c>
      <c r="P842" t="s">
        <v>28</v>
      </c>
      <c r="Q842" t="s">
        <v>28</v>
      </c>
      <c r="R842" t="s">
        <v>28</v>
      </c>
      <c r="S842" t="s">
        <v>28</v>
      </c>
      <c r="T842" t="s">
        <v>28</v>
      </c>
      <c r="U842" t="s">
        <v>28</v>
      </c>
    </row>
    <row r="843" spans="1:21" x14ac:dyDescent="0.35">
      <c r="A843" t="s">
        <v>57</v>
      </c>
      <c r="B843">
        <v>29</v>
      </c>
      <c r="C843">
        <v>2023</v>
      </c>
      <c r="D843" t="s">
        <v>131</v>
      </c>
      <c r="E843">
        <v>117</v>
      </c>
      <c r="F843" t="s">
        <v>132</v>
      </c>
      <c r="G843" t="s">
        <v>24</v>
      </c>
      <c r="H843" t="s">
        <v>27</v>
      </c>
      <c r="I843" t="s">
        <v>28</v>
      </c>
      <c r="J843" t="s">
        <v>28</v>
      </c>
      <c r="K843" t="s">
        <v>28</v>
      </c>
      <c r="L843" t="s">
        <v>28</v>
      </c>
      <c r="M843" t="s">
        <v>28</v>
      </c>
      <c r="N843" s="1" t="s">
        <v>28</v>
      </c>
      <c r="O843" t="s">
        <v>28</v>
      </c>
      <c r="P843" t="s">
        <v>28</v>
      </c>
      <c r="Q843" t="s">
        <v>28</v>
      </c>
      <c r="R843" t="s">
        <v>28</v>
      </c>
      <c r="S843" t="s">
        <v>28</v>
      </c>
      <c r="T843" t="s">
        <v>28</v>
      </c>
      <c r="U843" t="s">
        <v>28</v>
      </c>
    </row>
    <row r="844" spans="1:21" x14ac:dyDescent="0.35">
      <c r="A844" t="s">
        <v>58</v>
      </c>
      <c r="B844">
        <v>30</v>
      </c>
      <c r="C844">
        <v>2023</v>
      </c>
      <c r="D844" t="s">
        <v>131</v>
      </c>
      <c r="E844">
        <v>117</v>
      </c>
      <c r="F844" t="s">
        <v>132</v>
      </c>
      <c r="G844" t="s">
        <v>24</v>
      </c>
      <c r="H844" t="s">
        <v>25</v>
      </c>
      <c r="I844">
        <v>185</v>
      </c>
      <c r="J844" t="s">
        <v>126</v>
      </c>
      <c r="K844">
        <v>2000</v>
      </c>
      <c r="L844">
        <v>3</v>
      </c>
      <c r="M844">
        <v>3</v>
      </c>
      <c r="N844" s="1" t="s">
        <v>27</v>
      </c>
      <c r="O844" t="s">
        <v>27</v>
      </c>
      <c r="P844" t="s">
        <v>28</v>
      </c>
      <c r="Q844" t="s">
        <v>27</v>
      </c>
      <c r="R844" t="s">
        <v>27</v>
      </c>
      <c r="S844" s="1">
        <v>24</v>
      </c>
      <c r="T844">
        <f>200*2</f>
        <v>400</v>
      </c>
      <c r="U844" s="1" t="s">
        <v>29</v>
      </c>
    </row>
    <row r="845" spans="1:21" x14ac:dyDescent="0.35">
      <c r="A845" t="s">
        <v>59</v>
      </c>
      <c r="B845">
        <v>31</v>
      </c>
      <c r="C845">
        <v>2023</v>
      </c>
      <c r="D845" t="s">
        <v>131</v>
      </c>
      <c r="E845">
        <v>117</v>
      </c>
      <c r="F845" t="s">
        <v>132</v>
      </c>
      <c r="G845" t="s">
        <v>24</v>
      </c>
      <c r="H845" t="s">
        <v>27</v>
      </c>
      <c r="I845" t="s">
        <v>28</v>
      </c>
      <c r="J845" t="s">
        <v>28</v>
      </c>
      <c r="K845" t="s">
        <v>28</v>
      </c>
      <c r="L845" t="s">
        <v>28</v>
      </c>
      <c r="M845" t="s">
        <v>28</v>
      </c>
      <c r="N845" s="1" t="s">
        <v>28</v>
      </c>
      <c r="O845" t="s">
        <v>28</v>
      </c>
      <c r="P845" t="s">
        <v>28</v>
      </c>
      <c r="Q845" t="s">
        <v>28</v>
      </c>
      <c r="R845" t="s">
        <v>28</v>
      </c>
      <c r="S845" t="s">
        <v>28</v>
      </c>
      <c r="T845" t="s">
        <v>28</v>
      </c>
      <c r="U845" t="s">
        <v>28</v>
      </c>
    </row>
    <row r="846" spans="1:21" x14ac:dyDescent="0.35">
      <c r="A846" t="s">
        <v>60</v>
      </c>
      <c r="B846">
        <v>32</v>
      </c>
      <c r="C846">
        <v>2023</v>
      </c>
      <c r="D846" t="s">
        <v>131</v>
      </c>
      <c r="E846">
        <v>117</v>
      </c>
      <c r="F846" t="s">
        <v>132</v>
      </c>
      <c r="G846" t="s">
        <v>24</v>
      </c>
      <c r="H846" t="s">
        <v>27</v>
      </c>
      <c r="I846" t="s">
        <v>28</v>
      </c>
      <c r="J846" t="s">
        <v>28</v>
      </c>
      <c r="K846" t="s">
        <v>28</v>
      </c>
      <c r="L846" t="s">
        <v>28</v>
      </c>
      <c r="M846" t="s">
        <v>28</v>
      </c>
      <c r="N846" s="1" t="s">
        <v>28</v>
      </c>
      <c r="O846" t="s">
        <v>28</v>
      </c>
      <c r="P846" t="s">
        <v>28</v>
      </c>
      <c r="Q846" t="s">
        <v>28</v>
      </c>
      <c r="R846" t="s">
        <v>28</v>
      </c>
      <c r="S846" t="s">
        <v>28</v>
      </c>
      <c r="T846" t="s">
        <v>28</v>
      </c>
      <c r="U846" t="s">
        <v>28</v>
      </c>
    </row>
    <row r="847" spans="1:21" x14ac:dyDescent="0.35">
      <c r="A847" t="s">
        <v>61</v>
      </c>
      <c r="B847">
        <v>33</v>
      </c>
      <c r="C847">
        <v>2023</v>
      </c>
      <c r="D847" t="s">
        <v>131</v>
      </c>
      <c r="E847">
        <v>117</v>
      </c>
      <c r="F847" t="s">
        <v>132</v>
      </c>
      <c r="G847" t="s">
        <v>24</v>
      </c>
      <c r="H847" t="s">
        <v>27</v>
      </c>
      <c r="I847" t="s">
        <v>28</v>
      </c>
      <c r="J847" t="s">
        <v>28</v>
      </c>
      <c r="K847" t="s">
        <v>28</v>
      </c>
      <c r="L847" t="s">
        <v>28</v>
      </c>
      <c r="M847" t="s">
        <v>28</v>
      </c>
      <c r="N847" s="1" t="s">
        <v>28</v>
      </c>
      <c r="O847" t="s">
        <v>28</v>
      </c>
      <c r="P847" t="s">
        <v>28</v>
      </c>
      <c r="Q847" t="s">
        <v>28</v>
      </c>
      <c r="R847" t="s">
        <v>28</v>
      </c>
      <c r="S847" t="s">
        <v>28</v>
      </c>
      <c r="T847" t="s">
        <v>28</v>
      </c>
      <c r="U847" t="s">
        <v>28</v>
      </c>
    </row>
    <row r="848" spans="1:21" x14ac:dyDescent="0.35">
      <c r="A848" t="s">
        <v>62</v>
      </c>
      <c r="B848">
        <v>34</v>
      </c>
      <c r="C848">
        <v>2023</v>
      </c>
      <c r="D848" t="s">
        <v>131</v>
      </c>
      <c r="E848">
        <v>117</v>
      </c>
      <c r="F848" t="s">
        <v>132</v>
      </c>
      <c r="G848" t="s">
        <v>24</v>
      </c>
      <c r="H848" t="s">
        <v>27</v>
      </c>
      <c r="I848" t="s">
        <v>28</v>
      </c>
      <c r="J848" t="s">
        <v>28</v>
      </c>
      <c r="K848" t="s">
        <v>28</v>
      </c>
      <c r="L848" t="s">
        <v>28</v>
      </c>
      <c r="M848" t="s">
        <v>28</v>
      </c>
      <c r="N848" s="1" t="s">
        <v>28</v>
      </c>
      <c r="O848" t="s">
        <v>28</v>
      </c>
      <c r="P848" t="s">
        <v>28</v>
      </c>
      <c r="Q848" t="s">
        <v>28</v>
      </c>
      <c r="R848" t="s">
        <v>28</v>
      </c>
      <c r="S848" t="s">
        <v>28</v>
      </c>
      <c r="T848" t="s">
        <v>28</v>
      </c>
      <c r="U848" t="s">
        <v>28</v>
      </c>
    </row>
    <row r="849" spans="1:21" x14ac:dyDescent="0.35">
      <c r="A849" t="s">
        <v>63</v>
      </c>
      <c r="B849">
        <v>35</v>
      </c>
      <c r="C849">
        <v>2023</v>
      </c>
      <c r="D849" t="s">
        <v>131</v>
      </c>
      <c r="E849">
        <v>117</v>
      </c>
      <c r="F849" t="s">
        <v>132</v>
      </c>
      <c r="G849" t="s">
        <v>24</v>
      </c>
      <c r="H849" t="s">
        <v>27</v>
      </c>
      <c r="I849" t="s">
        <v>28</v>
      </c>
      <c r="J849" t="s">
        <v>28</v>
      </c>
      <c r="K849" t="s">
        <v>28</v>
      </c>
      <c r="L849" t="s">
        <v>28</v>
      </c>
      <c r="M849" t="s">
        <v>28</v>
      </c>
      <c r="N849" s="1" t="s">
        <v>28</v>
      </c>
      <c r="O849" t="s">
        <v>28</v>
      </c>
      <c r="P849" t="s">
        <v>28</v>
      </c>
      <c r="Q849" t="s">
        <v>28</v>
      </c>
      <c r="R849" t="s">
        <v>28</v>
      </c>
      <c r="S849" t="s">
        <v>28</v>
      </c>
      <c r="T849" t="s">
        <v>28</v>
      </c>
      <c r="U849" t="s">
        <v>28</v>
      </c>
    </row>
    <row r="850" spans="1:21" x14ac:dyDescent="0.35">
      <c r="A850" t="s">
        <v>64</v>
      </c>
      <c r="B850">
        <v>36</v>
      </c>
      <c r="C850">
        <v>2023</v>
      </c>
      <c r="D850" t="s">
        <v>131</v>
      </c>
      <c r="E850">
        <v>117</v>
      </c>
      <c r="F850" t="s">
        <v>132</v>
      </c>
      <c r="G850" t="s">
        <v>24</v>
      </c>
      <c r="H850" t="s">
        <v>27</v>
      </c>
      <c r="I850" t="s">
        <v>28</v>
      </c>
      <c r="J850" t="s">
        <v>28</v>
      </c>
      <c r="K850" t="s">
        <v>28</v>
      </c>
      <c r="L850" t="s">
        <v>28</v>
      </c>
      <c r="M850" t="s">
        <v>28</v>
      </c>
      <c r="N850" s="1" t="s">
        <v>28</v>
      </c>
      <c r="O850" t="s">
        <v>28</v>
      </c>
      <c r="P850" t="s">
        <v>28</v>
      </c>
      <c r="Q850" t="s">
        <v>28</v>
      </c>
      <c r="R850" t="s">
        <v>28</v>
      </c>
      <c r="S850" t="s">
        <v>28</v>
      </c>
      <c r="T850" t="s">
        <v>28</v>
      </c>
      <c r="U850" t="s">
        <v>28</v>
      </c>
    </row>
    <row r="851" spans="1:21" x14ac:dyDescent="0.35">
      <c r="A851" t="s">
        <v>65</v>
      </c>
      <c r="B851">
        <v>37</v>
      </c>
      <c r="C851">
        <v>2023</v>
      </c>
      <c r="D851" t="s">
        <v>131</v>
      </c>
      <c r="E851">
        <v>117</v>
      </c>
      <c r="F851" t="s">
        <v>132</v>
      </c>
      <c r="G851" t="s">
        <v>24</v>
      </c>
      <c r="H851" t="s">
        <v>27</v>
      </c>
      <c r="I851" t="s">
        <v>28</v>
      </c>
      <c r="J851" t="s">
        <v>28</v>
      </c>
      <c r="K851" t="s">
        <v>28</v>
      </c>
      <c r="L851" t="s">
        <v>28</v>
      </c>
      <c r="M851" t="s">
        <v>28</v>
      </c>
      <c r="N851" s="1" t="s">
        <v>28</v>
      </c>
      <c r="O851" t="s">
        <v>28</v>
      </c>
      <c r="P851" t="s">
        <v>28</v>
      </c>
      <c r="Q851" t="s">
        <v>28</v>
      </c>
      <c r="R851" t="s">
        <v>28</v>
      </c>
      <c r="S851" t="s">
        <v>28</v>
      </c>
      <c r="T851" t="s">
        <v>28</v>
      </c>
      <c r="U851" t="s">
        <v>28</v>
      </c>
    </row>
    <row r="852" spans="1:21" x14ac:dyDescent="0.35">
      <c r="A852" t="s">
        <v>66</v>
      </c>
      <c r="B852">
        <v>38</v>
      </c>
      <c r="C852">
        <v>2023</v>
      </c>
      <c r="D852" t="s">
        <v>131</v>
      </c>
      <c r="E852">
        <v>117</v>
      </c>
      <c r="F852" t="s">
        <v>132</v>
      </c>
      <c r="G852" t="s">
        <v>24</v>
      </c>
      <c r="H852" t="s">
        <v>27</v>
      </c>
      <c r="I852" t="s">
        <v>28</v>
      </c>
      <c r="J852" t="s">
        <v>28</v>
      </c>
      <c r="K852" t="s">
        <v>28</v>
      </c>
      <c r="L852" t="s">
        <v>28</v>
      </c>
      <c r="M852" t="s">
        <v>28</v>
      </c>
      <c r="N852" s="1" t="s">
        <v>28</v>
      </c>
      <c r="O852" t="s">
        <v>28</v>
      </c>
      <c r="P852" t="s">
        <v>28</v>
      </c>
      <c r="Q852" t="s">
        <v>28</v>
      </c>
      <c r="R852" t="s">
        <v>28</v>
      </c>
      <c r="S852" t="s">
        <v>28</v>
      </c>
      <c r="T852" t="s">
        <v>28</v>
      </c>
      <c r="U852" t="s">
        <v>28</v>
      </c>
    </row>
    <row r="853" spans="1:21" x14ac:dyDescent="0.35">
      <c r="A853" t="s">
        <v>67</v>
      </c>
      <c r="B853">
        <v>39</v>
      </c>
      <c r="C853">
        <v>2023</v>
      </c>
      <c r="D853" t="s">
        <v>131</v>
      </c>
      <c r="E853">
        <v>117</v>
      </c>
      <c r="F853" t="s">
        <v>132</v>
      </c>
      <c r="G853" t="s">
        <v>24</v>
      </c>
      <c r="H853" t="s">
        <v>27</v>
      </c>
      <c r="I853" t="s">
        <v>28</v>
      </c>
      <c r="J853" t="s">
        <v>28</v>
      </c>
      <c r="K853" t="s">
        <v>28</v>
      </c>
      <c r="L853" t="s">
        <v>28</v>
      </c>
      <c r="M853" t="s">
        <v>28</v>
      </c>
      <c r="N853" s="1" t="s">
        <v>28</v>
      </c>
      <c r="O853" t="s">
        <v>28</v>
      </c>
      <c r="P853" t="s">
        <v>28</v>
      </c>
      <c r="Q853" t="s">
        <v>28</v>
      </c>
      <c r="R853" t="s">
        <v>28</v>
      </c>
      <c r="S853" t="s">
        <v>28</v>
      </c>
      <c r="T853" t="s">
        <v>28</v>
      </c>
      <c r="U853" t="s">
        <v>28</v>
      </c>
    </row>
    <row r="854" spans="1:21" x14ac:dyDescent="0.35">
      <c r="A854" t="s">
        <v>68</v>
      </c>
      <c r="B854">
        <v>40</v>
      </c>
      <c r="C854">
        <v>2023</v>
      </c>
      <c r="D854" t="s">
        <v>131</v>
      </c>
      <c r="E854">
        <v>117</v>
      </c>
      <c r="F854" t="s">
        <v>132</v>
      </c>
      <c r="G854" t="s">
        <v>24</v>
      </c>
      <c r="H854" t="s">
        <v>27</v>
      </c>
      <c r="I854" t="s">
        <v>28</v>
      </c>
      <c r="J854" t="s">
        <v>28</v>
      </c>
      <c r="K854" t="s">
        <v>28</v>
      </c>
      <c r="L854" t="s">
        <v>28</v>
      </c>
      <c r="M854" t="s">
        <v>28</v>
      </c>
      <c r="N854" s="1" t="s">
        <v>28</v>
      </c>
      <c r="O854" t="s">
        <v>28</v>
      </c>
      <c r="P854" t="s">
        <v>28</v>
      </c>
      <c r="Q854" t="s">
        <v>28</v>
      </c>
      <c r="R854" t="s">
        <v>28</v>
      </c>
      <c r="S854" t="s">
        <v>28</v>
      </c>
      <c r="T854" t="s">
        <v>28</v>
      </c>
      <c r="U854" t="s">
        <v>28</v>
      </c>
    </row>
    <row r="855" spans="1:21" x14ac:dyDescent="0.35">
      <c r="A855" t="s">
        <v>69</v>
      </c>
      <c r="B855">
        <v>41</v>
      </c>
      <c r="C855">
        <v>2023</v>
      </c>
      <c r="D855" t="s">
        <v>131</v>
      </c>
      <c r="E855">
        <v>117</v>
      </c>
      <c r="F855" t="s">
        <v>132</v>
      </c>
      <c r="G855" t="s">
        <v>24</v>
      </c>
      <c r="H855" t="s">
        <v>25</v>
      </c>
      <c r="I855">
        <v>700</v>
      </c>
      <c r="J855" t="s">
        <v>126</v>
      </c>
      <c r="K855" s="7">
        <v>1000</v>
      </c>
      <c r="L855">
        <v>3</v>
      </c>
      <c r="M855">
        <v>2</v>
      </c>
      <c r="N855" s="1" t="s">
        <v>27</v>
      </c>
      <c r="O855" t="s">
        <v>27</v>
      </c>
      <c r="P855" t="s">
        <v>28</v>
      </c>
      <c r="Q855" t="s">
        <v>27</v>
      </c>
      <c r="R855" t="s">
        <v>27</v>
      </c>
      <c r="S855">
        <v>20</v>
      </c>
      <c r="T855">
        <f>350*2</f>
        <v>700</v>
      </c>
      <c r="U855" s="1" t="s">
        <v>29</v>
      </c>
    </row>
    <row r="856" spans="1:21" x14ac:dyDescent="0.35">
      <c r="A856" t="s">
        <v>70</v>
      </c>
      <c r="B856">
        <v>42</v>
      </c>
      <c r="C856">
        <v>2023</v>
      </c>
      <c r="D856" t="s">
        <v>131</v>
      </c>
      <c r="E856">
        <v>117</v>
      </c>
      <c r="F856" t="s">
        <v>132</v>
      </c>
      <c r="G856" t="s">
        <v>24</v>
      </c>
      <c r="H856" t="s">
        <v>27</v>
      </c>
      <c r="I856" t="s">
        <v>28</v>
      </c>
      <c r="J856" t="s">
        <v>28</v>
      </c>
      <c r="K856" t="s">
        <v>28</v>
      </c>
      <c r="L856" t="s">
        <v>28</v>
      </c>
      <c r="M856" t="s">
        <v>28</v>
      </c>
      <c r="N856" s="1" t="s">
        <v>28</v>
      </c>
      <c r="O856" t="s">
        <v>28</v>
      </c>
      <c r="P856" t="s">
        <v>28</v>
      </c>
      <c r="Q856" t="s">
        <v>28</v>
      </c>
      <c r="R856" t="s">
        <v>28</v>
      </c>
      <c r="S856" t="s">
        <v>28</v>
      </c>
      <c r="T856" t="s">
        <v>28</v>
      </c>
      <c r="U856" t="s">
        <v>28</v>
      </c>
    </row>
    <row r="857" spans="1:21" x14ac:dyDescent="0.35">
      <c r="A857" t="s">
        <v>71</v>
      </c>
      <c r="B857">
        <v>44</v>
      </c>
      <c r="C857">
        <v>2023</v>
      </c>
      <c r="D857" t="s">
        <v>131</v>
      </c>
      <c r="E857">
        <v>117</v>
      </c>
      <c r="F857" t="s">
        <v>132</v>
      </c>
      <c r="G857" t="s">
        <v>24</v>
      </c>
      <c r="H857" t="s">
        <v>27</v>
      </c>
      <c r="I857" t="s">
        <v>28</v>
      </c>
      <c r="J857" t="s">
        <v>28</v>
      </c>
      <c r="K857" t="s">
        <v>28</v>
      </c>
      <c r="L857" t="s">
        <v>28</v>
      </c>
      <c r="M857" t="s">
        <v>28</v>
      </c>
      <c r="N857" s="1" t="s">
        <v>28</v>
      </c>
      <c r="O857" t="s">
        <v>28</v>
      </c>
      <c r="P857" t="s">
        <v>28</v>
      </c>
      <c r="Q857" t="s">
        <v>28</v>
      </c>
      <c r="R857" t="s">
        <v>28</v>
      </c>
      <c r="S857" t="s">
        <v>28</v>
      </c>
      <c r="T857" t="s">
        <v>28</v>
      </c>
      <c r="U857" t="s">
        <v>28</v>
      </c>
    </row>
    <row r="858" spans="1:21" x14ac:dyDescent="0.35">
      <c r="A858" t="s">
        <v>72</v>
      </c>
      <c r="B858">
        <v>45</v>
      </c>
      <c r="C858">
        <v>2023</v>
      </c>
      <c r="D858" t="s">
        <v>131</v>
      </c>
      <c r="E858">
        <v>117</v>
      </c>
      <c r="F858" t="s">
        <v>132</v>
      </c>
      <c r="G858" t="s">
        <v>24</v>
      </c>
      <c r="H858" t="s">
        <v>27</v>
      </c>
      <c r="I858" t="s">
        <v>28</v>
      </c>
      <c r="J858" t="s">
        <v>28</v>
      </c>
      <c r="K858" t="s">
        <v>28</v>
      </c>
      <c r="L858" t="s">
        <v>28</v>
      </c>
      <c r="M858" t="s">
        <v>28</v>
      </c>
      <c r="N858" s="1" t="s">
        <v>28</v>
      </c>
      <c r="O858" t="s">
        <v>28</v>
      </c>
      <c r="P858" t="s">
        <v>28</v>
      </c>
      <c r="Q858" t="s">
        <v>28</v>
      </c>
      <c r="R858" t="s">
        <v>28</v>
      </c>
      <c r="S858" t="s">
        <v>28</v>
      </c>
      <c r="T858" t="s">
        <v>28</v>
      </c>
      <c r="U858" t="s">
        <v>28</v>
      </c>
    </row>
    <row r="859" spans="1:21" x14ac:dyDescent="0.35">
      <c r="A859" t="s">
        <v>73</v>
      </c>
      <c r="B859">
        <v>46</v>
      </c>
      <c r="C859">
        <v>2023</v>
      </c>
      <c r="D859" t="s">
        <v>131</v>
      </c>
      <c r="E859">
        <v>117</v>
      </c>
      <c r="F859" t="s">
        <v>132</v>
      </c>
      <c r="G859" t="s">
        <v>24</v>
      </c>
      <c r="H859" t="s">
        <v>27</v>
      </c>
      <c r="I859" t="s">
        <v>28</v>
      </c>
      <c r="J859" t="s">
        <v>28</v>
      </c>
      <c r="K859" t="s">
        <v>28</v>
      </c>
      <c r="L859" t="s">
        <v>28</v>
      </c>
      <c r="M859" t="s">
        <v>28</v>
      </c>
      <c r="N859" s="1" t="s">
        <v>28</v>
      </c>
      <c r="O859" t="s">
        <v>28</v>
      </c>
      <c r="P859" t="s">
        <v>28</v>
      </c>
      <c r="Q859" t="s">
        <v>28</v>
      </c>
      <c r="R859" t="s">
        <v>28</v>
      </c>
      <c r="S859" t="s">
        <v>28</v>
      </c>
      <c r="T859" t="s">
        <v>28</v>
      </c>
      <c r="U859" t="s">
        <v>28</v>
      </c>
    </row>
    <row r="860" spans="1:21" x14ac:dyDescent="0.35">
      <c r="A860" t="s">
        <v>74</v>
      </c>
      <c r="B860">
        <v>47</v>
      </c>
      <c r="C860">
        <v>2023</v>
      </c>
      <c r="D860" t="s">
        <v>131</v>
      </c>
      <c r="E860">
        <v>117</v>
      </c>
      <c r="F860" t="s">
        <v>132</v>
      </c>
      <c r="G860" t="s">
        <v>24</v>
      </c>
      <c r="H860" t="s">
        <v>27</v>
      </c>
      <c r="I860" t="s">
        <v>28</v>
      </c>
      <c r="J860" t="s">
        <v>28</v>
      </c>
      <c r="K860" t="s">
        <v>28</v>
      </c>
      <c r="L860" t="s">
        <v>28</v>
      </c>
      <c r="M860" t="s">
        <v>28</v>
      </c>
      <c r="N860" s="1" t="s">
        <v>28</v>
      </c>
      <c r="O860" t="s">
        <v>28</v>
      </c>
      <c r="P860" t="s">
        <v>28</v>
      </c>
      <c r="Q860" t="s">
        <v>28</v>
      </c>
      <c r="R860" t="s">
        <v>28</v>
      </c>
      <c r="S860" t="s">
        <v>28</v>
      </c>
      <c r="T860" t="s">
        <v>28</v>
      </c>
      <c r="U860" t="s">
        <v>28</v>
      </c>
    </row>
    <row r="861" spans="1:21" x14ac:dyDescent="0.35">
      <c r="A861" t="s">
        <v>75</v>
      </c>
      <c r="B861">
        <v>48</v>
      </c>
      <c r="C861">
        <v>2023</v>
      </c>
      <c r="D861" t="s">
        <v>131</v>
      </c>
      <c r="E861">
        <v>117</v>
      </c>
      <c r="F861" t="s">
        <v>132</v>
      </c>
      <c r="G861" t="s">
        <v>24</v>
      </c>
      <c r="H861" t="s">
        <v>27</v>
      </c>
      <c r="I861" t="s">
        <v>28</v>
      </c>
      <c r="J861" t="s">
        <v>28</v>
      </c>
      <c r="K861" t="s">
        <v>28</v>
      </c>
      <c r="L861" t="s">
        <v>28</v>
      </c>
      <c r="M861" t="s">
        <v>28</v>
      </c>
      <c r="N861" s="1" t="s">
        <v>28</v>
      </c>
      <c r="O861" t="s">
        <v>28</v>
      </c>
      <c r="P861" t="s">
        <v>28</v>
      </c>
      <c r="Q861" t="s">
        <v>28</v>
      </c>
      <c r="R861" t="s">
        <v>28</v>
      </c>
      <c r="S861" t="s">
        <v>28</v>
      </c>
      <c r="T861" t="s">
        <v>28</v>
      </c>
      <c r="U861" t="s">
        <v>28</v>
      </c>
    </row>
    <row r="862" spans="1:21" x14ac:dyDescent="0.35">
      <c r="A862" t="s">
        <v>76</v>
      </c>
      <c r="B862">
        <v>49</v>
      </c>
      <c r="C862">
        <v>2023</v>
      </c>
      <c r="D862" t="s">
        <v>131</v>
      </c>
      <c r="E862">
        <v>117</v>
      </c>
      <c r="F862" t="s">
        <v>132</v>
      </c>
      <c r="G862" t="s">
        <v>24</v>
      </c>
      <c r="H862" t="s">
        <v>27</v>
      </c>
      <c r="I862" t="s">
        <v>28</v>
      </c>
      <c r="J862" t="s">
        <v>28</v>
      </c>
      <c r="K862" t="s">
        <v>28</v>
      </c>
      <c r="L862" t="s">
        <v>28</v>
      </c>
      <c r="M862" t="s">
        <v>28</v>
      </c>
      <c r="N862" s="1" t="s">
        <v>28</v>
      </c>
      <c r="O862" t="s">
        <v>28</v>
      </c>
      <c r="P862" t="s">
        <v>28</v>
      </c>
      <c r="Q862" t="s">
        <v>28</v>
      </c>
      <c r="R862" t="s">
        <v>28</v>
      </c>
      <c r="S862" t="s">
        <v>28</v>
      </c>
      <c r="T862" t="s">
        <v>28</v>
      </c>
      <c r="U862" t="s">
        <v>28</v>
      </c>
    </row>
    <row r="863" spans="1:21" x14ac:dyDescent="0.35">
      <c r="A863" t="s">
        <v>77</v>
      </c>
      <c r="B863">
        <v>50</v>
      </c>
      <c r="C863">
        <v>2023</v>
      </c>
      <c r="D863" t="s">
        <v>131</v>
      </c>
      <c r="E863">
        <v>117</v>
      </c>
      <c r="F863" t="s">
        <v>132</v>
      </c>
      <c r="G863" t="s">
        <v>24</v>
      </c>
      <c r="H863" t="s">
        <v>27</v>
      </c>
      <c r="I863" t="s">
        <v>28</v>
      </c>
      <c r="J863" t="s">
        <v>28</v>
      </c>
      <c r="K863" t="s">
        <v>28</v>
      </c>
      <c r="L863" t="s">
        <v>28</v>
      </c>
      <c r="M863" t="s">
        <v>28</v>
      </c>
      <c r="N863" s="1" t="s">
        <v>28</v>
      </c>
      <c r="O863" t="s">
        <v>28</v>
      </c>
      <c r="P863" t="s">
        <v>28</v>
      </c>
      <c r="Q863" t="s">
        <v>28</v>
      </c>
      <c r="R863" t="s">
        <v>28</v>
      </c>
      <c r="S863" t="s">
        <v>28</v>
      </c>
      <c r="T863" t="s">
        <v>28</v>
      </c>
      <c r="U863" t="s">
        <v>28</v>
      </c>
    </row>
    <row r="864" spans="1:21" x14ac:dyDescent="0.35">
      <c r="A864" t="s">
        <v>78</v>
      </c>
      <c r="B864">
        <v>51</v>
      </c>
      <c r="C864">
        <v>2023</v>
      </c>
      <c r="D864" t="s">
        <v>131</v>
      </c>
      <c r="E864">
        <v>117</v>
      </c>
      <c r="F864" t="s">
        <v>132</v>
      </c>
      <c r="G864" t="s">
        <v>24</v>
      </c>
      <c r="H864" t="s">
        <v>27</v>
      </c>
      <c r="I864" t="s">
        <v>28</v>
      </c>
      <c r="J864" t="s">
        <v>28</v>
      </c>
      <c r="K864" t="s">
        <v>28</v>
      </c>
      <c r="L864" t="s">
        <v>28</v>
      </c>
      <c r="M864" t="s">
        <v>28</v>
      </c>
      <c r="N864" s="1" t="s">
        <v>28</v>
      </c>
      <c r="O864" t="s">
        <v>28</v>
      </c>
      <c r="P864" t="s">
        <v>28</v>
      </c>
      <c r="Q864" t="s">
        <v>28</v>
      </c>
      <c r="R864" t="s">
        <v>28</v>
      </c>
      <c r="S864" t="s">
        <v>28</v>
      </c>
      <c r="T864" t="s">
        <v>28</v>
      </c>
      <c r="U864" t="s">
        <v>28</v>
      </c>
    </row>
    <row r="865" spans="1:21" x14ac:dyDescent="0.35">
      <c r="A865" t="s">
        <v>79</v>
      </c>
      <c r="B865">
        <v>53</v>
      </c>
      <c r="C865">
        <v>2023</v>
      </c>
      <c r="D865" t="s">
        <v>131</v>
      </c>
      <c r="E865">
        <v>117</v>
      </c>
      <c r="F865" t="s">
        <v>132</v>
      </c>
      <c r="G865" t="s">
        <v>24</v>
      </c>
      <c r="H865" t="s">
        <v>25</v>
      </c>
      <c r="I865">
        <v>1850</v>
      </c>
      <c r="J865" t="s">
        <v>126</v>
      </c>
      <c r="K865">
        <v>0</v>
      </c>
      <c r="L865">
        <v>3</v>
      </c>
      <c r="M865">
        <v>3</v>
      </c>
      <c r="N865" s="1" t="s">
        <v>27</v>
      </c>
      <c r="O865" t="s">
        <v>27</v>
      </c>
      <c r="P865" t="s">
        <v>28</v>
      </c>
      <c r="Q865" t="s">
        <v>27</v>
      </c>
      <c r="R865" t="s">
        <v>27</v>
      </c>
      <c r="S865">
        <v>30</v>
      </c>
      <c r="T865" s="1">
        <v>3400</v>
      </c>
      <c r="U865" s="1" t="s">
        <v>29</v>
      </c>
    </row>
    <row r="866" spans="1:21" x14ac:dyDescent="0.35">
      <c r="A866" t="s">
        <v>80</v>
      </c>
      <c r="B866">
        <v>54</v>
      </c>
      <c r="C866">
        <v>2023</v>
      </c>
      <c r="D866" t="s">
        <v>131</v>
      </c>
      <c r="E866">
        <v>117</v>
      </c>
      <c r="F866" t="s">
        <v>132</v>
      </c>
      <c r="G866" t="s">
        <v>24</v>
      </c>
      <c r="H866" t="s">
        <v>27</v>
      </c>
      <c r="I866" t="s">
        <v>28</v>
      </c>
      <c r="J866" t="s">
        <v>28</v>
      </c>
      <c r="K866" t="s">
        <v>28</v>
      </c>
      <c r="L866" t="s">
        <v>28</v>
      </c>
      <c r="M866" t="s">
        <v>28</v>
      </c>
      <c r="N866" s="1" t="s">
        <v>28</v>
      </c>
      <c r="O866" t="s">
        <v>28</v>
      </c>
      <c r="P866" t="s">
        <v>28</v>
      </c>
      <c r="Q866" t="s">
        <v>28</v>
      </c>
      <c r="R866" t="s">
        <v>28</v>
      </c>
      <c r="S866" t="s">
        <v>28</v>
      </c>
      <c r="T866" t="s">
        <v>28</v>
      </c>
      <c r="U866" t="s">
        <v>28</v>
      </c>
    </row>
    <row r="867" spans="1:21" x14ac:dyDescent="0.35">
      <c r="A867" t="s">
        <v>81</v>
      </c>
      <c r="B867">
        <v>55</v>
      </c>
      <c r="C867">
        <v>2023</v>
      </c>
      <c r="D867" t="s">
        <v>131</v>
      </c>
      <c r="E867">
        <v>117</v>
      </c>
      <c r="F867" t="s">
        <v>132</v>
      </c>
      <c r="G867" t="s">
        <v>24</v>
      </c>
      <c r="H867" t="s">
        <v>27</v>
      </c>
      <c r="I867" t="s">
        <v>28</v>
      </c>
      <c r="J867" t="s">
        <v>28</v>
      </c>
      <c r="K867" t="s">
        <v>28</v>
      </c>
      <c r="L867" t="s">
        <v>28</v>
      </c>
      <c r="M867" t="s">
        <v>28</v>
      </c>
      <c r="N867" s="1" t="s">
        <v>28</v>
      </c>
      <c r="O867" t="s">
        <v>28</v>
      </c>
      <c r="P867" t="s">
        <v>28</v>
      </c>
      <c r="Q867" t="s">
        <v>28</v>
      </c>
      <c r="R867" t="s">
        <v>28</v>
      </c>
      <c r="S867" t="s">
        <v>28</v>
      </c>
      <c r="T867" t="s">
        <v>28</v>
      </c>
      <c r="U867" t="s">
        <v>28</v>
      </c>
    </row>
    <row r="868" spans="1:21" x14ac:dyDescent="0.35">
      <c r="A868" t="s">
        <v>82</v>
      </c>
      <c r="B868">
        <v>56</v>
      </c>
      <c r="C868">
        <v>2023</v>
      </c>
      <c r="D868" t="s">
        <v>131</v>
      </c>
      <c r="E868">
        <v>117</v>
      </c>
      <c r="F868" t="s">
        <v>132</v>
      </c>
      <c r="G868" t="s">
        <v>24</v>
      </c>
      <c r="H868" t="s">
        <v>27</v>
      </c>
      <c r="I868" t="s">
        <v>28</v>
      </c>
      <c r="J868" t="s">
        <v>28</v>
      </c>
      <c r="K868" t="s">
        <v>28</v>
      </c>
      <c r="L868" t="s">
        <v>28</v>
      </c>
      <c r="M868" t="s">
        <v>28</v>
      </c>
      <c r="N868" s="1" t="s">
        <v>28</v>
      </c>
      <c r="O868" t="s">
        <v>28</v>
      </c>
      <c r="P868" t="s">
        <v>28</v>
      </c>
      <c r="Q868" t="s">
        <v>28</v>
      </c>
      <c r="R868" t="s">
        <v>28</v>
      </c>
      <c r="S868" t="s">
        <v>28</v>
      </c>
      <c r="T868" t="s">
        <v>28</v>
      </c>
      <c r="U868" t="s">
        <v>28</v>
      </c>
    </row>
    <row r="869" spans="1:21" x14ac:dyDescent="0.35">
      <c r="A869" t="s">
        <v>21</v>
      </c>
      <c r="B869">
        <v>1</v>
      </c>
      <c r="C869">
        <v>2023</v>
      </c>
      <c r="D869" t="s">
        <v>133</v>
      </c>
      <c r="E869">
        <v>118</v>
      </c>
      <c r="F869" t="s">
        <v>128</v>
      </c>
      <c r="G869" t="s">
        <v>24</v>
      </c>
      <c r="H869" t="s">
        <v>27</v>
      </c>
      <c r="I869" t="s">
        <v>28</v>
      </c>
      <c r="J869" t="s">
        <v>28</v>
      </c>
      <c r="K869" t="s">
        <v>28</v>
      </c>
      <c r="L869" t="s">
        <v>28</v>
      </c>
      <c r="M869" t="s">
        <v>28</v>
      </c>
      <c r="N869" s="1" t="s">
        <v>28</v>
      </c>
      <c r="O869" t="s">
        <v>28</v>
      </c>
      <c r="P869" t="s">
        <v>28</v>
      </c>
      <c r="Q869" t="s">
        <v>28</v>
      </c>
      <c r="R869" t="s">
        <v>28</v>
      </c>
      <c r="S869" t="s">
        <v>28</v>
      </c>
      <c r="T869" t="s">
        <v>28</v>
      </c>
      <c r="U869" t="s">
        <v>28</v>
      </c>
    </row>
    <row r="870" spans="1:21" x14ac:dyDescent="0.35">
      <c r="A870" t="s">
        <v>30</v>
      </c>
      <c r="B870">
        <v>2</v>
      </c>
      <c r="C870">
        <v>2023</v>
      </c>
      <c r="D870" t="s">
        <v>133</v>
      </c>
      <c r="E870">
        <v>118</v>
      </c>
      <c r="F870" t="s">
        <v>128</v>
      </c>
      <c r="G870" t="s">
        <v>24</v>
      </c>
      <c r="H870" t="s">
        <v>27</v>
      </c>
      <c r="I870" t="s">
        <v>28</v>
      </c>
      <c r="J870" t="s">
        <v>28</v>
      </c>
      <c r="K870" t="s">
        <v>28</v>
      </c>
      <c r="L870" t="s">
        <v>28</v>
      </c>
      <c r="M870" t="s">
        <v>28</v>
      </c>
      <c r="N870" s="1" t="s">
        <v>28</v>
      </c>
      <c r="O870" t="s">
        <v>28</v>
      </c>
      <c r="P870" t="s">
        <v>28</v>
      </c>
      <c r="Q870" t="s">
        <v>28</v>
      </c>
      <c r="R870" t="s">
        <v>28</v>
      </c>
      <c r="S870" t="s">
        <v>28</v>
      </c>
      <c r="T870" t="s">
        <v>28</v>
      </c>
      <c r="U870" t="s">
        <v>28</v>
      </c>
    </row>
    <row r="871" spans="1:21" x14ac:dyDescent="0.35">
      <c r="A871" t="s">
        <v>33</v>
      </c>
      <c r="B871">
        <v>4</v>
      </c>
      <c r="C871">
        <v>2023</v>
      </c>
      <c r="D871" t="s">
        <v>133</v>
      </c>
      <c r="E871">
        <v>118</v>
      </c>
      <c r="F871" t="s">
        <v>128</v>
      </c>
      <c r="G871" t="s">
        <v>24</v>
      </c>
      <c r="H871" t="s">
        <v>27</v>
      </c>
      <c r="I871" t="s">
        <v>28</v>
      </c>
      <c r="J871" t="s">
        <v>28</v>
      </c>
      <c r="K871" t="s">
        <v>28</v>
      </c>
      <c r="L871" t="s">
        <v>28</v>
      </c>
      <c r="M871" t="s">
        <v>28</v>
      </c>
      <c r="N871" s="1" t="s">
        <v>28</v>
      </c>
      <c r="O871" t="s">
        <v>28</v>
      </c>
      <c r="P871" t="s">
        <v>28</v>
      </c>
      <c r="Q871" t="s">
        <v>28</v>
      </c>
      <c r="R871" t="s">
        <v>28</v>
      </c>
      <c r="S871" t="s">
        <v>28</v>
      </c>
      <c r="T871" t="s">
        <v>28</v>
      </c>
      <c r="U871" t="s">
        <v>28</v>
      </c>
    </row>
    <row r="872" spans="1:21" x14ac:dyDescent="0.35">
      <c r="A872" t="s">
        <v>34</v>
      </c>
      <c r="B872">
        <v>5</v>
      </c>
      <c r="C872">
        <v>2023</v>
      </c>
      <c r="D872" t="s">
        <v>133</v>
      </c>
      <c r="E872">
        <v>118</v>
      </c>
      <c r="F872" t="s">
        <v>128</v>
      </c>
      <c r="G872" t="s">
        <v>24</v>
      </c>
      <c r="H872" s="1" t="s">
        <v>27</v>
      </c>
      <c r="I872" t="s">
        <v>28</v>
      </c>
      <c r="J872" t="s">
        <v>28</v>
      </c>
      <c r="K872" t="s">
        <v>28</v>
      </c>
      <c r="L872" t="s">
        <v>28</v>
      </c>
      <c r="M872" t="s">
        <v>28</v>
      </c>
      <c r="N872" s="1" t="s">
        <v>28</v>
      </c>
      <c r="O872" t="s">
        <v>28</v>
      </c>
      <c r="P872" t="s">
        <v>28</v>
      </c>
      <c r="Q872" t="s">
        <v>28</v>
      </c>
      <c r="R872" t="s">
        <v>28</v>
      </c>
      <c r="S872" t="s">
        <v>28</v>
      </c>
      <c r="T872" t="s">
        <v>28</v>
      </c>
      <c r="U872" t="s">
        <v>28</v>
      </c>
    </row>
    <row r="873" spans="1:21" x14ac:dyDescent="0.35">
      <c r="A873" t="s">
        <v>35</v>
      </c>
      <c r="B873">
        <v>6</v>
      </c>
      <c r="C873">
        <v>2023</v>
      </c>
      <c r="D873" t="s">
        <v>133</v>
      </c>
      <c r="E873">
        <v>118</v>
      </c>
      <c r="F873" t="s">
        <v>128</v>
      </c>
      <c r="G873" t="s">
        <v>24</v>
      </c>
      <c r="H873" t="s">
        <v>25</v>
      </c>
      <c r="I873">
        <v>0</v>
      </c>
      <c r="J873" s="1" t="s">
        <v>86</v>
      </c>
      <c r="K873" s="4">
        <v>0</v>
      </c>
      <c r="L873">
        <v>2</v>
      </c>
      <c r="M873">
        <v>1</v>
      </c>
      <c r="N873" s="1" t="s">
        <v>27</v>
      </c>
      <c r="O873" t="s">
        <v>27</v>
      </c>
      <c r="P873" t="s">
        <v>28</v>
      </c>
      <c r="Q873" t="s">
        <v>27</v>
      </c>
      <c r="R873" t="s">
        <v>27</v>
      </c>
      <c r="S873" s="1">
        <v>15</v>
      </c>
      <c r="T873">
        <v>0</v>
      </c>
      <c r="U873" t="s">
        <v>27</v>
      </c>
    </row>
    <row r="874" spans="1:21" x14ac:dyDescent="0.35">
      <c r="A874" t="s">
        <v>36</v>
      </c>
      <c r="B874">
        <v>8</v>
      </c>
      <c r="C874">
        <v>2023</v>
      </c>
      <c r="D874" t="s">
        <v>133</v>
      </c>
      <c r="E874">
        <v>118</v>
      </c>
      <c r="F874" t="s">
        <v>128</v>
      </c>
      <c r="G874" t="s">
        <v>24</v>
      </c>
      <c r="H874" s="1" t="s">
        <v>27</v>
      </c>
      <c r="I874" t="s">
        <v>28</v>
      </c>
      <c r="J874" t="s">
        <v>28</v>
      </c>
      <c r="K874" t="s">
        <v>28</v>
      </c>
      <c r="L874" t="s">
        <v>28</v>
      </c>
      <c r="M874" t="s">
        <v>28</v>
      </c>
      <c r="N874" s="1" t="s">
        <v>28</v>
      </c>
      <c r="O874" t="s">
        <v>28</v>
      </c>
      <c r="P874" t="s">
        <v>28</v>
      </c>
      <c r="Q874" t="s">
        <v>28</v>
      </c>
      <c r="R874" t="s">
        <v>28</v>
      </c>
      <c r="S874" t="s">
        <v>28</v>
      </c>
      <c r="T874" t="s">
        <v>28</v>
      </c>
      <c r="U874" t="s">
        <v>28</v>
      </c>
    </row>
    <row r="875" spans="1:21" x14ac:dyDescent="0.35">
      <c r="A875" t="s">
        <v>37</v>
      </c>
      <c r="B875">
        <v>9</v>
      </c>
      <c r="C875">
        <v>2023</v>
      </c>
      <c r="D875" t="s">
        <v>133</v>
      </c>
      <c r="E875">
        <v>118</v>
      </c>
      <c r="F875" t="s">
        <v>128</v>
      </c>
      <c r="G875" t="s">
        <v>24</v>
      </c>
      <c r="H875" s="1" t="s">
        <v>27</v>
      </c>
      <c r="I875" t="s">
        <v>28</v>
      </c>
      <c r="J875" t="s">
        <v>28</v>
      </c>
      <c r="K875" t="s">
        <v>28</v>
      </c>
      <c r="L875" t="s">
        <v>28</v>
      </c>
      <c r="M875" t="s">
        <v>28</v>
      </c>
      <c r="N875" s="1" t="s">
        <v>28</v>
      </c>
      <c r="O875" t="s">
        <v>28</v>
      </c>
      <c r="P875" t="s">
        <v>28</v>
      </c>
      <c r="Q875" t="s">
        <v>28</v>
      </c>
      <c r="R875" t="s">
        <v>28</v>
      </c>
      <c r="S875" t="s">
        <v>28</v>
      </c>
      <c r="T875" t="s">
        <v>28</v>
      </c>
      <c r="U875" t="s">
        <v>28</v>
      </c>
    </row>
    <row r="876" spans="1:21" x14ac:dyDescent="0.35">
      <c r="A876" t="s">
        <v>38</v>
      </c>
      <c r="B876">
        <v>10</v>
      </c>
      <c r="C876">
        <v>2023</v>
      </c>
      <c r="D876" t="s">
        <v>133</v>
      </c>
      <c r="E876">
        <v>118</v>
      </c>
      <c r="F876" t="s">
        <v>128</v>
      </c>
      <c r="G876" t="s">
        <v>24</v>
      </c>
      <c r="H876" t="s">
        <v>27</v>
      </c>
      <c r="I876" t="s">
        <v>28</v>
      </c>
      <c r="J876" t="s">
        <v>28</v>
      </c>
      <c r="K876" t="s">
        <v>28</v>
      </c>
      <c r="L876" t="s">
        <v>28</v>
      </c>
      <c r="M876" t="s">
        <v>28</v>
      </c>
      <c r="N876" s="1" t="s">
        <v>28</v>
      </c>
      <c r="O876" t="s">
        <v>28</v>
      </c>
      <c r="P876" t="s">
        <v>28</v>
      </c>
      <c r="Q876" t="s">
        <v>28</v>
      </c>
      <c r="R876" t="s">
        <v>28</v>
      </c>
      <c r="S876" t="s">
        <v>28</v>
      </c>
      <c r="T876" t="s">
        <v>28</v>
      </c>
      <c r="U876" t="s">
        <v>28</v>
      </c>
    </row>
    <row r="877" spans="1:21" x14ac:dyDescent="0.35">
      <c r="A877" t="s">
        <v>40</v>
      </c>
      <c r="B877">
        <v>11</v>
      </c>
      <c r="C877">
        <v>2023</v>
      </c>
      <c r="D877" t="s">
        <v>133</v>
      </c>
      <c r="E877">
        <v>118</v>
      </c>
      <c r="F877" t="s">
        <v>128</v>
      </c>
      <c r="G877" t="s">
        <v>24</v>
      </c>
      <c r="H877" t="s">
        <v>27</v>
      </c>
      <c r="I877" t="s">
        <v>28</v>
      </c>
      <c r="J877" t="s">
        <v>28</v>
      </c>
      <c r="K877" t="s">
        <v>28</v>
      </c>
      <c r="L877" t="s">
        <v>28</v>
      </c>
      <c r="M877" t="s">
        <v>28</v>
      </c>
      <c r="N877" s="1" t="s">
        <v>28</v>
      </c>
      <c r="O877" t="s">
        <v>28</v>
      </c>
      <c r="P877" t="s">
        <v>28</v>
      </c>
      <c r="Q877" t="s">
        <v>28</v>
      </c>
      <c r="R877" t="s">
        <v>28</v>
      </c>
      <c r="S877" t="s">
        <v>28</v>
      </c>
      <c r="T877" t="s">
        <v>28</v>
      </c>
      <c r="U877" t="s">
        <v>28</v>
      </c>
    </row>
    <row r="878" spans="1:21" x14ac:dyDescent="0.35">
      <c r="A878" t="s">
        <v>41</v>
      </c>
      <c r="B878">
        <v>12</v>
      </c>
      <c r="C878">
        <v>2023</v>
      </c>
      <c r="D878" t="s">
        <v>133</v>
      </c>
      <c r="E878">
        <v>118</v>
      </c>
      <c r="F878" t="s">
        <v>128</v>
      </c>
      <c r="G878" t="s">
        <v>24</v>
      </c>
      <c r="H878" t="s">
        <v>27</v>
      </c>
      <c r="I878" t="s">
        <v>28</v>
      </c>
      <c r="J878" t="s">
        <v>28</v>
      </c>
      <c r="K878" t="s">
        <v>28</v>
      </c>
      <c r="L878" t="s">
        <v>28</v>
      </c>
      <c r="M878" t="s">
        <v>28</v>
      </c>
      <c r="N878" s="1" t="s">
        <v>28</v>
      </c>
      <c r="O878" t="s">
        <v>28</v>
      </c>
      <c r="P878" t="s">
        <v>28</v>
      </c>
      <c r="Q878" t="s">
        <v>28</v>
      </c>
      <c r="R878" t="s">
        <v>28</v>
      </c>
      <c r="S878" t="s">
        <v>28</v>
      </c>
      <c r="T878" t="s">
        <v>28</v>
      </c>
      <c r="U878" t="s">
        <v>28</v>
      </c>
    </row>
    <row r="879" spans="1:21" x14ac:dyDescent="0.35">
      <c r="A879" t="s">
        <v>42</v>
      </c>
      <c r="B879">
        <v>13</v>
      </c>
      <c r="C879">
        <v>2023</v>
      </c>
      <c r="D879" t="s">
        <v>133</v>
      </c>
      <c r="E879">
        <v>118</v>
      </c>
      <c r="F879" t="s">
        <v>128</v>
      </c>
      <c r="G879" t="s">
        <v>24</v>
      </c>
      <c r="H879" t="s">
        <v>27</v>
      </c>
      <c r="I879" t="s">
        <v>28</v>
      </c>
      <c r="J879" t="s">
        <v>28</v>
      </c>
      <c r="K879" t="s">
        <v>28</v>
      </c>
      <c r="L879" t="s">
        <v>28</v>
      </c>
      <c r="M879" t="s">
        <v>28</v>
      </c>
      <c r="N879" s="1" t="s">
        <v>28</v>
      </c>
      <c r="O879" t="s">
        <v>28</v>
      </c>
      <c r="P879" t="s">
        <v>28</v>
      </c>
      <c r="Q879" t="s">
        <v>28</v>
      </c>
      <c r="R879" t="s">
        <v>28</v>
      </c>
      <c r="S879" t="s">
        <v>28</v>
      </c>
      <c r="T879" t="s">
        <v>28</v>
      </c>
      <c r="U879" t="s">
        <v>28</v>
      </c>
    </row>
    <row r="880" spans="1:21" x14ac:dyDescent="0.35">
      <c r="A880" t="s">
        <v>43</v>
      </c>
      <c r="B880">
        <v>15</v>
      </c>
      <c r="C880">
        <v>2023</v>
      </c>
      <c r="D880" t="s">
        <v>133</v>
      </c>
      <c r="E880">
        <v>118</v>
      </c>
      <c r="F880" t="s">
        <v>128</v>
      </c>
      <c r="G880" t="s">
        <v>24</v>
      </c>
      <c r="H880" t="s">
        <v>27</v>
      </c>
      <c r="I880" t="s">
        <v>28</v>
      </c>
      <c r="J880" t="s">
        <v>28</v>
      </c>
      <c r="K880" t="s">
        <v>28</v>
      </c>
      <c r="L880" t="s">
        <v>28</v>
      </c>
      <c r="M880" t="s">
        <v>28</v>
      </c>
      <c r="N880" s="1" t="s">
        <v>28</v>
      </c>
      <c r="O880" t="s">
        <v>28</v>
      </c>
      <c r="P880" t="s">
        <v>28</v>
      </c>
      <c r="Q880" t="s">
        <v>28</v>
      </c>
      <c r="R880" t="s">
        <v>28</v>
      </c>
      <c r="S880" t="s">
        <v>28</v>
      </c>
      <c r="T880" t="s">
        <v>28</v>
      </c>
      <c r="U880" t="s">
        <v>28</v>
      </c>
    </row>
    <row r="881" spans="1:21" x14ac:dyDescent="0.35">
      <c r="A881" t="s">
        <v>44</v>
      </c>
      <c r="B881">
        <v>16</v>
      </c>
      <c r="C881">
        <v>2023</v>
      </c>
      <c r="D881" t="s">
        <v>133</v>
      </c>
      <c r="E881">
        <v>118</v>
      </c>
      <c r="F881" t="s">
        <v>128</v>
      </c>
      <c r="G881" t="s">
        <v>24</v>
      </c>
      <c r="H881" t="s">
        <v>27</v>
      </c>
      <c r="I881" t="s">
        <v>28</v>
      </c>
      <c r="J881" t="s">
        <v>28</v>
      </c>
      <c r="K881" t="s">
        <v>28</v>
      </c>
      <c r="L881" t="s">
        <v>28</v>
      </c>
      <c r="M881" t="s">
        <v>28</v>
      </c>
      <c r="N881" s="1" t="s">
        <v>28</v>
      </c>
      <c r="O881" t="s">
        <v>28</v>
      </c>
      <c r="P881" t="s">
        <v>28</v>
      </c>
      <c r="Q881" t="s">
        <v>28</v>
      </c>
      <c r="R881" t="s">
        <v>28</v>
      </c>
      <c r="S881" t="s">
        <v>28</v>
      </c>
      <c r="T881" t="s">
        <v>28</v>
      </c>
      <c r="U881" t="s">
        <v>28</v>
      </c>
    </row>
    <row r="882" spans="1:21" x14ac:dyDescent="0.35">
      <c r="A882" t="s">
        <v>45</v>
      </c>
      <c r="B882">
        <v>17</v>
      </c>
      <c r="C882">
        <v>2023</v>
      </c>
      <c r="D882" t="s">
        <v>133</v>
      </c>
      <c r="E882">
        <v>118</v>
      </c>
      <c r="F882" t="s">
        <v>128</v>
      </c>
      <c r="G882" t="s">
        <v>24</v>
      </c>
      <c r="H882" t="s">
        <v>27</v>
      </c>
      <c r="I882" t="s">
        <v>28</v>
      </c>
      <c r="J882" t="s">
        <v>28</v>
      </c>
      <c r="K882" t="s">
        <v>28</v>
      </c>
      <c r="L882" t="s">
        <v>28</v>
      </c>
      <c r="M882" t="s">
        <v>28</v>
      </c>
      <c r="N882" s="1" t="s">
        <v>28</v>
      </c>
      <c r="O882" t="s">
        <v>28</v>
      </c>
      <c r="P882" t="s">
        <v>28</v>
      </c>
      <c r="Q882" t="s">
        <v>28</v>
      </c>
      <c r="R882" t="s">
        <v>28</v>
      </c>
      <c r="S882" t="s">
        <v>28</v>
      </c>
      <c r="T882" t="s">
        <v>28</v>
      </c>
      <c r="U882" t="s">
        <v>28</v>
      </c>
    </row>
    <row r="883" spans="1:21" x14ac:dyDescent="0.35">
      <c r="A883" t="s">
        <v>46</v>
      </c>
      <c r="B883">
        <v>18</v>
      </c>
      <c r="C883">
        <v>2023</v>
      </c>
      <c r="D883" t="s">
        <v>133</v>
      </c>
      <c r="E883">
        <v>118</v>
      </c>
      <c r="F883" t="s">
        <v>128</v>
      </c>
      <c r="G883" t="s">
        <v>24</v>
      </c>
      <c r="H883" t="s">
        <v>27</v>
      </c>
      <c r="I883" t="s">
        <v>28</v>
      </c>
      <c r="J883" t="s">
        <v>28</v>
      </c>
      <c r="K883" t="s">
        <v>28</v>
      </c>
      <c r="L883" t="s">
        <v>28</v>
      </c>
      <c r="M883" t="s">
        <v>28</v>
      </c>
      <c r="N883" s="1" t="s">
        <v>28</v>
      </c>
      <c r="O883" t="s">
        <v>28</v>
      </c>
      <c r="P883" t="s">
        <v>28</v>
      </c>
      <c r="Q883" t="s">
        <v>28</v>
      </c>
      <c r="R883" t="s">
        <v>28</v>
      </c>
      <c r="S883" t="s">
        <v>28</v>
      </c>
      <c r="T883" t="s">
        <v>28</v>
      </c>
      <c r="U883" t="s">
        <v>28</v>
      </c>
    </row>
    <row r="884" spans="1:21" x14ac:dyDescent="0.35">
      <c r="A884" t="s">
        <v>47</v>
      </c>
      <c r="B884">
        <v>19</v>
      </c>
      <c r="C884">
        <v>2023</v>
      </c>
      <c r="D884" t="s">
        <v>133</v>
      </c>
      <c r="E884">
        <v>118</v>
      </c>
      <c r="F884" t="s">
        <v>128</v>
      </c>
      <c r="G884" t="s">
        <v>24</v>
      </c>
      <c r="H884" t="s">
        <v>27</v>
      </c>
      <c r="I884" t="s">
        <v>28</v>
      </c>
      <c r="J884" t="s">
        <v>28</v>
      </c>
      <c r="K884" t="s">
        <v>28</v>
      </c>
      <c r="L884" t="s">
        <v>28</v>
      </c>
      <c r="M884" t="s">
        <v>28</v>
      </c>
      <c r="N884" s="1" t="s">
        <v>28</v>
      </c>
      <c r="O884" t="s">
        <v>28</v>
      </c>
      <c r="P884" t="s">
        <v>28</v>
      </c>
      <c r="Q884" t="s">
        <v>28</v>
      </c>
      <c r="R884" t="s">
        <v>28</v>
      </c>
      <c r="S884" t="s">
        <v>28</v>
      </c>
      <c r="T884" t="s">
        <v>28</v>
      </c>
      <c r="U884" t="s">
        <v>28</v>
      </c>
    </row>
    <row r="885" spans="1:21" x14ac:dyDescent="0.35">
      <c r="A885" t="s">
        <v>48</v>
      </c>
      <c r="B885">
        <v>20</v>
      </c>
      <c r="C885">
        <v>2023</v>
      </c>
      <c r="D885" t="s">
        <v>133</v>
      </c>
      <c r="E885">
        <v>118</v>
      </c>
      <c r="F885" t="s">
        <v>128</v>
      </c>
      <c r="G885" t="s">
        <v>24</v>
      </c>
      <c r="H885" t="s">
        <v>27</v>
      </c>
      <c r="I885" t="s">
        <v>28</v>
      </c>
      <c r="J885" t="s">
        <v>28</v>
      </c>
      <c r="K885" t="s">
        <v>28</v>
      </c>
      <c r="L885" t="s">
        <v>28</v>
      </c>
      <c r="M885" t="s">
        <v>28</v>
      </c>
      <c r="N885" s="1" t="s">
        <v>28</v>
      </c>
      <c r="O885" t="s">
        <v>28</v>
      </c>
      <c r="P885" t="s">
        <v>28</v>
      </c>
      <c r="Q885" t="s">
        <v>28</v>
      </c>
      <c r="R885" t="s">
        <v>28</v>
      </c>
      <c r="S885" t="s">
        <v>28</v>
      </c>
      <c r="T885" t="s">
        <v>28</v>
      </c>
      <c r="U885" t="s">
        <v>28</v>
      </c>
    </row>
    <row r="886" spans="1:21" x14ac:dyDescent="0.35">
      <c r="A886" t="s">
        <v>49</v>
      </c>
      <c r="B886">
        <v>21</v>
      </c>
      <c r="C886">
        <v>2023</v>
      </c>
      <c r="D886" t="s">
        <v>133</v>
      </c>
      <c r="E886">
        <v>118</v>
      </c>
      <c r="F886" t="s">
        <v>128</v>
      </c>
      <c r="G886" t="s">
        <v>24</v>
      </c>
      <c r="H886" t="s">
        <v>25</v>
      </c>
      <c r="I886">
        <v>70</v>
      </c>
      <c r="J886" s="1" t="s">
        <v>86</v>
      </c>
      <c r="K886" s="4">
        <v>0</v>
      </c>
      <c r="L886">
        <v>2</v>
      </c>
      <c r="M886">
        <v>1</v>
      </c>
      <c r="N886" s="1" t="s">
        <v>27</v>
      </c>
      <c r="O886" t="s">
        <v>27</v>
      </c>
      <c r="P886" t="s">
        <v>28</v>
      </c>
      <c r="Q886" t="s">
        <v>27</v>
      </c>
      <c r="R886" t="s">
        <v>27</v>
      </c>
      <c r="S886">
        <v>0</v>
      </c>
      <c r="T886" s="1">
        <v>70</v>
      </c>
      <c r="U886" t="s">
        <v>27</v>
      </c>
    </row>
    <row r="887" spans="1:21" x14ac:dyDescent="0.35">
      <c r="A887" t="s">
        <v>50</v>
      </c>
      <c r="B887">
        <v>22</v>
      </c>
      <c r="C887">
        <v>2023</v>
      </c>
      <c r="D887" t="s">
        <v>133</v>
      </c>
      <c r="E887">
        <v>118</v>
      </c>
      <c r="F887" t="s">
        <v>128</v>
      </c>
      <c r="G887" t="s">
        <v>24</v>
      </c>
      <c r="H887" t="s">
        <v>27</v>
      </c>
      <c r="I887" t="s">
        <v>28</v>
      </c>
      <c r="J887" t="s">
        <v>28</v>
      </c>
      <c r="K887" t="s">
        <v>28</v>
      </c>
      <c r="L887" t="s">
        <v>28</v>
      </c>
      <c r="M887" t="s">
        <v>28</v>
      </c>
      <c r="N887" s="1" t="s">
        <v>28</v>
      </c>
      <c r="O887" t="s">
        <v>28</v>
      </c>
      <c r="P887" t="s">
        <v>28</v>
      </c>
      <c r="Q887" t="s">
        <v>28</v>
      </c>
      <c r="R887" t="s">
        <v>28</v>
      </c>
      <c r="S887" t="s">
        <v>28</v>
      </c>
      <c r="T887" t="s">
        <v>28</v>
      </c>
      <c r="U887" t="s">
        <v>28</v>
      </c>
    </row>
    <row r="888" spans="1:21" x14ac:dyDescent="0.35">
      <c r="A888" t="s">
        <v>51</v>
      </c>
      <c r="B888">
        <v>23</v>
      </c>
      <c r="C888">
        <v>2023</v>
      </c>
      <c r="D888" t="s">
        <v>133</v>
      </c>
      <c r="E888">
        <v>118</v>
      </c>
      <c r="F888" t="s">
        <v>128</v>
      </c>
      <c r="G888" t="s">
        <v>24</v>
      </c>
      <c r="H888" t="s">
        <v>27</v>
      </c>
      <c r="I888" t="s">
        <v>28</v>
      </c>
      <c r="J888" t="s">
        <v>28</v>
      </c>
      <c r="K888" t="s">
        <v>28</v>
      </c>
      <c r="L888" t="s">
        <v>28</v>
      </c>
      <c r="M888" t="s">
        <v>28</v>
      </c>
      <c r="N888" s="1" t="s">
        <v>28</v>
      </c>
      <c r="O888" t="s">
        <v>28</v>
      </c>
      <c r="P888" t="s">
        <v>28</v>
      </c>
      <c r="Q888" t="s">
        <v>28</v>
      </c>
      <c r="R888" t="s">
        <v>28</v>
      </c>
      <c r="S888" t="s">
        <v>28</v>
      </c>
      <c r="T888" t="s">
        <v>28</v>
      </c>
      <c r="U888" t="s">
        <v>28</v>
      </c>
    </row>
    <row r="889" spans="1:21" x14ac:dyDescent="0.35">
      <c r="A889" t="s">
        <v>52</v>
      </c>
      <c r="B889">
        <v>24</v>
      </c>
      <c r="C889">
        <v>2023</v>
      </c>
      <c r="D889" t="s">
        <v>133</v>
      </c>
      <c r="E889">
        <v>118</v>
      </c>
      <c r="F889" t="s">
        <v>128</v>
      </c>
      <c r="G889" t="s">
        <v>24</v>
      </c>
      <c r="H889" t="s">
        <v>25</v>
      </c>
      <c r="I889">
        <v>0</v>
      </c>
      <c r="J889" t="s">
        <v>86</v>
      </c>
      <c r="K889">
        <v>100</v>
      </c>
      <c r="L889">
        <v>2</v>
      </c>
      <c r="M889">
        <v>1</v>
      </c>
      <c r="N889" s="1" t="s">
        <v>27</v>
      </c>
      <c r="O889" t="s">
        <v>27</v>
      </c>
      <c r="P889" t="s">
        <v>28</v>
      </c>
      <c r="Q889" t="s">
        <v>27</v>
      </c>
      <c r="R889" t="s">
        <v>27</v>
      </c>
      <c r="S889">
        <v>3</v>
      </c>
      <c r="U889" t="s">
        <v>27</v>
      </c>
    </row>
    <row r="890" spans="1:21" x14ac:dyDescent="0.35">
      <c r="A890" t="s">
        <v>53</v>
      </c>
      <c r="B890">
        <v>25</v>
      </c>
      <c r="C890">
        <v>2023</v>
      </c>
      <c r="D890" t="s">
        <v>133</v>
      </c>
      <c r="E890">
        <v>118</v>
      </c>
      <c r="F890" t="s">
        <v>128</v>
      </c>
      <c r="G890" t="s">
        <v>24</v>
      </c>
      <c r="H890" t="s">
        <v>27</v>
      </c>
      <c r="I890" t="s">
        <v>28</v>
      </c>
      <c r="J890" t="s">
        <v>28</v>
      </c>
      <c r="K890" t="s">
        <v>28</v>
      </c>
      <c r="L890" t="s">
        <v>28</v>
      </c>
      <c r="M890" t="s">
        <v>28</v>
      </c>
      <c r="N890" s="1" t="s">
        <v>28</v>
      </c>
      <c r="O890" t="s">
        <v>28</v>
      </c>
      <c r="P890" t="s">
        <v>28</v>
      </c>
      <c r="Q890" t="s">
        <v>28</v>
      </c>
      <c r="R890" t="s">
        <v>28</v>
      </c>
      <c r="S890" t="s">
        <v>28</v>
      </c>
      <c r="T890" t="s">
        <v>28</v>
      </c>
      <c r="U890" t="s">
        <v>28</v>
      </c>
    </row>
    <row r="891" spans="1:21" x14ac:dyDescent="0.35">
      <c r="A891" t="s">
        <v>54</v>
      </c>
      <c r="B891">
        <v>26</v>
      </c>
      <c r="C891">
        <v>2023</v>
      </c>
      <c r="D891" t="s">
        <v>133</v>
      </c>
      <c r="E891">
        <v>118</v>
      </c>
      <c r="F891" t="s">
        <v>128</v>
      </c>
      <c r="G891" t="s">
        <v>24</v>
      </c>
      <c r="H891" t="s">
        <v>27</v>
      </c>
      <c r="I891" t="s">
        <v>28</v>
      </c>
      <c r="J891" t="s">
        <v>28</v>
      </c>
      <c r="K891" t="s">
        <v>28</v>
      </c>
      <c r="L891" t="s">
        <v>28</v>
      </c>
      <c r="M891" t="s">
        <v>28</v>
      </c>
      <c r="N891" s="1" t="s">
        <v>28</v>
      </c>
      <c r="O891" t="s">
        <v>28</v>
      </c>
      <c r="P891" t="s">
        <v>28</v>
      </c>
      <c r="Q891" t="s">
        <v>28</v>
      </c>
      <c r="R891" t="s">
        <v>28</v>
      </c>
      <c r="S891" t="s">
        <v>28</v>
      </c>
      <c r="T891" t="s">
        <v>28</v>
      </c>
      <c r="U891" t="s">
        <v>28</v>
      </c>
    </row>
    <row r="892" spans="1:21" x14ac:dyDescent="0.35">
      <c r="A892" t="s">
        <v>55</v>
      </c>
      <c r="B892">
        <v>27</v>
      </c>
      <c r="C892">
        <v>2023</v>
      </c>
      <c r="D892" t="s">
        <v>133</v>
      </c>
      <c r="E892">
        <v>118</v>
      </c>
      <c r="F892" t="s">
        <v>128</v>
      </c>
      <c r="G892" t="s">
        <v>24</v>
      </c>
      <c r="H892" t="s">
        <v>27</v>
      </c>
      <c r="I892" t="s">
        <v>28</v>
      </c>
      <c r="J892" t="s">
        <v>28</v>
      </c>
      <c r="K892" t="s">
        <v>28</v>
      </c>
      <c r="L892" t="s">
        <v>28</v>
      </c>
      <c r="M892" t="s">
        <v>28</v>
      </c>
      <c r="N892" s="1" t="s">
        <v>28</v>
      </c>
      <c r="O892" t="s">
        <v>28</v>
      </c>
      <c r="P892" t="s">
        <v>28</v>
      </c>
      <c r="Q892" t="s">
        <v>28</v>
      </c>
      <c r="R892" t="s">
        <v>28</v>
      </c>
      <c r="S892" t="s">
        <v>28</v>
      </c>
      <c r="T892" t="s">
        <v>28</v>
      </c>
      <c r="U892" t="s">
        <v>28</v>
      </c>
    </row>
    <row r="893" spans="1:21" x14ac:dyDescent="0.35">
      <c r="A893" t="s">
        <v>56</v>
      </c>
      <c r="B893">
        <v>28</v>
      </c>
      <c r="C893">
        <v>2023</v>
      </c>
      <c r="D893" t="s">
        <v>133</v>
      </c>
      <c r="E893">
        <v>118</v>
      </c>
      <c r="F893" t="s">
        <v>128</v>
      </c>
      <c r="G893" t="s">
        <v>24</v>
      </c>
      <c r="H893" t="s">
        <v>25</v>
      </c>
      <c r="I893">
        <v>50</v>
      </c>
      <c r="J893" s="1" t="s">
        <v>86</v>
      </c>
      <c r="K893" s="4">
        <v>0</v>
      </c>
      <c r="L893">
        <v>2</v>
      </c>
      <c r="M893">
        <v>1</v>
      </c>
      <c r="N893" s="1" t="s">
        <v>27</v>
      </c>
      <c r="O893" t="s">
        <v>27</v>
      </c>
      <c r="P893" t="s">
        <v>28</v>
      </c>
      <c r="Q893" t="s">
        <v>27</v>
      </c>
      <c r="R893" t="s">
        <v>27</v>
      </c>
      <c r="S893">
        <v>0</v>
      </c>
      <c r="T893" s="1">
        <v>100</v>
      </c>
      <c r="U893" t="s">
        <v>27</v>
      </c>
    </row>
    <row r="894" spans="1:21" x14ac:dyDescent="0.35">
      <c r="A894" t="s">
        <v>57</v>
      </c>
      <c r="B894">
        <v>29</v>
      </c>
      <c r="C894">
        <v>2023</v>
      </c>
      <c r="D894" t="s">
        <v>133</v>
      </c>
      <c r="E894">
        <v>118</v>
      </c>
      <c r="F894" t="s">
        <v>128</v>
      </c>
      <c r="G894" t="s">
        <v>24</v>
      </c>
      <c r="H894" t="s">
        <v>27</v>
      </c>
      <c r="I894" t="s">
        <v>28</v>
      </c>
      <c r="J894" t="s">
        <v>28</v>
      </c>
      <c r="K894" t="s">
        <v>28</v>
      </c>
      <c r="L894" t="s">
        <v>28</v>
      </c>
      <c r="M894" t="s">
        <v>28</v>
      </c>
      <c r="N894" s="1" t="s">
        <v>28</v>
      </c>
      <c r="O894" t="s">
        <v>28</v>
      </c>
      <c r="P894" t="s">
        <v>28</v>
      </c>
      <c r="Q894" t="s">
        <v>28</v>
      </c>
      <c r="R894" t="s">
        <v>28</v>
      </c>
      <c r="S894" t="s">
        <v>28</v>
      </c>
      <c r="T894" t="s">
        <v>28</v>
      </c>
      <c r="U894" t="s">
        <v>28</v>
      </c>
    </row>
    <row r="895" spans="1:21" x14ac:dyDescent="0.35">
      <c r="A895" t="s">
        <v>58</v>
      </c>
      <c r="B895">
        <v>30</v>
      </c>
      <c r="C895">
        <v>2023</v>
      </c>
      <c r="D895" t="s">
        <v>133</v>
      </c>
      <c r="E895">
        <v>118</v>
      </c>
      <c r="F895" t="s">
        <v>128</v>
      </c>
      <c r="G895" t="s">
        <v>24</v>
      </c>
      <c r="H895" t="s">
        <v>27</v>
      </c>
      <c r="I895" t="s">
        <v>28</v>
      </c>
      <c r="J895" t="s">
        <v>28</v>
      </c>
      <c r="K895" t="s">
        <v>28</v>
      </c>
      <c r="L895" t="s">
        <v>28</v>
      </c>
      <c r="M895" t="s">
        <v>28</v>
      </c>
      <c r="N895" s="1" t="s">
        <v>28</v>
      </c>
      <c r="O895" t="s">
        <v>28</v>
      </c>
      <c r="P895" t="s">
        <v>28</v>
      </c>
      <c r="Q895" t="s">
        <v>28</v>
      </c>
      <c r="R895" t="s">
        <v>28</v>
      </c>
      <c r="S895" t="s">
        <v>28</v>
      </c>
      <c r="T895" t="s">
        <v>28</v>
      </c>
      <c r="U895" t="s">
        <v>28</v>
      </c>
    </row>
    <row r="896" spans="1:21" x14ac:dyDescent="0.35">
      <c r="A896" t="s">
        <v>59</v>
      </c>
      <c r="B896">
        <v>31</v>
      </c>
      <c r="C896">
        <v>2023</v>
      </c>
      <c r="D896" t="s">
        <v>133</v>
      </c>
      <c r="E896">
        <v>118</v>
      </c>
      <c r="F896" t="s">
        <v>128</v>
      </c>
      <c r="G896" t="s">
        <v>24</v>
      </c>
      <c r="H896" t="s">
        <v>25</v>
      </c>
      <c r="I896">
        <v>95</v>
      </c>
      <c r="J896" s="1" t="s">
        <v>86</v>
      </c>
      <c r="K896" s="4">
        <v>0</v>
      </c>
      <c r="L896">
        <v>2</v>
      </c>
      <c r="M896">
        <v>1</v>
      </c>
      <c r="N896" s="1" t="s">
        <v>27</v>
      </c>
      <c r="O896" t="s">
        <v>27</v>
      </c>
      <c r="P896">
        <v>19</v>
      </c>
      <c r="Q896" t="s">
        <v>27</v>
      </c>
      <c r="R896" t="s">
        <v>27</v>
      </c>
      <c r="S896" s="1">
        <v>20</v>
      </c>
      <c r="T896">
        <v>95</v>
      </c>
      <c r="U896" t="s">
        <v>27</v>
      </c>
    </row>
    <row r="897" spans="1:21" x14ac:dyDescent="0.35">
      <c r="A897" t="s">
        <v>60</v>
      </c>
      <c r="B897">
        <v>32</v>
      </c>
      <c r="C897">
        <v>2023</v>
      </c>
      <c r="D897" t="s">
        <v>133</v>
      </c>
      <c r="E897">
        <v>118</v>
      </c>
      <c r="F897" t="s">
        <v>128</v>
      </c>
      <c r="G897" t="s">
        <v>24</v>
      </c>
      <c r="H897" t="s">
        <v>27</v>
      </c>
      <c r="I897" t="s">
        <v>28</v>
      </c>
      <c r="J897" t="s">
        <v>28</v>
      </c>
      <c r="K897" t="s">
        <v>28</v>
      </c>
      <c r="L897" t="s">
        <v>28</v>
      </c>
      <c r="M897" t="s">
        <v>28</v>
      </c>
      <c r="N897" s="1" t="s">
        <v>28</v>
      </c>
      <c r="O897" t="s">
        <v>28</v>
      </c>
      <c r="P897" t="s">
        <v>28</v>
      </c>
      <c r="Q897" t="s">
        <v>28</v>
      </c>
      <c r="R897" t="s">
        <v>28</v>
      </c>
      <c r="S897" t="s">
        <v>28</v>
      </c>
      <c r="T897" t="s">
        <v>28</v>
      </c>
      <c r="U897" t="s">
        <v>28</v>
      </c>
    </row>
    <row r="898" spans="1:21" x14ac:dyDescent="0.35">
      <c r="A898" t="s">
        <v>61</v>
      </c>
      <c r="B898">
        <v>33</v>
      </c>
      <c r="C898">
        <v>2023</v>
      </c>
      <c r="D898" t="s">
        <v>133</v>
      </c>
      <c r="E898">
        <v>118</v>
      </c>
      <c r="F898" t="s">
        <v>128</v>
      </c>
      <c r="G898" t="s">
        <v>24</v>
      </c>
      <c r="H898" t="s">
        <v>27</v>
      </c>
      <c r="I898" t="s">
        <v>28</v>
      </c>
      <c r="J898" t="s">
        <v>28</v>
      </c>
      <c r="K898" t="s">
        <v>28</v>
      </c>
      <c r="L898" t="s">
        <v>28</v>
      </c>
      <c r="M898" t="s">
        <v>28</v>
      </c>
      <c r="N898" s="1" t="s">
        <v>28</v>
      </c>
      <c r="O898" t="s">
        <v>28</v>
      </c>
      <c r="P898" t="s">
        <v>28</v>
      </c>
      <c r="Q898" t="s">
        <v>28</v>
      </c>
      <c r="R898" t="s">
        <v>28</v>
      </c>
      <c r="S898" t="s">
        <v>28</v>
      </c>
      <c r="T898" t="s">
        <v>28</v>
      </c>
      <c r="U898" t="s">
        <v>28</v>
      </c>
    </row>
    <row r="899" spans="1:21" x14ac:dyDescent="0.35">
      <c r="A899" t="s">
        <v>62</v>
      </c>
      <c r="B899">
        <v>34</v>
      </c>
      <c r="C899">
        <v>2023</v>
      </c>
      <c r="D899" t="s">
        <v>133</v>
      </c>
      <c r="E899">
        <v>118</v>
      </c>
      <c r="F899" t="s">
        <v>128</v>
      </c>
      <c r="G899" t="s">
        <v>24</v>
      </c>
      <c r="H899" t="s">
        <v>27</v>
      </c>
      <c r="I899" t="s">
        <v>28</v>
      </c>
      <c r="J899" t="s">
        <v>28</v>
      </c>
      <c r="K899" t="s">
        <v>28</v>
      </c>
      <c r="L899" t="s">
        <v>28</v>
      </c>
      <c r="M899" t="s">
        <v>28</v>
      </c>
      <c r="N899" s="1" t="s">
        <v>28</v>
      </c>
      <c r="O899" t="s">
        <v>28</v>
      </c>
      <c r="P899" t="s">
        <v>28</v>
      </c>
      <c r="Q899" t="s">
        <v>28</v>
      </c>
      <c r="R899" t="s">
        <v>28</v>
      </c>
      <c r="S899" t="s">
        <v>28</v>
      </c>
      <c r="T899" t="s">
        <v>28</v>
      </c>
      <c r="U899" t="s">
        <v>28</v>
      </c>
    </row>
    <row r="900" spans="1:21" x14ac:dyDescent="0.35">
      <c r="A900" t="s">
        <v>63</v>
      </c>
      <c r="B900">
        <v>35</v>
      </c>
      <c r="C900">
        <v>2023</v>
      </c>
      <c r="D900" t="s">
        <v>133</v>
      </c>
      <c r="E900">
        <v>118</v>
      </c>
      <c r="F900" t="s">
        <v>128</v>
      </c>
      <c r="G900" t="s">
        <v>24</v>
      </c>
      <c r="H900" t="s">
        <v>25</v>
      </c>
      <c r="I900">
        <v>45</v>
      </c>
      <c r="J900" s="1" t="s">
        <v>86</v>
      </c>
      <c r="K900" s="4">
        <v>0</v>
      </c>
      <c r="L900">
        <v>2</v>
      </c>
      <c r="M900">
        <v>1</v>
      </c>
      <c r="N900" s="1" t="s">
        <v>27</v>
      </c>
      <c r="O900" t="s">
        <v>27</v>
      </c>
      <c r="P900" t="s">
        <v>28</v>
      </c>
      <c r="Q900" t="s">
        <v>27</v>
      </c>
      <c r="R900" t="s">
        <v>27</v>
      </c>
      <c r="S900">
        <v>16</v>
      </c>
      <c r="T900">
        <v>45</v>
      </c>
      <c r="U900" t="s">
        <v>27</v>
      </c>
    </row>
    <row r="901" spans="1:21" x14ac:dyDescent="0.35">
      <c r="A901" t="s">
        <v>64</v>
      </c>
      <c r="B901">
        <v>36</v>
      </c>
      <c r="C901">
        <v>2023</v>
      </c>
      <c r="D901" t="s">
        <v>133</v>
      </c>
      <c r="E901">
        <v>118</v>
      </c>
      <c r="F901" t="s">
        <v>128</v>
      </c>
      <c r="G901" t="s">
        <v>24</v>
      </c>
      <c r="H901" t="s">
        <v>27</v>
      </c>
      <c r="I901" t="s">
        <v>28</v>
      </c>
      <c r="J901" t="s">
        <v>28</v>
      </c>
      <c r="K901" t="s">
        <v>28</v>
      </c>
      <c r="L901" t="s">
        <v>28</v>
      </c>
      <c r="M901" t="s">
        <v>28</v>
      </c>
      <c r="N901" s="1" t="s">
        <v>28</v>
      </c>
      <c r="O901" t="s">
        <v>28</v>
      </c>
      <c r="P901" t="s">
        <v>28</v>
      </c>
      <c r="Q901" t="s">
        <v>28</v>
      </c>
      <c r="R901" t="s">
        <v>28</v>
      </c>
      <c r="S901" t="s">
        <v>28</v>
      </c>
      <c r="T901" t="s">
        <v>28</v>
      </c>
      <c r="U901" t="s">
        <v>28</v>
      </c>
    </row>
    <row r="902" spans="1:21" x14ac:dyDescent="0.35">
      <c r="A902" t="s">
        <v>65</v>
      </c>
      <c r="B902">
        <v>37</v>
      </c>
      <c r="C902">
        <v>2023</v>
      </c>
      <c r="D902" t="s">
        <v>133</v>
      </c>
      <c r="E902">
        <v>118</v>
      </c>
      <c r="F902" t="s">
        <v>128</v>
      </c>
      <c r="G902" t="s">
        <v>24</v>
      </c>
      <c r="H902" t="s">
        <v>27</v>
      </c>
      <c r="I902" t="s">
        <v>28</v>
      </c>
      <c r="J902" t="s">
        <v>28</v>
      </c>
      <c r="K902" t="s">
        <v>28</v>
      </c>
      <c r="L902" t="s">
        <v>28</v>
      </c>
      <c r="M902" t="s">
        <v>28</v>
      </c>
      <c r="N902" s="1" t="s">
        <v>28</v>
      </c>
      <c r="O902" t="s">
        <v>28</v>
      </c>
      <c r="P902" t="s">
        <v>28</v>
      </c>
      <c r="Q902" t="s">
        <v>28</v>
      </c>
      <c r="R902" t="s">
        <v>28</v>
      </c>
      <c r="S902" t="s">
        <v>28</v>
      </c>
      <c r="T902" t="s">
        <v>28</v>
      </c>
      <c r="U902" t="s">
        <v>28</v>
      </c>
    </row>
    <row r="903" spans="1:21" x14ac:dyDescent="0.35">
      <c r="A903" t="s">
        <v>66</v>
      </c>
      <c r="B903">
        <v>38</v>
      </c>
      <c r="C903">
        <v>2023</v>
      </c>
      <c r="D903" t="s">
        <v>133</v>
      </c>
      <c r="E903">
        <v>118</v>
      </c>
      <c r="F903" t="s">
        <v>128</v>
      </c>
      <c r="G903" t="s">
        <v>24</v>
      </c>
      <c r="H903" t="s">
        <v>27</v>
      </c>
      <c r="I903" t="s">
        <v>28</v>
      </c>
      <c r="J903" t="s">
        <v>28</v>
      </c>
      <c r="K903" t="s">
        <v>28</v>
      </c>
      <c r="L903" t="s">
        <v>28</v>
      </c>
      <c r="M903" t="s">
        <v>28</v>
      </c>
      <c r="N903" s="1" t="s">
        <v>28</v>
      </c>
      <c r="O903" t="s">
        <v>28</v>
      </c>
      <c r="P903" t="s">
        <v>28</v>
      </c>
      <c r="Q903" t="s">
        <v>28</v>
      </c>
      <c r="R903" t="s">
        <v>28</v>
      </c>
      <c r="S903" t="s">
        <v>28</v>
      </c>
      <c r="T903" t="s">
        <v>28</v>
      </c>
      <c r="U903" t="s">
        <v>28</v>
      </c>
    </row>
    <row r="904" spans="1:21" x14ac:dyDescent="0.35">
      <c r="A904" t="s">
        <v>67</v>
      </c>
      <c r="B904">
        <v>39</v>
      </c>
      <c r="C904">
        <v>2023</v>
      </c>
      <c r="D904" t="s">
        <v>133</v>
      </c>
      <c r="E904">
        <v>118</v>
      </c>
      <c r="F904" t="s">
        <v>128</v>
      </c>
      <c r="G904" t="s">
        <v>24</v>
      </c>
      <c r="H904" t="s">
        <v>25</v>
      </c>
      <c r="I904">
        <v>35</v>
      </c>
      <c r="J904" t="s">
        <v>86</v>
      </c>
      <c r="K904">
        <v>320</v>
      </c>
      <c r="L904">
        <v>2</v>
      </c>
      <c r="M904">
        <v>1</v>
      </c>
      <c r="N904" s="1" t="s">
        <v>27</v>
      </c>
      <c r="O904" t="s">
        <v>27</v>
      </c>
      <c r="P904" t="s">
        <v>28</v>
      </c>
      <c r="Q904" t="s">
        <v>27</v>
      </c>
      <c r="R904" t="s">
        <v>27</v>
      </c>
      <c r="S904">
        <v>15</v>
      </c>
      <c r="T904">
        <v>35</v>
      </c>
      <c r="U904" t="s">
        <v>27</v>
      </c>
    </row>
    <row r="905" spans="1:21" x14ac:dyDescent="0.35">
      <c r="A905" t="s">
        <v>68</v>
      </c>
      <c r="B905">
        <v>40</v>
      </c>
      <c r="C905">
        <v>2023</v>
      </c>
      <c r="D905" t="s">
        <v>133</v>
      </c>
      <c r="E905">
        <v>118</v>
      </c>
      <c r="F905" t="s">
        <v>128</v>
      </c>
      <c r="G905" t="s">
        <v>24</v>
      </c>
      <c r="H905" t="s">
        <v>27</v>
      </c>
      <c r="I905" t="s">
        <v>28</v>
      </c>
      <c r="J905" t="s">
        <v>28</v>
      </c>
      <c r="K905" t="s">
        <v>28</v>
      </c>
      <c r="L905" t="s">
        <v>28</v>
      </c>
      <c r="M905" t="s">
        <v>28</v>
      </c>
      <c r="N905" s="1" t="s">
        <v>28</v>
      </c>
      <c r="O905" t="s">
        <v>28</v>
      </c>
      <c r="P905" t="s">
        <v>28</v>
      </c>
      <c r="Q905" t="s">
        <v>28</v>
      </c>
      <c r="R905" t="s">
        <v>28</v>
      </c>
      <c r="S905" t="s">
        <v>28</v>
      </c>
      <c r="T905" t="s">
        <v>28</v>
      </c>
      <c r="U905" t="s">
        <v>28</v>
      </c>
    </row>
    <row r="906" spans="1:21" x14ac:dyDescent="0.35">
      <c r="A906" t="s">
        <v>69</v>
      </c>
      <c r="B906">
        <v>41</v>
      </c>
      <c r="C906">
        <v>2023</v>
      </c>
      <c r="D906" t="s">
        <v>133</v>
      </c>
      <c r="E906">
        <v>118</v>
      </c>
      <c r="F906" t="s">
        <v>128</v>
      </c>
      <c r="G906" t="s">
        <v>24</v>
      </c>
      <c r="H906" t="s">
        <v>25</v>
      </c>
      <c r="I906">
        <v>150</v>
      </c>
      <c r="J906" t="s">
        <v>86</v>
      </c>
      <c r="K906">
        <v>240</v>
      </c>
      <c r="L906">
        <v>2</v>
      </c>
      <c r="M906">
        <v>1</v>
      </c>
      <c r="N906" s="1" t="s">
        <v>32</v>
      </c>
      <c r="O906" t="s">
        <v>27</v>
      </c>
      <c r="P906" t="s">
        <v>28</v>
      </c>
      <c r="Q906" t="s">
        <v>27</v>
      </c>
      <c r="R906" t="s">
        <v>27</v>
      </c>
      <c r="S906">
        <v>20</v>
      </c>
      <c r="T906">
        <v>150</v>
      </c>
      <c r="U906" t="s">
        <v>27</v>
      </c>
    </row>
    <row r="907" spans="1:21" x14ac:dyDescent="0.35">
      <c r="A907" t="s">
        <v>70</v>
      </c>
      <c r="B907">
        <v>42</v>
      </c>
      <c r="C907">
        <v>2023</v>
      </c>
      <c r="D907" t="s">
        <v>133</v>
      </c>
      <c r="E907">
        <v>118</v>
      </c>
      <c r="F907" t="s">
        <v>128</v>
      </c>
      <c r="G907" t="s">
        <v>24</v>
      </c>
      <c r="H907" t="s">
        <v>27</v>
      </c>
      <c r="I907" t="s">
        <v>28</v>
      </c>
      <c r="J907" t="s">
        <v>28</v>
      </c>
      <c r="K907" t="s">
        <v>28</v>
      </c>
      <c r="L907" t="s">
        <v>28</v>
      </c>
      <c r="M907" t="s">
        <v>28</v>
      </c>
      <c r="N907" s="1" t="s">
        <v>28</v>
      </c>
      <c r="O907" t="s">
        <v>28</v>
      </c>
      <c r="P907" t="s">
        <v>28</v>
      </c>
      <c r="Q907" t="s">
        <v>28</v>
      </c>
      <c r="R907" t="s">
        <v>28</v>
      </c>
      <c r="S907" t="s">
        <v>28</v>
      </c>
      <c r="T907" t="s">
        <v>28</v>
      </c>
      <c r="U907" t="s">
        <v>28</v>
      </c>
    </row>
    <row r="908" spans="1:21" x14ac:dyDescent="0.35">
      <c r="A908" t="s">
        <v>71</v>
      </c>
      <c r="B908">
        <v>44</v>
      </c>
      <c r="C908">
        <v>2023</v>
      </c>
      <c r="D908" t="s">
        <v>133</v>
      </c>
      <c r="E908">
        <v>118</v>
      </c>
      <c r="F908" t="s">
        <v>128</v>
      </c>
      <c r="G908" t="s">
        <v>24</v>
      </c>
      <c r="H908" t="s">
        <v>27</v>
      </c>
      <c r="I908" t="s">
        <v>28</v>
      </c>
      <c r="J908" t="s">
        <v>28</v>
      </c>
      <c r="K908" t="s">
        <v>28</v>
      </c>
      <c r="L908" t="s">
        <v>28</v>
      </c>
      <c r="M908" t="s">
        <v>28</v>
      </c>
      <c r="N908" s="1" t="s">
        <v>28</v>
      </c>
      <c r="O908" t="s">
        <v>28</v>
      </c>
      <c r="P908" t="s">
        <v>28</v>
      </c>
      <c r="Q908" t="s">
        <v>28</v>
      </c>
      <c r="R908" t="s">
        <v>28</v>
      </c>
      <c r="S908" t="s">
        <v>28</v>
      </c>
      <c r="T908" t="s">
        <v>28</v>
      </c>
      <c r="U908" t="s">
        <v>28</v>
      </c>
    </row>
    <row r="909" spans="1:21" x14ac:dyDescent="0.35">
      <c r="A909" t="s">
        <v>72</v>
      </c>
      <c r="B909">
        <v>45</v>
      </c>
      <c r="C909">
        <v>2023</v>
      </c>
      <c r="D909" t="s">
        <v>133</v>
      </c>
      <c r="E909">
        <v>118</v>
      </c>
      <c r="F909" t="s">
        <v>128</v>
      </c>
      <c r="G909" t="s">
        <v>24</v>
      </c>
      <c r="H909" t="s">
        <v>27</v>
      </c>
      <c r="I909" t="s">
        <v>28</v>
      </c>
      <c r="J909" t="s">
        <v>28</v>
      </c>
      <c r="K909" t="s">
        <v>28</v>
      </c>
      <c r="L909" t="s">
        <v>28</v>
      </c>
      <c r="M909" t="s">
        <v>28</v>
      </c>
      <c r="N909" s="1" t="s">
        <v>28</v>
      </c>
      <c r="O909" t="s">
        <v>28</v>
      </c>
      <c r="P909" t="s">
        <v>28</v>
      </c>
      <c r="Q909" t="s">
        <v>28</v>
      </c>
      <c r="R909" t="s">
        <v>28</v>
      </c>
      <c r="S909" t="s">
        <v>28</v>
      </c>
      <c r="T909" t="s">
        <v>28</v>
      </c>
      <c r="U909" t="s">
        <v>28</v>
      </c>
    </row>
    <row r="910" spans="1:21" x14ac:dyDescent="0.35">
      <c r="A910" t="s">
        <v>73</v>
      </c>
      <c r="B910">
        <v>46</v>
      </c>
      <c r="C910">
        <v>2023</v>
      </c>
      <c r="D910" t="s">
        <v>133</v>
      </c>
      <c r="E910">
        <v>118</v>
      </c>
      <c r="F910" t="s">
        <v>128</v>
      </c>
      <c r="G910" t="s">
        <v>24</v>
      </c>
      <c r="H910" t="s">
        <v>25</v>
      </c>
      <c r="I910">
        <v>0</v>
      </c>
      <c r="J910" s="1" t="s">
        <v>86</v>
      </c>
      <c r="K910" s="4">
        <v>0</v>
      </c>
      <c r="L910">
        <v>2</v>
      </c>
      <c r="M910">
        <v>1</v>
      </c>
      <c r="N910" s="1" t="s">
        <v>27</v>
      </c>
      <c r="O910" t="s">
        <v>27</v>
      </c>
      <c r="P910" t="s">
        <v>28</v>
      </c>
      <c r="Q910" t="s">
        <v>27</v>
      </c>
      <c r="R910" t="s">
        <v>27</v>
      </c>
      <c r="S910">
        <v>0</v>
      </c>
      <c r="T910">
        <v>0</v>
      </c>
      <c r="U910" t="s">
        <v>27</v>
      </c>
    </row>
    <row r="911" spans="1:21" x14ac:dyDescent="0.35">
      <c r="A911" t="s">
        <v>74</v>
      </c>
      <c r="B911">
        <v>47</v>
      </c>
      <c r="C911">
        <v>2023</v>
      </c>
      <c r="D911" t="s">
        <v>133</v>
      </c>
      <c r="E911">
        <v>118</v>
      </c>
      <c r="F911" t="s">
        <v>128</v>
      </c>
      <c r="G911" t="s">
        <v>24</v>
      </c>
      <c r="H911" t="s">
        <v>27</v>
      </c>
      <c r="I911" t="s">
        <v>28</v>
      </c>
      <c r="J911" t="s">
        <v>28</v>
      </c>
      <c r="K911" t="s">
        <v>28</v>
      </c>
      <c r="L911" t="s">
        <v>28</v>
      </c>
      <c r="M911" t="s">
        <v>28</v>
      </c>
      <c r="N911" s="1" t="s">
        <v>28</v>
      </c>
      <c r="O911" t="s">
        <v>28</v>
      </c>
      <c r="P911" t="s">
        <v>28</v>
      </c>
      <c r="Q911" t="s">
        <v>28</v>
      </c>
      <c r="R911" t="s">
        <v>28</v>
      </c>
      <c r="S911" t="s">
        <v>28</v>
      </c>
      <c r="T911" t="s">
        <v>28</v>
      </c>
      <c r="U911" t="s">
        <v>28</v>
      </c>
    </row>
    <row r="912" spans="1:21" x14ac:dyDescent="0.35">
      <c r="A912" t="s">
        <v>75</v>
      </c>
      <c r="B912">
        <v>48</v>
      </c>
      <c r="C912">
        <v>2023</v>
      </c>
      <c r="D912" t="s">
        <v>133</v>
      </c>
      <c r="E912">
        <v>118</v>
      </c>
      <c r="F912" t="s">
        <v>128</v>
      </c>
      <c r="G912" t="s">
        <v>24</v>
      </c>
      <c r="H912" t="s">
        <v>27</v>
      </c>
      <c r="I912" t="s">
        <v>28</v>
      </c>
      <c r="J912" t="s">
        <v>28</v>
      </c>
      <c r="K912" t="s">
        <v>28</v>
      </c>
      <c r="L912" t="s">
        <v>28</v>
      </c>
      <c r="M912" t="s">
        <v>28</v>
      </c>
      <c r="N912" s="1" t="s">
        <v>28</v>
      </c>
      <c r="O912" t="s">
        <v>28</v>
      </c>
      <c r="P912" t="s">
        <v>28</v>
      </c>
      <c r="Q912" t="s">
        <v>28</v>
      </c>
      <c r="R912" t="s">
        <v>28</v>
      </c>
      <c r="S912" t="s">
        <v>28</v>
      </c>
      <c r="T912" t="s">
        <v>28</v>
      </c>
      <c r="U912" t="s">
        <v>28</v>
      </c>
    </row>
    <row r="913" spans="1:21" x14ac:dyDescent="0.35">
      <c r="A913" t="s">
        <v>76</v>
      </c>
      <c r="B913">
        <v>49</v>
      </c>
      <c r="C913">
        <v>2023</v>
      </c>
      <c r="D913" t="s">
        <v>133</v>
      </c>
      <c r="E913">
        <v>118</v>
      </c>
      <c r="F913" t="s">
        <v>128</v>
      </c>
      <c r="G913" t="s">
        <v>24</v>
      </c>
      <c r="H913" t="s">
        <v>27</v>
      </c>
      <c r="I913" t="s">
        <v>28</v>
      </c>
      <c r="J913" t="s">
        <v>28</v>
      </c>
      <c r="K913" t="s">
        <v>28</v>
      </c>
      <c r="L913" t="s">
        <v>28</v>
      </c>
      <c r="M913" t="s">
        <v>28</v>
      </c>
      <c r="N913" s="1" t="s">
        <v>28</v>
      </c>
      <c r="O913" t="s">
        <v>28</v>
      </c>
      <c r="P913" t="s">
        <v>28</v>
      </c>
      <c r="Q913" t="s">
        <v>28</v>
      </c>
      <c r="R913" t="s">
        <v>28</v>
      </c>
      <c r="S913" t="s">
        <v>28</v>
      </c>
      <c r="T913" t="s">
        <v>28</v>
      </c>
      <c r="U913" t="s">
        <v>28</v>
      </c>
    </row>
    <row r="914" spans="1:21" x14ac:dyDescent="0.35">
      <c r="A914" t="s">
        <v>77</v>
      </c>
      <c r="B914">
        <v>50</v>
      </c>
      <c r="C914">
        <v>2023</v>
      </c>
      <c r="D914" t="s">
        <v>133</v>
      </c>
      <c r="E914">
        <v>118</v>
      </c>
      <c r="F914" t="s">
        <v>128</v>
      </c>
      <c r="G914" t="s">
        <v>24</v>
      </c>
      <c r="H914" t="s">
        <v>27</v>
      </c>
      <c r="I914" t="s">
        <v>28</v>
      </c>
      <c r="J914" t="s">
        <v>28</v>
      </c>
      <c r="K914" t="s">
        <v>28</v>
      </c>
      <c r="L914" t="s">
        <v>28</v>
      </c>
      <c r="M914" t="s">
        <v>28</v>
      </c>
      <c r="N914" s="1" t="s">
        <v>28</v>
      </c>
      <c r="O914" t="s">
        <v>28</v>
      </c>
      <c r="P914" t="s">
        <v>28</v>
      </c>
      <c r="Q914" t="s">
        <v>28</v>
      </c>
      <c r="R914" t="s">
        <v>28</v>
      </c>
      <c r="S914" t="s">
        <v>28</v>
      </c>
      <c r="T914" t="s">
        <v>28</v>
      </c>
      <c r="U914" t="s">
        <v>28</v>
      </c>
    </row>
    <row r="915" spans="1:21" x14ac:dyDescent="0.35">
      <c r="A915" t="s">
        <v>78</v>
      </c>
      <c r="B915">
        <v>51</v>
      </c>
      <c r="C915">
        <v>2023</v>
      </c>
      <c r="D915" t="s">
        <v>133</v>
      </c>
      <c r="E915">
        <v>118</v>
      </c>
      <c r="F915" t="s">
        <v>128</v>
      </c>
      <c r="G915" t="s">
        <v>24</v>
      </c>
      <c r="H915" t="s">
        <v>27</v>
      </c>
      <c r="I915" t="s">
        <v>28</v>
      </c>
      <c r="J915" t="s">
        <v>28</v>
      </c>
      <c r="K915" t="s">
        <v>28</v>
      </c>
      <c r="L915" t="s">
        <v>28</v>
      </c>
      <c r="M915" t="s">
        <v>28</v>
      </c>
      <c r="N915" s="1" t="s">
        <v>28</v>
      </c>
      <c r="O915" t="s">
        <v>28</v>
      </c>
      <c r="P915" t="s">
        <v>28</v>
      </c>
      <c r="Q915" t="s">
        <v>28</v>
      </c>
      <c r="R915" t="s">
        <v>28</v>
      </c>
      <c r="S915" t="s">
        <v>28</v>
      </c>
      <c r="T915" t="s">
        <v>28</v>
      </c>
      <c r="U915" t="s">
        <v>28</v>
      </c>
    </row>
    <row r="916" spans="1:21" x14ac:dyDescent="0.35">
      <c r="A916" t="s">
        <v>79</v>
      </c>
      <c r="B916">
        <v>53</v>
      </c>
      <c r="C916">
        <v>2023</v>
      </c>
      <c r="D916" t="s">
        <v>133</v>
      </c>
      <c r="E916">
        <v>118</v>
      </c>
      <c r="F916" t="s">
        <v>128</v>
      </c>
      <c r="G916" t="s">
        <v>24</v>
      </c>
      <c r="H916" t="s">
        <v>25</v>
      </c>
      <c r="I916">
        <v>145</v>
      </c>
      <c r="J916" s="1" t="s">
        <v>86</v>
      </c>
      <c r="K916" s="4">
        <v>0</v>
      </c>
      <c r="L916">
        <v>2</v>
      </c>
      <c r="M916">
        <v>1</v>
      </c>
      <c r="N916" s="1" t="s">
        <v>27</v>
      </c>
      <c r="O916" t="s">
        <v>27</v>
      </c>
      <c r="P916" t="s">
        <v>28</v>
      </c>
      <c r="Q916" t="s">
        <v>27</v>
      </c>
      <c r="R916" t="s">
        <v>32</v>
      </c>
      <c r="S916">
        <v>0</v>
      </c>
      <c r="T916">
        <v>145</v>
      </c>
      <c r="U916" t="s">
        <v>27</v>
      </c>
    </row>
    <row r="917" spans="1:21" x14ac:dyDescent="0.35">
      <c r="A917" t="s">
        <v>80</v>
      </c>
      <c r="B917">
        <v>54</v>
      </c>
      <c r="C917">
        <v>2023</v>
      </c>
      <c r="D917" t="s">
        <v>133</v>
      </c>
      <c r="E917">
        <v>118</v>
      </c>
      <c r="F917" t="s">
        <v>128</v>
      </c>
      <c r="G917" t="s">
        <v>24</v>
      </c>
      <c r="H917" t="s">
        <v>25</v>
      </c>
      <c r="I917">
        <v>200</v>
      </c>
      <c r="J917" s="1" t="s">
        <v>86</v>
      </c>
      <c r="K917" s="4">
        <v>0</v>
      </c>
      <c r="L917">
        <v>2</v>
      </c>
      <c r="M917">
        <v>1</v>
      </c>
      <c r="N917" s="1" t="s">
        <v>27</v>
      </c>
      <c r="O917" t="s">
        <v>27</v>
      </c>
      <c r="P917" t="s">
        <v>28</v>
      </c>
      <c r="Q917" t="s">
        <v>32</v>
      </c>
      <c r="R917" t="s">
        <v>27</v>
      </c>
      <c r="S917">
        <v>0</v>
      </c>
      <c r="T917" s="1">
        <v>200</v>
      </c>
      <c r="U917" t="s">
        <v>27</v>
      </c>
    </row>
    <row r="918" spans="1:21" x14ac:dyDescent="0.35">
      <c r="A918" t="s">
        <v>81</v>
      </c>
      <c r="B918">
        <v>55</v>
      </c>
      <c r="C918">
        <v>2023</v>
      </c>
      <c r="D918" t="s">
        <v>133</v>
      </c>
      <c r="E918">
        <v>118</v>
      </c>
      <c r="F918" t="s">
        <v>128</v>
      </c>
      <c r="G918" t="s">
        <v>24</v>
      </c>
      <c r="H918" t="s">
        <v>134</v>
      </c>
      <c r="I918" t="s">
        <v>28</v>
      </c>
      <c r="J918" t="s">
        <v>28</v>
      </c>
      <c r="K918" t="s">
        <v>28</v>
      </c>
      <c r="L918" t="s">
        <v>28</v>
      </c>
      <c r="M918" t="s">
        <v>28</v>
      </c>
      <c r="N918" s="1" t="s">
        <v>28</v>
      </c>
      <c r="O918" t="s">
        <v>28</v>
      </c>
      <c r="P918" t="s">
        <v>28</v>
      </c>
      <c r="Q918" t="s">
        <v>28</v>
      </c>
      <c r="R918" t="s">
        <v>28</v>
      </c>
      <c r="S918" t="s">
        <v>28</v>
      </c>
      <c r="T918" t="s">
        <v>28</v>
      </c>
      <c r="U918" t="s">
        <v>28</v>
      </c>
    </row>
    <row r="919" spans="1:21" x14ac:dyDescent="0.35">
      <c r="A919" t="s">
        <v>82</v>
      </c>
      <c r="B919">
        <v>56</v>
      </c>
      <c r="C919">
        <v>2023</v>
      </c>
      <c r="D919" t="s">
        <v>133</v>
      </c>
      <c r="E919">
        <v>118</v>
      </c>
      <c r="F919" t="s">
        <v>128</v>
      </c>
      <c r="G919" t="s">
        <v>24</v>
      </c>
      <c r="H919" t="s">
        <v>27</v>
      </c>
      <c r="I919" t="s">
        <v>28</v>
      </c>
      <c r="J919" t="s">
        <v>28</v>
      </c>
      <c r="K919" t="s">
        <v>28</v>
      </c>
      <c r="L919" t="s">
        <v>28</v>
      </c>
      <c r="M919" t="s">
        <v>28</v>
      </c>
      <c r="N919" s="1" t="s">
        <v>28</v>
      </c>
      <c r="O919" t="s">
        <v>28</v>
      </c>
      <c r="P919" t="s">
        <v>28</v>
      </c>
      <c r="Q919" t="s">
        <v>28</v>
      </c>
      <c r="R919" t="s">
        <v>28</v>
      </c>
      <c r="S919" t="s">
        <v>28</v>
      </c>
      <c r="T919" t="s">
        <v>28</v>
      </c>
      <c r="U919" t="s">
        <v>28</v>
      </c>
    </row>
    <row r="920" spans="1:21" x14ac:dyDescent="0.35">
      <c r="A920" t="s">
        <v>21</v>
      </c>
      <c r="B920">
        <v>1</v>
      </c>
      <c r="C920">
        <v>2023</v>
      </c>
      <c r="D920" t="s">
        <v>135</v>
      </c>
      <c r="E920">
        <v>119</v>
      </c>
      <c r="F920" t="s">
        <v>136</v>
      </c>
      <c r="G920" t="s">
        <v>95</v>
      </c>
      <c r="H920" t="s">
        <v>25</v>
      </c>
      <c r="I920">
        <v>255</v>
      </c>
      <c r="J920" t="s">
        <v>96</v>
      </c>
      <c r="K920">
        <v>1000</v>
      </c>
      <c r="L920">
        <v>2</v>
      </c>
      <c r="M920">
        <v>2</v>
      </c>
      <c r="N920" s="1" t="s">
        <v>32</v>
      </c>
      <c r="O920" t="s">
        <v>27</v>
      </c>
      <c r="P920">
        <v>16</v>
      </c>
      <c r="Q920" t="s">
        <v>27</v>
      </c>
      <c r="R920" t="s">
        <v>32</v>
      </c>
      <c r="S920">
        <v>0</v>
      </c>
      <c r="T920">
        <v>100</v>
      </c>
      <c r="U920" t="s">
        <v>39</v>
      </c>
    </row>
    <row r="921" spans="1:21" x14ac:dyDescent="0.35">
      <c r="A921" t="s">
        <v>30</v>
      </c>
      <c r="B921">
        <v>2</v>
      </c>
      <c r="C921">
        <v>2023</v>
      </c>
      <c r="D921" t="s">
        <v>135</v>
      </c>
      <c r="E921">
        <v>119</v>
      </c>
      <c r="F921" t="s">
        <v>136</v>
      </c>
      <c r="G921" t="s">
        <v>95</v>
      </c>
      <c r="H921" t="s">
        <v>25</v>
      </c>
      <c r="I921">
        <v>390</v>
      </c>
      <c r="J921" t="s">
        <v>27</v>
      </c>
      <c r="K921">
        <v>350</v>
      </c>
      <c r="L921">
        <v>2</v>
      </c>
      <c r="M921">
        <v>1</v>
      </c>
      <c r="N921" s="1" t="s">
        <v>32</v>
      </c>
      <c r="O921" t="s">
        <v>27</v>
      </c>
      <c r="P921" t="s">
        <v>28</v>
      </c>
      <c r="Q921" t="s">
        <v>27</v>
      </c>
      <c r="R921" t="s">
        <v>27</v>
      </c>
      <c r="S921">
        <v>0</v>
      </c>
      <c r="T921" s="1">
        <v>180</v>
      </c>
      <c r="U921" t="s">
        <v>29</v>
      </c>
    </row>
    <row r="922" spans="1:21" x14ac:dyDescent="0.35">
      <c r="A922" t="s">
        <v>33</v>
      </c>
      <c r="B922">
        <v>4</v>
      </c>
      <c r="C922">
        <v>2023</v>
      </c>
      <c r="D922" t="s">
        <v>135</v>
      </c>
      <c r="E922">
        <v>119</v>
      </c>
      <c r="F922" t="s">
        <v>136</v>
      </c>
      <c r="G922" t="s">
        <v>95</v>
      </c>
      <c r="H922" t="s">
        <v>25</v>
      </c>
      <c r="I922">
        <v>283</v>
      </c>
      <c r="J922" t="s">
        <v>96</v>
      </c>
      <c r="K922">
        <v>600</v>
      </c>
      <c r="L922">
        <v>2</v>
      </c>
      <c r="M922">
        <v>2</v>
      </c>
      <c r="N922" s="1" t="s">
        <v>27</v>
      </c>
      <c r="O922" t="s">
        <v>27</v>
      </c>
      <c r="P922">
        <v>16</v>
      </c>
      <c r="Q922" t="s">
        <v>27</v>
      </c>
      <c r="R922" t="s">
        <v>27</v>
      </c>
      <c r="S922">
        <v>0</v>
      </c>
      <c r="T922">
        <v>76</v>
      </c>
      <c r="U922" t="s">
        <v>39</v>
      </c>
    </row>
    <row r="923" spans="1:21" x14ac:dyDescent="0.35">
      <c r="A923" t="s">
        <v>34</v>
      </c>
      <c r="B923">
        <v>5</v>
      </c>
      <c r="C923">
        <v>2023</v>
      </c>
      <c r="D923" t="s">
        <v>135</v>
      </c>
      <c r="E923">
        <v>119</v>
      </c>
      <c r="F923" t="s">
        <v>136</v>
      </c>
      <c r="G923" t="s">
        <v>95</v>
      </c>
      <c r="H923" t="s">
        <v>25</v>
      </c>
      <c r="I923">
        <v>195</v>
      </c>
      <c r="J923" t="s">
        <v>96</v>
      </c>
      <c r="K923">
        <v>480</v>
      </c>
      <c r="L923">
        <v>2</v>
      </c>
      <c r="M923">
        <v>2</v>
      </c>
      <c r="N923" s="1" t="s">
        <v>27</v>
      </c>
      <c r="O923" t="s">
        <v>27</v>
      </c>
      <c r="P923">
        <v>16</v>
      </c>
      <c r="Q923" t="s">
        <v>27</v>
      </c>
      <c r="R923" t="s">
        <v>27</v>
      </c>
      <c r="S923">
        <v>0</v>
      </c>
      <c r="T923">
        <v>50</v>
      </c>
      <c r="U923" t="s">
        <v>39</v>
      </c>
    </row>
    <row r="924" spans="1:21" x14ac:dyDescent="0.35">
      <c r="A924" t="s">
        <v>35</v>
      </c>
      <c r="B924">
        <v>6</v>
      </c>
      <c r="C924">
        <v>2023</v>
      </c>
      <c r="D924" t="s">
        <v>135</v>
      </c>
      <c r="E924">
        <v>119</v>
      </c>
      <c r="F924" t="s">
        <v>136</v>
      </c>
      <c r="G924" t="s">
        <v>95</v>
      </c>
      <c r="H924" t="s">
        <v>25</v>
      </c>
      <c r="I924">
        <v>124</v>
      </c>
      <c r="J924" t="s">
        <v>96</v>
      </c>
      <c r="K924">
        <v>600</v>
      </c>
      <c r="L924">
        <v>2</v>
      </c>
      <c r="M924">
        <v>1</v>
      </c>
      <c r="N924" s="1" t="s">
        <v>27</v>
      </c>
      <c r="O924" t="s">
        <v>27</v>
      </c>
      <c r="P924">
        <v>17</v>
      </c>
      <c r="Q924" t="s">
        <v>27</v>
      </c>
      <c r="R924" t="s">
        <v>27</v>
      </c>
      <c r="S924">
        <v>0</v>
      </c>
      <c r="T924">
        <v>50</v>
      </c>
      <c r="U924" t="s">
        <v>39</v>
      </c>
    </row>
    <row r="925" spans="1:21" x14ac:dyDescent="0.35">
      <c r="A925" t="s">
        <v>36</v>
      </c>
      <c r="B925">
        <v>8</v>
      </c>
      <c r="C925">
        <v>2023</v>
      </c>
      <c r="D925" t="s">
        <v>135</v>
      </c>
      <c r="E925">
        <v>119</v>
      </c>
      <c r="F925" t="s">
        <v>136</v>
      </c>
      <c r="G925" t="s">
        <v>95</v>
      </c>
      <c r="H925" t="s">
        <v>25</v>
      </c>
      <c r="I925">
        <v>152</v>
      </c>
      <c r="J925" t="s">
        <v>27</v>
      </c>
      <c r="K925">
        <v>600</v>
      </c>
      <c r="L925">
        <v>2</v>
      </c>
      <c r="M925">
        <v>2</v>
      </c>
      <c r="N925" s="1" t="s">
        <v>27</v>
      </c>
      <c r="O925" t="s">
        <v>27</v>
      </c>
      <c r="P925">
        <v>16</v>
      </c>
      <c r="Q925" t="s">
        <v>27</v>
      </c>
      <c r="R925" t="s">
        <v>32</v>
      </c>
      <c r="S925">
        <v>0</v>
      </c>
      <c r="T925">
        <v>45</v>
      </c>
      <c r="U925" t="s">
        <v>29</v>
      </c>
    </row>
    <row r="926" spans="1:21" x14ac:dyDescent="0.35">
      <c r="A926" t="s">
        <v>37</v>
      </c>
      <c r="B926">
        <v>9</v>
      </c>
      <c r="C926">
        <v>2023</v>
      </c>
      <c r="D926" t="s">
        <v>135</v>
      </c>
      <c r="E926">
        <v>119</v>
      </c>
      <c r="F926" t="s">
        <v>136</v>
      </c>
      <c r="G926" t="s">
        <v>95</v>
      </c>
      <c r="H926" t="s">
        <v>25</v>
      </c>
      <c r="I926">
        <v>165</v>
      </c>
      <c r="J926" t="s">
        <v>27</v>
      </c>
      <c r="K926">
        <v>600</v>
      </c>
      <c r="L926">
        <v>2</v>
      </c>
      <c r="M926">
        <v>0</v>
      </c>
      <c r="N926" s="1" t="s">
        <v>27</v>
      </c>
      <c r="O926" t="s">
        <v>27</v>
      </c>
      <c r="P926" t="s">
        <v>28</v>
      </c>
      <c r="Q926" t="s">
        <v>27</v>
      </c>
      <c r="R926" t="s">
        <v>27</v>
      </c>
      <c r="S926">
        <v>0</v>
      </c>
      <c r="T926">
        <v>100</v>
      </c>
      <c r="U926" t="s">
        <v>29</v>
      </c>
    </row>
    <row r="927" spans="1:21" x14ac:dyDescent="0.35">
      <c r="A927" t="s">
        <v>38</v>
      </c>
      <c r="B927">
        <v>10</v>
      </c>
      <c r="C927">
        <v>2023</v>
      </c>
      <c r="D927" t="s">
        <v>135</v>
      </c>
      <c r="E927">
        <v>119</v>
      </c>
      <c r="F927" t="s">
        <v>136</v>
      </c>
      <c r="G927" t="s">
        <v>95</v>
      </c>
      <c r="H927" t="s">
        <v>25</v>
      </c>
      <c r="I927">
        <v>406</v>
      </c>
      <c r="J927" t="s">
        <v>96</v>
      </c>
      <c r="K927">
        <v>600</v>
      </c>
      <c r="L927">
        <v>2</v>
      </c>
      <c r="M927">
        <v>2</v>
      </c>
      <c r="N927" s="1" t="s">
        <v>32</v>
      </c>
      <c r="O927" t="s">
        <v>27</v>
      </c>
      <c r="P927" t="s">
        <v>28</v>
      </c>
      <c r="Q927" t="s">
        <v>27</v>
      </c>
      <c r="R927" t="s">
        <v>32</v>
      </c>
      <c r="S927">
        <v>0</v>
      </c>
      <c r="T927">
        <v>128</v>
      </c>
      <c r="U927" t="s">
        <v>39</v>
      </c>
    </row>
    <row r="928" spans="1:21" x14ac:dyDescent="0.35">
      <c r="A928" t="s">
        <v>40</v>
      </c>
      <c r="B928">
        <v>11</v>
      </c>
      <c r="C928">
        <v>2023</v>
      </c>
      <c r="D928" t="s">
        <v>135</v>
      </c>
      <c r="E928">
        <v>119</v>
      </c>
      <c r="F928" t="s">
        <v>136</v>
      </c>
      <c r="G928" t="s">
        <v>95</v>
      </c>
      <c r="H928" t="s">
        <v>25</v>
      </c>
      <c r="I928">
        <v>175</v>
      </c>
      <c r="J928" t="s">
        <v>96</v>
      </c>
      <c r="K928">
        <v>600</v>
      </c>
      <c r="L928">
        <v>2</v>
      </c>
      <c r="M928">
        <v>2</v>
      </c>
      <c r="N928" s="1" t="s">
        <v>32</v>
      </c>
      <c r="O928" t="s">
        <v>27</v>
      </c>
      <c r="P928">
        <v>18</v>
      </c>
      <c r="Q928" t="s">
        <v>27</v>
      </c>
      <c r="R928" t="s">
        <v>27</v>
      </c>
      <c r="S928">
        <v>6</v>
      </c>
      <c r="T928">
        <v>110</v>
      </c>
      <c r="U928" t="s">
        <v>29</v>
      </c>
    </row>
    <row r="929" spans="1:21" x14ac:dyDescent="0.35">
      <c r="A929" t="s">
        <v>41</v>
      </c>
      <c r="B929">
        <v>12</v>
      </c>
      <c r="C929">
        <v>2023</v>
      </c>
      <c r="D929" t="s">
        <v>135</v>
      </c>
      <c r="E929">
        <v>119</v>
      </c>
      <c r="F929" t="s">
        <v>136</v>
      </c>
      <c r="G929" t="s">
        <v>95</v>
      </c>
      <c r="H929" t="s">
        <v>25</v>
      </c>
      <c r="I929">
        <v>75</v>
      </c>
      <c r="J929" t="s">
        <v>96</v>
      </c>
      <c r="K929">
        <v>180</v>
      </c>
      <c r="L929">
        <v>2</v>
      </c>
      <c r="M929">
        <v>0</v>
      </c>
      <c r="N929" s="1" t="s">
        <v>27</v>
      </c>
      <c r="O929" t="s">
        <v>27</v>
      </c>
      <c r="P929">
        <v>16</v>
      </c>
      <c r="Q929" t="s">
        <v>27</v>
      </c>
      <c r="R929" t="s">
        <v>27</v>
      </c>
      <c r="S929">
        <v>10</v>
      </c>
      <c r="T929">
        <v>40</v>
      </c>
      <c r="U929" t="s">
        <v>29</v>
      </c>
    </row>
    <row r="930" spans="1:21" x14ac:dyDescent="0.35">
      <c r="A930" t="s">
        <v>42</v>
      </c>
      <c r="B930">
        <v>13</v>
      </c>
      <c r="C930">
        <v>2023</v>
      </c>
      <c r="D930" t="s">
        <v>135</v>
      </c>
      <c r="E930">
        <v>119</v>
      </c>
      <c r="F930" t="s">
        <v>136</v>
      </c>
      <c r="G930" t="s">
        <v>95</v>
      </c>
      <c r="H930" t="s">
        <v>25</v>
      </c>
      <c r="I930">
        <v>139</v>
      </c>
      <c r="J930" t="s">
        <v>87</v>
      </c>
      <c r="K930">
        <v>1000</v>
      </c>
      <c r="L930">
        <v>2</v>
      </c>
      <c r="M930">
        <v>2</v>
      </c>
      <c r="N930" s="1" t="s">
        <v>32</v>
      </c>
      <c r="O930" t="s">
        <v>27</v>
      </c>
      <c r="P930">
        <v>18</v>
      </c>
      <c r="Q930" t="s">
        <v>27</v>
      </c>
      <c r="R930" t="s">
        <v>32</v>
      </c>
      <c r="S930">
        <v>5</v>
      </c>
      <c r="T930">
        <v>45</v>
      </c>
      <c r="U930" t="s">
        <v>29</v>
      </c>
    </row>
    <row r="931" spans="1:21" x14ac:dyDescent="0.35">
      <c r="A931" t="s">
        <v>43</v>
      </c>
      <c r="B931">
        <v>15</v>
      </c>
      <c r="C931">
        <v>2023</v>
      </c>
      <c r="D931" t="s">
        <v>135</v>
      </c>
      <c r="E931">
        <v>119</v>
      </c>
      <c r="F931" t="s">
        <v>136</v>
      </c>
      <c r="G931" t="s">
        <v>95</v>
      </c>
      <c r="H931" t="s">
        <v>25</v>
      </c>
      <c r="I931">
        <v>257</v>
      </c>
      <c r="J931" t="s">
        <v>87</v>
      </c>
      <c r="K931">
        <v>600</v>
      </c>
      <c r="L931">
        <v>2</v>
      </c>
      <c r="M931">
        <v>1</v>
      </c>
      <c r="N931" s="1" t="s">
        <v>32</v>
      </c>
      <c r="O931" t="s">
        <v>27</v>
      </c>
      <c r="P931">
        <v>16</v>
      </c>
      <c r="Q931" t="s">
        <v>27</v>
      </c>
      <c r="R931" t="s">
        <v>32</v>
      </c>
      <c r="S931">
        <v>0</v>
      </c>
      <c r="T931">
        <v>46</v>
      </c>
      <c r="U931" t="s">
        <v>29</v>
      </c>
    </row>
    <row r="932" spans="1:21" x14ac:dyDescent="0.35">
      <c r="A932" t="s">
        <v>44</v>
      </c>
      <c r="B932">
        <v>16</v>
      </c>
      <c r="C932">
        <v>2023</v>
      </c>
      <c r="D932" t="s">
        <v>135</v>
      </c>
      <c r="E932">
        <v>119</v>
      </c>
      <c r="F932" t="s">
        <v>136</v>
      </c>
      <c r="G932" t="s">
        <v>95</v>
      </c>
      <c r="H932" t="s">
        <v>25</v>
      </c>
      <c r="I932">
        <v>239</v>
      </c>
      <c r="J932" t="s">
        <v>96</v>
      </c>
      <c r="K932">
        <v>600</v>
      </c>
      <c r="L932">
        <v>2</v>
      </c>
      <c r="M932">
        <v>2</v>
      </c>
      <c r="N932" s="1" t="s">
        <v>32</v>
      </c>
      <c r="O932" t="s">
        <v>27</v>
      </c>
      <c r="P932">
        <v>16.5</v>
      </c>
      <c r="Q932" t="s">
        <v>27</v>
      </c>
      <c r="R932" t="s">
        <v>32</v>
      </c>
      <c r="S932">
        <v>0</v>
      </c>
      <c r="T932">
        <v>100</v>
      </c>
      <c r="U932" t="s">
        <v>29</v>
      </c>
    </row>
    <row r="933" spans="1:21" x14ac:dyDescent="0.35">
      <c r="A933" t="s">
        <v>45</v>
      </c>
      <c r="B933">
        <v>17</v>
      </c>
      <c r="C933">
        <v>2023</v>
      </c>
      <c r="D933" t="s">
        <v>135</v>
      </c>
      <c r="E933">
        <v>119</v>
      </c>
      <c r="F933" t="s">
        <v>136</v>
      </c>
      <c r="G933" t="s">
        <v>95</v>
      </c>
      <c r="H933" t="s">
        <v>25</v>
      </c>
      <c r="I933">
        <v>200</v>
      </c>
      <c r="J933" t="s">
        <v>87</v>
      </c>
      <c r="K933">
        <v>750</v>
      </c>
      <c r="L933">
        <v>2</v>
      </c>
      <c r="M933">
        <v>1</v>
      </c>
      <c r="N933" s="1" t="s">
        <v>27</v>
      </c>
      <c r="O933" t="s">
        <v>27</v>
      </c>
      <c r="P933">
        <v>16</v>
      </c>
      <c r="Q933" t="s">
        <v>27</v>
      </c>
      <c r="R933" t="s">
        <v>27</v>
      </c>
      <c r="S933">
        <v>10</v>
      </c>
      <c r="T933">
        <v>50</v>
      </c>
      <c r="U933" t="s">
        <v>29</v>
      </c>
    </row>
    <row r="934" spans="1:21" x14ac:dyDescent="0.35">
      <c r="A934" t="s">
        <v>46</v>
      </c>
      <c r="B934">
        <v>18</v>
      </c>
      <c r="C934">
        <v>2023</v>
      </c>
      <c r="D934" t="s">
        <v>135</v>
      </c>
      <c r="E934">
        <v>119</v>
      </c>
      <c r="F934" t="s">
        <v>136</v>
      </c>
      <c r="G934" t="s">
        <v>95</v>
      </c>
      <c r="H934" t="s">
        <v>25</v>
      </c>
      <c r="I934">
        <v>88</v>
      </c>
      <c r="J934" t="s">
        <v>96</v>
      </c>
      <c r="K934">
        <v>700</v>
      </c>
      <c r="L934">
        <v>2</v>
      </c>
      <c r="M934">
        <v>1</v>
      </c>
      <c r="N934" s="1" t="s">
        <v>27</v>
      </c>
      <c r="O934" t="s">
        <v>27</v>
      </c>
      <c r="P934">
        <v>16</v>
      </c>
      <c r="Q934" t="s">
        <v>27</v>
      </c>
      <c r="R934" t="s">
        <v>27</v>
      </c>
      <c r="S934">
        <v>0</v>
      </c>
      <c r="T934">
        <v>20</v>
      </c>
      <c r="U934" t="s">
        <v>39</v>
      </c>
    </row>
    <row r="935" spans="1:21" x14ac:dyDescent="0.35">
      <c r="A935" t="s">
        <v>47</v>
      </c>
      <c r="B935">
        <v>19</v>
      </c>
      <c r="C935">
        <v>2023</v>
      </c>
      <c r="D935" t="s">
        <v>135</v>
      </c>
      <c r="E935">
        <v>119</v>
      </c>
      <c r="F935" t="s">
        <v>136</v>
      </c>
      <c r="G935" t="s">
        <v>95</v>
      </c>
      <c r="H935" t="s">
        <v>25</v>
      </c>
      <c r="I935">
        <v>118</v>
      </c>
      <c r="J935" t="s">
        <v>87</v>
      </c>
      <c r="K935">
        <v>600</v>
      </c>
      <c r="L935">
        <v>2</v>
      </c>
      <c r="M935">
        <v>1</v>
      </c>
      <c r="N935" s="1" t="s">
        <v>27</v>
      </c>
      <c r="O935" t="s">
        <v>27</v>
      </c>
      <c r="P935" t="s">
        <v>28</v>
      </c>
      <c r="Q935" t="s">
        <v>27</v>
      </c>
      <c r="R935" t="s">
        <v>27</v>
      </c>
      <c r="S935">
        <v>6</v>
      </c>
      <c r="T935">
        <v>60</v>
      </c>
      <c r="U935" t="s">
        <v>29</v>
      </c>
    </row>
    <row r="936" spans="1:21" x14ac:dyDescent="0.35">
      <c r="A936" t="s">
        <v>48</v>
      </c>
      <c r="B936">
        <v>20</v>
      </c>
      <c r="C936">
        <v>2023</v>
      </c>
      <c r="D936" t="s">
        <v>135</v>
      </c>
      <c r="E936">
        <v>119</v>
      </c>
      <c r="F936" t="s">
        <v>136</v>
      </c>
      <c r="G936" t="s">
        <v>95</v>
      </c>
      <c r="H936" t="s">
        <v>25</v>
      </c>
      <c r="I936">
        <v>210</v>
      </c>
      <c r="J936" t="s">
        <v>87</v>
      </c>
      <c r="K936">
        <v>1000</v>
      </c>
      <c r="L936">
        <v>2</v>
      </c>
      <c r="M936">
        <v>2</v>
      </c>
      <c r="N936" s="1" t="s">
        <v>32</v>
      </c>
      <c r="O936" t="s">
        <v>27</v>
      </c>
      <c r="P936">
        <v>17</v>
      </c>
      <c r="Q936" t="s">
        <v>27</v>
      </c>
      <c r="R936" t="s">
        <v>32</v>
      </c>
      <c r="S936">
        <v>0</v>
      </c>
      <c r="T936">
        <v>60</v>
      </c>
      <c r="U936" t="s">
        <v>39</v>
      </c>
    </row>
    <row r="937" spans="1:21" x14ac:dyDescent="0.35">
      <c r="A937" t="s">
        <v>49</v>
      </c>
      <c r="B937">
        <v>21</v>
      </c>
      <c r="C937">
        <v>2023</v>
      </c>
      <c r="D937" t="s">
        <v>135</v>
      </c>
      <c r="E937">
        <v>119</v>
      </c>
      <c r="F937" t="s">
        <v>136</v>
      </c>
      <c r="G937" t="s">
        <v>95</v>
      </c>
      <c r="H937" t="s">
        <v>25</v>
      </c>
      <c r="I937">
        <v>125</v>
      </c>
      <c r="J937" t="s">
        <v>87</v>
      </c>
      <c r="K937">
        <v>750</v>
      </c>
      <c r="L937">
        <v>2</v>
      </c>
      <c r="M937">
        <v>2</v>
      </c>
      <c r="N937" s="1" t="s">
        <v>27</v>
      </c>
      <c r="O937" t="s">
        <v>27</v>
      </c>
      <c r="P937">
        <v>18</v>
      </c>
      <c r="Q937" t="s">
        <v>32</v>
      </c>
      <c r="R937" t="s">
        <v>27</v>
      </c>
      <c r="S937">
        <v>0</v>
      </c>
      <c r="T937">
        <v>100</v>
      </c>
      <c r="U937" t="s">
        <v>39</v>
      </c>
    </row>
    <row r="938" spans="1:21" x14ac:dyDescent="0.35">
      <c r="A938" t="s">
        <v>50</v>
      </c>
      <c r="B938">
        <v>22</v>
      </c>
      <c r="C938">
        <v>2023</v>
      </c>
      <c r="D938" t="s">
        <v>135</v>
      </c>
      <c r="E938">
        <v>119</v>
      </c>
      <c r="F938" t="s">
        <v>136</v>
      </c>
      <c r="G938" t="s">
        <v>95</v>
      </c>
      <c r="H938" t="s">
        <v>25</v>
      </c>
      <c r="I938">
        <v>25</v>
      </c>
      <c r="J938" t="s">
        <v>96</v>
      </c>
      <c r="K938">
        <v>750</v>
      </c>
      <c r="L938">
        <v>2</v>
      </c>
      <c r="M938">
        <v>2</v>
      </c>
      <c r="N938" s="1" t="s">
        <v>27</v>
      </c>
      <c r="O938" t="s">
        <v>27</v>
      </c>
      <c r="P938">
        <v>16</v>
      </c>
      <c r="Q938" t="s">
        <v>27</v>
      </c>
      <c r="R938" t="s">
        <v>27</v>
      </c>
      <c r="S938">
        <v>0</v>
      </c>
      <c r="T938">
        <v>50</v>
      </c>
      <c r="U938" t="s">
        <v>39</v>
      </c>
    </row>
    <row r="939" spans="1:21" x14ac:dyDescent="0.35">
      <c r="A939" t="s">
        <v>51</v>
      </c>
      <c r="B939">
        <v>23</v>
      </c>
      <c r="C939">
        <v>2023</v>
      </c>
      <c r="D939" t="s">
        <v>135</v>
      </c>
      <c r="E939">
        <v>119</v>
      </c>
      <c r="F939" t="s">
        <v>136</v>
      </c>
      <c r="G939" t="s">
        <v>95</v>
      </c>
      <c r="H939" t="s">
        <v>25</v>
      </c>
      <c r="I939">
        <v>41</v>
      </c>
      <c r="J939" t="s">
        <v>27</v>
      </c>
      <c r="K939">
        <v>600</v>
      </c>
      <c r="L939">
        <v>2</v>
      </c>
      <c r="M939">
        <v>2</v>
      </c>
      <c r="N939" s="1" t="s">
        <v>32</v>
      </c>
      <c r="O939" t="s">
        <v>27</v>
      </c>
      <c r="P939" t="s">
        <v>28</v>
      </c>
      <c r="Q939" t="s">
        <v>27</v>
      </c>
      <c r="R939" t="s">
        <v>32</v>
      </c>
      <c r="S939">
        <v>0</v>
      </c>
      <c r="T939">
        <v>80</v>
      </c>
      <c r="U939" t="s">
        <v>29</v>
      </c>
    </row>
    <row r="940" spans="1:21" x14ac:dyDescent="0.35">
      <c r="A940" t="s">
        <v>52</v>
      </c>
      <c r="B940">
        <v>24</v>
      </c>
      <c r="C940">
        <v>2023</v>
      </c>
      <c r="D940" t="s">
        <v>135</v>
      </c>
      <c r="E940">
        <v>119</v>
      </c>
      <c r="F940" t="s">
        <v>136</v>
      </c>
      <c r="G940" t="s">
        <v>95</v>
      </c>
      <c r="H940" t="s">
        <v>25</v>
      </c>
      <c r="I940">
        <v>104</v>
      </c>
      <c r="J940" t="s">
        <v>99</v>
      </c>
      <c r="K940">
        <v>600</v>
      </c>
      <c r="L940">
        <v>2</v>
      </c>
      <c r="M940">
        <v>2</v>
      </c>
      <c r="N940" s="1" t="s">
        <v>32</v>
      </c>
      <c r="O940" t="s">
        <v>27</v>
      </c>
      <c r="P940">
        <v>17</v>
      </c>
      <c r="Q940" t="s">
        <v>27</v>
      </c>
      <c r="R940" t="s">
        <v>32</v>
      </c>
      <c r="S940">
        <v>6</v>
      </c>
      <c r="T940">
        <v>25</v>
      </c>
      <c r="U940" t="s">
        <v>29</v>
      </c>
    </row>
    <row r="941" spans="1:21" x14ac:dyDescent="0.35">
      <c r="A941" t="s">
        <v>53</v>
      </c>
      <c r="B941">
        <v>25</v>
      </c>
      <c r="C941">
        <v>2023</v>
      </c>
      <c r="D941" t="s">
        <v>135</v>
      </c>
      <c r="E941">
        <v>119</v>
      </c>
      <c r="F941" t="s">
        <v>136</v>
      </c>
      <c r="G941" t="s">
        <v>95</v>
      </c>
      <c r="H941" t="s">
        <v>25</v>
      </c>
      <c r="I941">
        <v>68</v>
      </c>
      <c r="J941" t="s">
        <v>27</v>
      </c>
      <c r="K941">
        <v>600</v>
      </c>
      <c r="L941">
        <v>2</v>
      </c>
      <c r="M941">
        <v>2</v>
      </c>
      <c r="N941" s="1" t="s">
        <v>27</v>
      </c>
      <c r="O941" t="s">
        <v>27</v>
      </c>
      <c r="P941" t="s">
        <v>28</v>
      </c>
      <c r="Q941" t="s">
        <v>27</v>
      </c>
      <c r="R941" t="s">
        <v>32</v>
      </c>
      <c r="S941">
        <v>0</v>
      </c>
      <c r="T941">
        <v>68</v>
      </c>
      <c r="U941" t="s">
        <v>39</v>
      </c>
    </row>
    <row r="942" spans="1:21" x14ac:dyDescent="0.35">
      <c r="A942" t="s">
        <v>54</v>
      </c>
      <c r="B942">
        <v>26</v>
      </c>
      <c r="C942">
        <v>2023</v>
      </c>
      <c r="D942" t="s">
        <v>135</v>
      </c>
      <c r="E942">
        <v>119</v>
      </c>
      <c r="F942" t="s">
        <v>136</v>
      </c>
      <c r="G942" t="s">
        <v>95</v>
      </c>
      <c r="H942" t="s">
        <v>25</v>
      </c>
      <c r="I942">
        <v>230</v>
      </c>
      <c r="J942" t="s">
        <v>99</v>
      </c>
      <c r="K942">
        <v>400</v>
      </c>
      <c r="L942">
        <v>2</v>
      </c>
      <c r="M942">
        <v>2</v>
      </c>
      <c r="N942" s="1" t="s">
        <v>32</v>
      </c>
      <c r="O942" t="s">
        <v>27</v>
      </c>
      <c r="P942">
        <v>17</v>
      </c>
      <c r="Q942" t="s">
        <v>32</v>
      </c>
      <c r="R942" t="s">
        <v>27</v>
      </c>
      <c r="S942">
        <v>0</v>
      </c>
      <c r="T942">
        <v>48</v>
      </c>
      <c r="U942" t="s">
        <v>39</v>
      </c>
    </row>
    <row r="943" spans="1:21" x14ac:dyDescent="0.35">
      <c r="A943" t="s">
        <v>55</v>
      </c>
      <c r="B943">
        <v>27</v>
      </c>
      <c r="C943">
        <v>2023</v>
      </c>
      <c r="D943" t="s">
        <v>135</v>
      </c>
      <c r="E943">
        <v>119</v>
      </c>
      <c r="F943" t="s">
        <v>136</v>
      </c>
      <c r="G943" t="s">
        <v>95</v>
      </c>
      <c r="H943" t="s">
        <v>25</v>
      </c>
      <c r="I943">
        <v>280</v>
      </c>
      <c r="J943" t="s">
        <v>87</v>
      </c>
      <c r="K943">
        <v>600</v>
      </c>
      <c r="L943">
        <v>2</v>
      </c>
      <c r="M943">
        <v>3</v>
      </c>
      <c r="N943" s="1" t="s">
        <v>27</v>
      </c>
      <c r="O943" t="s">
        <v>27</v>
      </c>
      <c r="P943">
        <v>17</v>
      </c>
      <c r="Q943" t="s">
        <v>27</v>
      </c>
      <c r="R943" t="s">
        <v>27</v>
      </c>
      <c r="S943" s="10">
        <f>8/3</f>
        <v>2.6666666666666665</v>
      </c>
      <c r="T943">
        <v>76.66</v>
      </c>
      <c r="U943" t="s">
        <v>29</v>
      </c>
    </row>
    <row r="944" spans="1:21" x14ac:dyDescent="0.35">
      <c r="A944" t="s">
        <v>56</v>
      </c>
      <c r="B944">
        <v>28</v>
      </c>
      <c r="C944">
        <v>2023</v>
      </c>
      <c r="D944" t="s">
        <v>135</v>
      </c>
      <c r="E944">
        <v>119</v>
      </c>
      <c r="F944" t="s">
        <v>136</v>
      </c>
      <c r="G944" t="s">
        <v>95</v>
      </c>
      <c r="H944" t="s">
        <v>25</v>
      </c>
      <c r="I944">
        <v>3400</v>
      </c>
      <c r="J944" t="s">
        <v>87</v>
      </c>
      <c r="K944">
        <v>600</v>
      </c>
      <c r="L944">
        <v>2</v>
      </c>
      <c r="M944">
        <v>2</v>
      </c>
      <c r="N944" s="1" t="s">
        <v>27</v>
      </c>
      <c r="O944" t="s">
        <v>27</v>
      </c>
      <c r="P944">
        <v>17</v>
      </c>
      <c r="Q944" t="s">
        <v>27</v>
      </c>
      <c r="R944" t="s">
        <v>32</v>
      </c>
      <c r="S944">
        <v>0</v>
      </c>
      <c r="T944">
        <v>50</v>
      </c>
      <c r="U944" t="s">
        <v>39</v>
      </c>
    </row>
    <row r="945" spans="1:21" x14ac:dyDescent="0.35">
      <c r="A945" t="s">
        <v>57</v>
      </c>
      <c r="B945">
        <v>29</v>
      </c>
      <c r="C945">
        <v>2023</v>
      </c>
      <c r="D945" t="s">
        <v>135</v>
      </c>
      <c r="E945">
        <v>119</v>
      </c>
      <c r="F945" t="s">
        <v>136</v>
      </c>
      <c r="G945" t="s">
        <v>95</v>
      </c>
      <c r="H945" t="s">
        <v>25</v>
      </c>
      <c r="I945">
        <v>146</v>
      </c>
      <c r="J945" t="s">
        <v>96</v>
      </c>
      <c r="K945">
        <v>750</v>
      </c>
      <c r="L945">
        <v>2</v>
      </c>
      <c r="M945">
        <v>2</v>
      </c>
      <c r="N945" s="1" t="s">
        <v>32</v>
      </c>
      <c r="O945" t="s">
        <v>27</v>
      </c>
      <c r="P945">
        <v>17</v>
      </c>
      <c r="Q945" t="s">
        <v>27</v>
      </c>
      <c r="R945" t="s">
        <v>27</v>
      </c>
      <c r="S945">
        <v>0</v>
      </c>
      <c r="T945">
        <v>30</v>
      </c>
      <c r="U945" t="s">
        <v>39</v>
      </c>
    </row>
    <row r="946" spans="1:21" x14ac:dyDescent="0.35">
      <c r="A946" t="s">
        <v>58</v>
      </c>
      <c r="B946">
        <v>30</v>
      </c>
      <c r="C946">
        <v>2023</v>
      </c>
      <c r="D946" t="s">
        <v>135</v>
      </c>
      <c r="E946">
        <v>119</v>
      </c>
      <c r="F946" t="s">
        <v>136</v>
      </c>
      <c r="G946" t="s">
        <v>95</v>
      </c>
      <c r="H946" t="s">
        <v>25</v>
      </c>
      <c r="I946">
        <v>80</v>
      </c>
      <c r="J946" t="s">
        <v>87</v>
      </c>
      <c r="K946">
        <v>650</v>
      </c>
      <c r="L946">
        <v>2</v>
      </c>
      <c r="M946">
        <v>2</v>
      </c>
      <c r="N946" s="1" t="s">
        <v>27</v>
      </c>
      <c r="O946" t="s">
        <v>27</v>
      </c>
      <c r="P946">
        <v>18</v>
      </c>
      <c r="Q946" t="s">
        <v>32</v>
      </c>
      <c r="R946" t="s">
        <v>32</v>
      </c>
      <c r="S946">
        <v>0</v>
      </c>
      <c r="T946">
        <v>80</v>
      </c>
      <c r="U946" t="s">
        <v>29</v>
      </c>
    </row>
    <row r="947" spans="1:21" x14ac:dyDescent="0.35">
      <c r="A947" t="s">
        <v>59</v>
      </c>
      <c r="B947">
        <v>31</v>
      </c>
      <c r="C947">
        <v>2023</v>
      </c>
      <c r="D947" t="s">
        <v>135</v>
      </c>
      <c r="E947">
        <v>119</v>
      </c>
      <c r="F947" t="s">
        <v>136</v>
      </c>
      <c r="G947" t="s">
        <v>95</v>
      </c>
      <c r="H947" t="s">
        <v>25</v>
      </c>
      <c r="I947">
        <v>148</v>
      </c>
      <c r="J947" t="s">
        <v>87</v>
      </c>
      <c r="K947">
        <v>600</v>
      </c>
      <c r="L947">
        <v>2</v>
      </c>
      <c r="M947">
        <v>1</v>
      </c>
      <c r="N947" s="1" t="s">
        <v>32</v>
      </c>
      <c r="O947" t="s">
        <v>27</v>
      </c>
      <c r="P947">
        <v>17</v>
      </c>
      <c r="Q947" t="s">
        <v>32</v>
      </c>
      <c r="R947" t="s">
        <v>32</v>
      </c>
      <c r="S947">
        <v>8</v>
      </c>
      <c r="T947">
        <v>118</v>
      </c>
      <c r="U947" t="s">
        <v>39</v>
      </c>
    </row>
    <row r="948" spans="1:21" x14ac:dyDescent="0.35">
      <c r="A948" t="s">
        <v>60</v>
      </c>
      <c r="B948">
        <v>32</v>
      </c>
      <c r="C948">
        <v>2023</v>
      </c>
      <c r="D948" t="s">
        <v>135</v>
      </c>
      <c r="E948">
        <v>119</v>
      </c>
      <c r="F948" t="s">
        <v>136</v>
      </c>
      <c r="G948" t="s">
        <v>95</v>
      </c>
      <c r="H948" t="s">
        <v>25</v>
      </c>
      <c r="I948">
        <v>210</v>
      </c>
      <c r="J948" t="s">
        <v>96</v>
      </c>
      <c r="K948">
        <v>600</v>
      </c>
      <c r="L948">
        <v>2</v>
      </c>
      <c r="M948">
        <v>3</v>
      </c>
      <c r="N948" s="1" t="s">
        <v>32</v>
      </c>
      <c r="O948" t="s">
        <v>27</v>
      </c>
      <c r="P948">
        <v>18</v>
      </c>
      <c r="Q948" t="s">
        <v>32</v>
      </c>
      <c r="R948" t="s">
        <v>27</v>
      </c>
      <c r="S948">
        <v>0</v>
      </c>
      <c r="T948">
        <v>70</v>
      </c>
      <c r="U948" t="s">
        <v>39</v>
      </c>
    </row>
    <row r="949" spans="1:21" x14ac:dyDescent="0.35">
      <c r="A949" t="s">
        <v>61</v>
      </c>
      <c r="B949">
        <v>33</v>
      </c>
      <c r="C949">
        <v>2023</v>
      </c>
      <c r="D949" t="s">
        <v>135</v>
      </c>
      <c r="E949">
        <v>119</v>
      </c>
      <c r="F949" t="s">
        <v>136</v>
      </c>
      <c r="G949" t="s">
        <v>95</v>
      </c>
      <c r="H949" t="s">
        <v>25</v>
      </c>
      <c r="I949">
        <v>30</v>
      </c>
      <c r="J949" t="s">
        <v>87</v>
      </c>
      <c r="K949">
        <v>600</v>
      </c>
      <c r="L949">
        <v>2</v>
      </c>
      <c r="M949">
        <v>2</v>
      </c>
      <c r="N949" s="1" t="s">
        <v>32</v>
      </c>
      <c r="O949" t="s">
        <v>27</v>
      </c>
      <c r="P949" t="s">
        <v>28</v>
      </c>
      <c r="Q949" t="s">
        <v>27</v>
      </c>
      <c r="R949" t="s">
        <v>32</v>
      </c>
      <c r="S949">
        <v>0</v>
      </c>
      <c r="T949">
        <v>40</v>
      </c>
      <c r="U949" t="s">
        <v>39</v>
      </c>
    </row>
    <row r="950" spans="1:21" x14ac:dyDescent="0.35">
      <c r="A950" t="s">
        <v>62</v>
      </c>
      <c r="B950">
        <v>34</v>
      </c>
      <c r="C950">
        <v>2023</v>
      </c>
      <c r="D950" t="s">
        <v>135</v>
      </c>
      <c r="E950">
        <v>119</v>
      </c>
      <c r="F950" t="s">
        <v>136</v>
      </c>
      <c r="G950" t="s">
        <v>95</v>
      </c>
      <c r="H950" t="s">
        <v>25</v>
      </c>
      <c r="I950">
        <v>178</v>
      </c>
      <c r="J950" t="s">
        <v>87</v>
      </c>
      <c r="K950">
        <v>600</v>
      </c>
      <c r="L950">
        <v>2</v>
      </c>
      <c r="M950">
        <v>2</v>
      </c>
      <c r="N950" s="1" t="s">
        <v>27</v>
      </c>
      <c r="O950" t="s">
        <v>27</v>
      </c>
      <c r="P950">
        <v>17</v>
      </c>
      <c r="Q950" t="s">
        <v>32</v>
      </c>
      <c r="R950" t="s">
        <v>27</v>
      </c>
      <c r="S950">
        <v>0</v>
      </c>
      <c r="T950">
        <v>90</v>
      </c>
      <c r="U950" t="s">
        <v>29</v>
      </c>
    </row>
    <row r="951" spans="1:21" x14ac:dyDescent="0.35">
      <c r="A951" t="s">
        <v>63</v>
      </c>
      <c r="B951">
        <v>35</v>
      </c>
      <c r="C951">
        <v>2023</v>
      </c>
      <c r="D951" t="s">
        <v>135</v>
      </c>
      <c r="E951">
        <v>119</v>
      </c>
      <c r="F951" t="s">
        <v>136</v>
      </c>
      <c r="G951" t="s">
        <v>95</v>
      </c>
      <c r="H951" t="s">
        <v>25</v>
      </c>
      <c r="I951">
        <v>313</v>
      </c>
      <c r="J951" t="s">
        <v>96</v>
      </c>
      <c r="K951">
        <v>600</v>
      </c>
      <c r="L951">
        <v>2</v>
      </c>
      <c r="M951">
        <v>3</v>
      </c>
      <c r="N951" s="1" t="s">
        <v>27</v>
      </c>
      <c r="O951" t="s">
        <v>27</v>
      </c>
      <c r="P951">
        <v>17</v>
      </c>
      <c r="Q951" t="s">
        <v>27</v>
      </c>
      <c r="R951" t="s">
        <v>27</v>
      </c>
      <c r="S951">
        <v>0</v>
      </c>
      <c r="T951">
        <v>200</v>
      </c>
      <c r="U951" t="s">
        <v>39</v>
      </c>
    </row>
    <row r="952" spans="1:21" x14ac:dyDescent="0.35">
      <c r="A952" t="s">
        <v>64</v>
      </c>
      <c r="B952">
        <v>36</v>
      </c>
      <c r="C952">
        <v>2023</v>
      </c>
      <c r="D952" t="s">
        <v>135</v>
      </c>
      <c r="E952">
        <v>119</v>
      </c>
      <c r="F952" t="s">
        <v>136</v>
      </c>
      <c r="G952" t="s">
        <v>95</v>
      </c>
      <c r="H952" t="s">
        <v>25</v>
      </c>
      <c r="I952">
        <v>70</v>
      </c>
      <c r="J952" t="s">
        <v>27</v>
      </c>
      <c r="K952">
        <v>600</v>
      </c>
      <c r="L952">
        <v>2</v>
      </c>
      <c r="M952">
        <v>2</v>
      </c>
      <c r="N952" s="1" t="s">
        <v>27</v>
      </c>
      <c r="O952" t="s">
        <v>27</v>
      </c>
      <c r="P952">
        <v>17</v>
      </c>
      <c r="Q952" t="s">
        <v>27</v>
      </c>
      <c r="R952" t="s">
        <v>27</v>
      </c>
      <c r="S952">
        <v>0</v>
      </c>
      <c r="T952">
        <v>20</v>
      </c>
      <c r="U952" t="s">
        <v>39</v>
      </c>
    </row>
    <row r="953" spans="1:21" x14ac:dyDescent="0.35">
      <c r="A953" t="s">
        <v>65</v>
      </c>
      <c r="B953">
        <v>37</v>
      </c>
      <c r="C953">
        <v>2023</v>
      </c>
      <c r="D953" t="s">
        <v>135</v>
      </c>
      <c r="E953">
        <v>119</v>
      </c>
      <c r="F953" t="s">
        <v>136</v>
      </c>
      <c r="G953" t="s">
        <v>95</v>
      </c>
      <c r="H953" t="s">
        <v>25</v>
      </c>
      <c r="I953">
        <v>203</v>
      </c>
      <c r="J953" t="s">
        <v>27</v>
      </c>
      <c r="K953">
        <v>600</v>
      </c>
      <c r="L953">
        <v>2</v>
      </c>
      <c r="M953">
        <v>2</v>
      </c>
      <c r="N953" s="1" t="s">
        <v>27</v>
      </c>
      <c r="O953" t="s">
        <v>27</v>
      </c>
      <c r="P953" t="s">
        <v>28</v>
      </c>
      <c r="Q953" t="s">
        <v>27</v>
      </c>
      <c r="R953" t="s">
        <v>32</v>
      </c>
      <c r="S953" s="1">
        <v>16</v>
      </c>
      <c r="T953">
        <v>20</v>
      </c>
      <c r="U953" t="s">
        <v>39</v>
      </c>
    </row>
    <row r="954" spans="1:21" x14ac:dyDescent="0.35">
      <c r="A954" t="s">
        <v>66</v>
      </c>
      <c r="B954">
        <v>38</v>
      </c>
      <c r="C954">
        <v>2023</v>
      </c>
      <c r="D954" t="s">
        <v>135</v>
      </c>
      <c r="E954">
        <v>119</v>
      </c>
      <c r="F954" t="s">
        <v>136</v>
      </c>
      <c r="G954" t="s">
        <v>95</v>
      </c>
      <c r="H954" t="s">
        <v>25</v>
      </c>
      <c r="I954">
        <v>260</v>
      </c>
      <c r="J954" t="s">
        <v>87</v>
      </c>
      <c r="K954">
        <v>600</v>
      </c>
      <c r="L954">
        <v>2</v>
      </c>
      <c r="M954">
        <v>3</v>
      </c>
      <c r="N954" s="1" t="s">
        <v>27</v>
      </c>
      <c r="O954" t="s">
        <v>27</v>
      </c>
      <c r="P954" t="s">
        <v>28</v>
      </c>
      <c r="Q954" t="s">
        <v>27</v>
      </c>
      <c r="R954" t="s">
        <v>32</v>
      </c>
      <c r="S954">
        <v>0</v>
      </c>
      <c r="T954">
        <v>40</v>
      </c>
      <c r="U954" t="s">
        <v>39</v>
      </c>
    </row>
    <row r="955" spans="1:21" x14ac:dyDescent="0.35">
      <c r="A955" t="s">
        <v>67</v>
      </c>
      <c r="B955">
        <v>39</v>
      </c>
      <c r="C955">
        <v>2023</v>
      </c>
      <c r="D955" t="s">
        <v>135</v>
      </c>
      <c r="E955">
        <v>119</v>
      </c>
      <c r="F955" t="s">
        <v>136</v>
      </c>
      <c r="G955" t="s">
        <v>95</v>
      </c>
      <c r="H955" t="s">
        <v>25</v>
      </c>
      <c r="I955">
        <v>85</v>
      </c>
      <c r="J955" t="s">
        <v>96</v>
      </c>
      <c r="K955">
        <v>600</v>
      </c>
      <c r="L955">
        <v>2</v>
      </c>
      <c r="M955">
        <v>2</v>
      </c>
      <c r="N955" s="1" t="s">
        <v>27</v>
      </c>
      <c r="O955" t="s">
        <v>27</v>
      </c>
      <c r="P955">
        <v>16</v>
      </c>
      <c r="Q955" t="s">
        <v>27</v>
      </c>
      <c r="R955" t="s">
        <v>32</v>
      </c>
      <c r="S955">
        <v>4</v>
      </c>
      <c r="T955">
        <v>55</v>
      </c>
      <c r="U955" t="s">
        <v>39</v>
      </c>
    </row>
    <row r="956" spans="1:21" x14ac:dyDescent="0.35">
      <c r="A956" t="s">
        <v>68</v>
      </c>
      <c r="B956">
        <v>40</v>
      </c>
      <c r="C956">
        <v>2023</v>
      </c>
      <c r="D956" t="s">
        <v>135</v>
      </c>
      <c r="E956">
        <v>119</v>
      </c>
      <c r="F956" t="s">
        <v>136</v>
      </c>
      <c r="G956" t="s">
        <v>95</v>
      </c>
      <c r="H956" t="s">
        <v>25</v>
      </c>
      <c r="I956">
        <v>60</v>
      </c>
      <c r="J956" t="s">
        <v>97</v>
      </c>
      <c r="K956">
        <v>600</v>
      </c>
      <c r="L956">
        <v>2</v>
      </c>
      <c r="M956">
        <v>2</v>
      </c>
      <c r="N956" s="1" t="s">
        <v>32</v>
      </c>
      <c r="O956" t="s">
        <v>27</v>
      </c>
      <c r="P956">
        <v>16</v>
      </c>
      <c r="Q956" t="s">
        <v>27</v>
      </c>
      <c r="R956" t="s">
        <v>27</v>
      </c>
      <c r="S956">
        <v>0</v>
      </c>
      <c r="T956">
        <v>50</v>
      </c>
      <c r="U956" t="s">
        <v>39</v>
      </c>
    </row>
    <row r="957" spans="1:21" x14ac:dyDescent="0.35">
      <c r="A957" t="s">
        <v>69</v>
      </c>
      <c r="B957">
        <v>41</v>
      </c>
      <c r="C957">
        <v>2023</v>
      </c>
      <c r="D957" t="s">
        <v>135</v>
      </c>
      <c r="E957">
        <v>119</v>
      </c>
      <c r="F957" t="s">
        <v>136</v>
      </c>
      <c r="G957" t="s">
        <v>95</v>
      </c>
      <c r="H957" t="s">
        <v>25</v>
      </c>
      <c r="I957">
        <v>155</v>
      </c>
      <c r="J957" t="s">
        <v>87</v>
      </c>
      <c r="K957">
        <v>704</v>
      </c>
      <c r="L957">
        <v>2</v>
      </c>
      <c r="M957">
        <v>3</v>
      </c>
      <c r="N957" s="1" t="s">
        <v>27</v>
      </c>
      <c r="O957" t="s">
        <v>27</v>
      </c>
      <c r="P957">
        <v>18</v>
      </c>
      <c r="Q957" t="s">
        <v>27</v>
      </c>
      <c r="R957" t="s">
        <v>27</v>
      </c>
      <c r="S957">
        <v>0</v>
      </c>
      <c r="T957">
        <v>65</v>
      </c>
      <c r="U957" t="s">
        <v>39</v>
      </c>
    </row>
    <row r="958" spans="1:21" x14ac:dyDescent="0.35">
      <c r="A958" t="s">
        <v>70</v>
      </c>
      <c r="B958">
        <v>42</v>
      </c>
      <c r="C958">
        <v>2023</v>
      </c>
      <c r="D958" t="s">
        <v>135</v>
      </c>
      <c r="E958">
        <v>119</v>
      </c>
      <c r="F958" t="s">
        <v>136</v>
      </c>
      <c r="G958" t="s">
        <v>95</v>
      </c>
      <c r="H958" t="s">
        <v>25</v>
      </c>
      <c r="I958">
        <v>103</v>
      </c>
      <c r="J958" t="s">
        <v>96</v>
      </c>
      <c r="K958">
        <v>300</v>
      </c>
      <c r="L958">
        <v>2</v>
      </c>
      <c r="M958">
        <v>1</v>
      </c>
      <c r="N958" s="1" t="s">
        <v>27</v>
      </c>
      <c r="O958" t="s">
        <v>27</v>
      </c>
      <c r="P958">
        <v>16</v>
      </c>
      <c r="Q958" t="s">
        <v>32</v>
      </c>
      <c r="R958" t="s">
        <v>27</v>
      </c>
      <c r="S958">
        <v>0</v>
      </c>
      <c r="T958">
        <v>67</v>
      </c>
      <c r="U958" t="s">
        <v>39</v>
      </c>
    </row>
    <row r="959" spans="1:21" x14ac:dyDescent="0.35">
      <c r="A959" t="s">
        <v>71</v>
      </c>
      <c r="B959">
        <v>44</v>
      </c>
      <c r="C959">
        <v>2023</v>
      </c>
      <c r="D959" t="s">
        <v>135</v>
      </c>
      <c r="E959">
        <v>119</v>
      </c>
      <c r="F959" t="s">
        <v>136</v>
      </c>
      <c r="G959" t="s">
        <v>95</v>
      </c>
      <c r="H959" t="s">
        <v>25</v>
      </c>
      <c r="I959">
        <v>100</v>
      </c>
      <c r="J959" t="s">
        <v>87</v>
      </c>
      <c r="K959">
        <v>600</v>
      </c>
      <c r="L959">
        <v>2</v>
      </c>
      <c r="M959">
        <v>1</v>
      </c>
      <c r="N959" s="1" t="s">
        <v>27</v>
      </c>
      <c r="O959" t="s">
        <v>27</v>
      </c>
      <c r="P959">
        <v>18</v>
      </c>
      <c r="Q959" t="s">
        <v>32</v>
      </c>
      <c r="R959" t="s">
        <v>27</v>
      </c>
      <c r="S959">
        <v>0</v>
      </c>
      <c r="T959">
        <v>25</v>
      </c>
      <c r="U959" t="s">
        <v>29</v>
      </c>
    </row>
    <row r="960" spans="1:21" x14ac:dyDescent="0.35">
      <c r="A960" t="s">
        <v>72</v>
      </c>
      <c r="B960">
        <v>45</v>
      </c>
      <c r="C960">
        <v>2023</v>
      </c>
      <c r="D960" t="s">
        <v>135</v>
      </c>
      <c r="E960">
        <v>119</v>
      </c>
      <c r="F960" t="s">
        <v>136</v>
      </c>
      <c r="G960" t="s">
        <v>95</v>
      </c>
      <c r="H960" t="s">
        <v>25</v>
      </c>
      <c r="I960">
        <v>167</v>
      </c>
      <c r="J960" t="s">
        <v>96</v>
      </c>
      <c r="K960">
        <v>450</v>
      </c>
      <c r="L960">
        <v>2</v>
      </c>
      <c r="M960">
        <v>2</v>
      </c>
      <c r="N960" s="1" t="s">
        <v>27</v>
      </c>
      <c r="O960" t="s">
        <v>27</v>
      </c>
      <c r="P960">
        <v>16</v>
      </c>
      <c r="Q960" t="s">
        <v>27</v>
      </c>
      <c r="R960" t="s">
        <v>32</v>
      </c>
      <c r="S960">
        <v>4</v>
      </c>
      <c r="T960">
        <v>52</v>
      </c>
      <c r="U960" t="s">
        <v>39</v>
      </c>
    </row>
    <row r="961" spans="1:21" x14ac:dyDescent="0.35">
      <c r="A961" t="s">
        <v>73</v>
      </c>
      <c r="B961">
        <v>46</v>
      </c>
      <c r="C961">
        <v>2023</v>
      </c>
      <c r="D961" t="s">
        <v>135</v>
      </c>
      <c r="E961">
        <v>119</v>
      </c>
      <c r="F961" t="s">
        <v>136</v>
      </c>
      <c r="G961" t="s">
        <v>95</v>
      </c>
      <c r="H961" t="s">
        <v>25</v>
      </c>
      <c r="I961">
        <v>100</v>
      </c>
      <c r="J961" t="s">
        <v>27</v>
      </c>
      <c r="K961">
        <v>600</v>
      </c>
      <c r="L961">
        <v>2</v>
      </c>
      <c r="M961">
        <v>3</v>
      </c>
      <c r="N961" s="1" t="s">
        <v>32</v>
      </c>
      <c r="O961" t="s">
        <v>27</v>
      </c>
      <c r="P961">
        <v>18</v>
      </c>
      <c r="Q961" t="s">
        <v>27</v>
      </c>
      <c r="R961" t="s">
        <v>27</v>
      </c>
      <c r="S961">
        <v>0</v>
      </c>
      <c r="T961">
        <v>50</v>
      </c>
      <c r="U961" t="s">
        <v>39</v>
      </c>
    </row>
    <row r="962" spans="1:21" x14ac:dyDescent="0.35">
      <c r="A962" t="s">
        <v>74</v>
      </c>
      <c r="B962">
        <v>47</v>
      </c>
      <c r="C962">
        <v>2023</v>
      </c>
      <c r="D962" t="s">
        <v>135</v>
      </c>
      <c r="E962">
        <v>119</v>
      </c>
      <c r="F962" t="s">
        <v>136</v>
      </c>
      <c r="G962" t="s">
        <v>95</v>
      </c>
      <c r="H962" t="s">
        <v>25</v>
      </c>
      <c r="I962">
        <v>200</v>
      </c>
      <c r="J962" t="s">
        <v>96</v>
      </c>
      <c r="K962">
        <v>375</v>
      </c>
      <c r="L962">
        <v>2</v>
      </c>
      <c r="M962">
        <v>2</v>
      </c>
      <c r="N962" s="1" t="s">
        <v>32</v>
      </c>
      <c r="O962" t="s">
        <v>27</v>
      </c>
      <c r="P962">
        <v>16</v>
      </c>
      <c r="Q962" t="s">
        <v>27</v>
      </c>
      <c r="R962" t="s">
        <v>27</v>
      </c>
      <c r="S962">
        <v>0</v>
      </c>
      <c r="T962">
        <v>60</v>
      </c>
      <c r="U962" t="s">
        <v>39</v>
      </c>
    </row>
    <row r="963" spans="1:21" x14ac:dyDescent="0.35">
      <c r="A963" t="s">
        <v>75</v>
      </c>
      <c r="B963">
        <v>48</v>
      </c>
      <c r="C963">
        <v>2023</v>
      </c>
      <c r="D963" t="s">
        <v>135</v>
      </c>
      <c r="E963">
        <v>119</v>
      </c>
      <c r="F963" t="s">
        <v>136</v>
      </c>
      <c r="G963" t="s">
        <v>95</v>
      </c>
      <c r="H963" t="s">
        <v>25</v>
      </c>
      <c r="I963">
        <v>172</v>
      </c>
      <c r="J963" t="s">
        <v>87</v>
      </c>
      <c r="K963">
        <v>750</v>
      </c>
      <c r="L963">
        <v>2</v>
      </c>
      <c r="M963">
        <v>2</v>
      </c>
      <c r="N963" s="1" t="s">
        <v>27</v>
      </c>
      <c r="O963" t="s">
        <v>27</v>
      </c>
      <c r="P963">
        <v>17</v>
      </c>
      <c r="Q963" t="s">
        <v>27</v>
      </c>
      <c r="R963" t="s">
        <v>27</v>
      </c>
      <c r="S963">
        <v>4</v>
      </c>
      <c r="T963">
        <v>50</v>
      </c>
      <c r="U963" t="s">
        <v>39</v>
      </c>
    </row>
    <row r="964" spans="1:21" x14ac:dyDescent="0.35">
      <c r="A964" t="s">
        <v>76</v>
      </c>
      <c r="B964">
        <v>49</v>
      </c>
      <c r="C964">
        <v>2023</v>
      </c>
      <c r="D964" t="s">
        <v>135</v>
      </c>
      <c r="E964">
        <v>119</v>
      </c>
      <c r="F964" t="s">
        <v>136</v>
      </c>
      <c r="G964" t="s">
        <v>95</v>
      </c>
      <c r="H964" t="s">
        <v>25</v>
      </c>
      <c r="I964">
        <v>254</v>
      </c>
      <c r="J964" t="s">
        <v>27</v>
      </c>
      <c r="K964">
        <v>600</v>
      </c>
      <c r="L964">
        <v>2</v>
      </c>
      <c r="M964">
        <v>2</v>
      </c>
      <c r="N964" s="1" t="s">
        <v>32</v>
      </c>
      <c r="O964" t="s">
        <v>27</v>
      </c>
      <c r="P964" t="s">
        <v>28</v>
      </c>
      <c r="Q964" t="s">
        <v>27</v>
      </c>
      <c r="R964" t="s">
        <v>32</v>
      </c>
      <c r="S964">
        <v>0</v>
      </c>
      <c r="T964">
        <v>52</v>
      </c>
      <c r="U964" t="s">
        <v>29</v>
      </c>
    </row>
    <row r="965" spans="1:21" x14ac:dyDescent="0.35">
      <c r="A965" t="s">
        <v>77</v>
      </c>
      <c r="B965">
        <v>50</v>
      </c>
      <c r="C965">
        <v>2023</v>
      </c>
      <c r="D965" t="s">
        <v>135</v>
      </c>
      <c r="E965">
        <v>119</v>
      </c>
      <c r="F965" t="s">
        <v>136</v>
      </c>
      <c r="G965" t="s">
        <v>95</v>
      </c>
      <c r="H965" t="s">
        <v>25</v>
      </c>
      <c r="I965">
        <v>360</v>
      </c>
      <c r="J965" t="s">
        <v>87</v>
      </c>
      <c r="K965">
        <v>500</v>
      </c>
      <c r="L965">
        <v>2</v>
      </c>
      <c r="M965">
        <v>2</v>
      </c>
      <c r="N965" s="1" t="s">
        <v>32</v>
      </c>
      <c r="O965" t="s">
        <v>27</v>
      </c>
      <c r="P965">
        <v>18</v>
      </c>
      <c r="Q965" t="s">
        <v>27</v>
      </c>
      <c r="R965" t="s">
        <v>27</v>
      </c>
      <c r="S965">
        <v>0</v>
      </c>
      <c r="T965">
        <v>130</v>
      </c>
      <c r="U965" t="s">
        <v>29</v>
      </c>
    </row>
    <row r="966" spans="1:21" x14ac:dyDescent="0.35">
      <c r="A966" t="s">
        <v>78</v>
      </c>
      <c r="B966">
        <v>51</v>
      </c>
      <c r="C966">
        <v>2023</v>
      </c>
      <c r="D966" t="s">
        <v>135</v>
      </c>
      <c r="E966">
        <v>119</v>
      </c>
      <c r="F966" t="s">
        <v>136</v>
      </c>
      <c r="G966" t="s">
        <v>95</v>
      </c>
      <c r="H966" t="s">
        <v>25</v>
      </c>
      <c r="I966">
        <v>267</v>
      </c>
      <c r="J966" t="s">
        <v>27</v>
      </c>
      <c r="K966">
        <v>600</v>
      </c>
      <c r="L966">
        <v>2</v>
      </c>
      <c r="M966">
        <v>2</v>
      </c>
      <c r="N966" s="1" t="s">
        <v>32</v>
      </c>
      <c r="O966" t="s">
        <v>27</v>
      </c>
      <c r="P966" t="s">
        <v>28</v>
      </c>
      <c r="Q966" t="s">
        <v>27</v>
      </c>
      <c r="R966" t="s">
        <v>32</v>
      </c>
      <c r="S966">
        <v>0</v>
      </c>
      <c r="T966">
        <v>95</v>
      </c>
      <c r="U966" t="s">
        <v>29</v>
      </c>
    </row>
    <row r="967" spans="1:21" x14ac:dyDescent="0.35">
      <c r="A967" t="s">
        <v>79</v>
      </c>
      <c r="B967">
        <v>53</v>
      </c>
      <c r="C967">
        <v>2023</v>
      </c>
      <c r="D967" t="s">
        <v>135</v>
      </c>
      <c r="E967">
        <v>119</v>
      </c>
      <c r="F967" t="s">
        <v>136</v>
      </c>
      <c r="G967" t="s">
        <v>95</v>
      </c>
      <c r="H967" t="s">
        <v>25</v>
      </c>
      <c r="I967">
        <v>349</v>
      </c>
      <c r="J967" t="s">
        <v>27</v>
      </c>
      <c r="K967">
        <v>750</v>
      </c>
      <c r="L967">
        <v>2</v>
      </c>
      <c r="M967">
        <v>2</v>
      </c>
      <c r="N967" s="1" t="s">
        <v>32</v>
      </c>
      <c r="O967" t="s">
        <v>27</v>
      </c>
      <c r="P967">
        <v>17</v>
      </c>
      <c r="Q967" t="s">
        <v>27</v>
      </c>
      <c r="R967" t="s">
        <v>32</v>
      </c>
      <c r="S967">
        <v>0</v>
      </c>
      <c r="T967">
        <v>55</v>
      </c>
      <c r="U967" t="s">
        <v>39</v>
      </c>
    </row>
    <row r="968" spans="1:21" x14ac:dyDescent="0.35">
      <c r="A968" t="s">
        <v>80</v>
      </c>
      <c r="B968">
        <v>54</v>
      </c>
      <c r="C968">
        <v>2023</v>
      </c>
      <c r="D968" t="s">
        <v>135</v>
      </c>
      <c r="E968">
        <v>119</v>
      </c>
      <c r="F968" t="s">
        <v>136</v>
      </c>
      <c r="G968" t="s">
        <v>95</v>
      </c>
      <c r="H968" t="s">
        <v>25</v>
      </c>
      <c r="I968">
        <v>134</v>
      </c>
      <c r="J968" t="s">
        <v>87</v>
      </c>
      <c r="K968">
        <v>600</v>
      </c>
      <c r="L968">
        <v>2</v>
      </c>
      <c r="M968">
        <v>3</v>
      </c>
      <c r="N968" s="1" t="s">
        <v>27</v>
      </c>
      <c r="O968" t="s">
        <v>27</v>
      </c>
      <c r="P968">
        <v>18</v>
      </c>
      <c r="Q968" t="s">
        <v>32</v>
      </c>
      <c r="R968" t="s">
        <v>32</v>
      </c>
      <c r="S968">
        <v>4</v>
      </c>
      <c r="T968">
        <v>70</v>
      </c>
      <c r="U968" t="s">
        <v>39</v>
      </c>
    </row>
    <row r="969" spans="1:21" x14ac:dyDescent="0.35">
      <c r="A969" t="s">
        <v>81</v>
      </c>
      <c r="B969">
        <v>55</v>
      </c>
      <c r="C969">
        <v>2023</v>
      </c>
      <c r="D969" t="s">
        <v>135</v>
      </c>
      <c r="E969">
        <v>119</v>
      </c>
      <c r="F969" t="s">
        <v>136</v>
      </c>
      <c r="G969" t="s">
        <v>95</v>
      </c>
      <c r="H969" t="s">
        <v>25</v>
      </c>
      <c r="I969">
        <v>314.5</v>
      </c>
      <c r="J969" t="s">
        <v>87</v>
      </c>
      <c r="K969">
        <v>450</v>
      </c>
      <c r="L969">
        <v>2</v>
      </c>
      <c r="M969">
        <v>2</v>
      </c>
      <c r="N969" s="1" t="s">
        <v>32</v>
      </c>
      <c r="O969" t="s">
        <v>27</v>
      </c>
      <c r="P969">
        <v>18</v>
      </c>
      <c r="Q969" t="s">
        <v>27</v>
      </c>
      <c r="R969" t="s">
        <v>32</v>
      </c>
      <c r="S969">
        <v>0</v>
      </c>
      <c r="T969">
        <v>11</v>
      </c>
      <c r="U969" t="s">
        <v>29</v>
      </c>
    </row>
    <row r="970" spans="1:21" x14ac:dyDescent="0.35">
      <c r="A970" t="s">
        <v>82</v>
      </c>
      <c r="B970">
        <v>56</v>
      </c>
      <c r="C970">
        <v>2023</v>
      </c>
      <c r="D970" t="s">
        <v>135</v>
      </c>
      <c r="E970">
        <v>119</v>
      </c>
      <c r="F970" t="s">
        <v>136</v>
      </c>
      <c r="G970" t="s">
        <v>95</v>
      </c>
      <c r="H970" t="s">
        <v>25</v>
      </c>
      <c r="I970">
        <v>148</v>
      </c>
      <c r="J970" t="s">
        <v>96</v>
      </c>
      <c r="K970">
        <v>400</v>
      </c>
      <c r="L970">
        <v>2</v>
      </c>
      <c r="M970">
        <v>2</v>
      </c>
      <c r="N970" s="1" t="s">
        <v>27</v>
      </c>
      <c r="O970" t="s">
        <v>27</v>
      </c>
      <c r="P970">
        <v>16</v>
      </c>
      <c r="Q970" t="s">
        <v>27</v>
      </c>
      <c r="R970" t="s">
        <v>32</v>
      </c>
      <c r="S970">
        <v>0</v>
      </c>
      <c r="T970">
        <v>96</v>
      </c>
      <c r="U970" t="s">
        <v>29</v>
      </c>
    </row>
    <row r="971" spans="1:21" x14ac:dyDescent="0.35">
      <c r="A971" t="s">
        <v>21</v>
      </c>
      <c r="B971">
        <v>1</v>
      </c>
      <c r="C971">
        <v>2023</v>
      </c>
      <c r="D971" t="s">
        <v>137</v>
      </c>
      <c r="E971">
        <v>120</v>
      </c>
      <c r="F971" t="s">
        <v>138</v>
      </c>
      <c r="G971" t="s">
        <v>139</v>
      </c>
      <c r="H971" t="s">
        <v>112</v>
      </c>
      <c r="I971">
        <v>300</v>
      </c>
      <c r="J971" t="s">
        <v>126</v>
      </c>
      <c r="K971" s="1">
        <v>8000</v>
      </c>
      <c r="L971">
        <v>3</v>
      </c>
      <c r="M971">
        <v>1</v>
      </c>
      <c r="N971" s="1" t="s">
        <v>32</v>
      </c>
      <c r="O971" t="s">
        <v>27</v>
      </c>
      <c r="P971">
        <v>21</v>
      </c>
      <c r="Q971" t="s">
        <v>32</v>
      </c>
      <c r="R971" t="s">
        <v>27</v>
      </c>
      <c r="S971">
        <v>20</v>
      </c>
      <c r="T971">
        <v>320</v>
      </c>
      <c r="U971" t="s">
        <v>39</v>
      </c>
    </row>
    <row r="972" spans="1:21" x14ac:dyDescent="0.35">
      <c r="A972" t="s">
        <v>30</v>
      </c>
      <c r="B972">
        <v>2</v>
      </c>
      <c r="C972">
        <v>2023</v>
      </c>
      <c r="D972" t="s">
        <v>137</v>
      </c>
      <c r="E972">
        <v>120</v>
      </c>
      <c r="F972" t="s">
        <v>138</v>
      </c>
      <c r="G972" t="s">
        <v>139</v>
      </c>
      <c r="H972" t="s">
        <v>27</v>
      </c>
      <c r="I972" t="s">
        <v>28</v>
      </c>
      <c r="J972" t="s">
        <v>28</v>
      </c>
      <c r="K972" s="1" t="s">
        <v>28</v>
      </c>
      <c r="L972" t="s">
        <v>28</v>
      </c>
      <c r="M972" t="s">
        <v>28</v>
      </c>
      <c r="N972" s="1" t="s">
        <v>28</v>
      </c>
      <c r="O972" t="s">
        <v>28</v>
      </c>
      <c r="P972" t="s">
        <v>28</v>
      </c>
      <c r="Q972" t="s">
        <v>28</v>
      </c>
      <c r="R972" t="s">
        <v>28</v>
      </c>
      <c r="S972" t="s">
        <v>28</v>
      </c>
      <c r="T972" t="s">
        <v>28</v>
      </c>
      <c r="U972" t="s">
        <v>28</v>
      </c>
    </row>
    <row r="973" spans="1:21" x14ac:dyDescent="0.35">
      <c r="A973" t="s">
        <v>33</v>
      </c>
      <c r="B973">
        <v>4</v>
      </c>
      <c r="C973">
        <v>2023</v>
      </c>
      <c r="D973" t="s">
        <v>137</v>
      </c>
      <c r="E973">
        <v>120</v>
      </c>
      <c r="F973" t="s">
        <v>138</v>
      </c>
      <c r="G973" t="s">
        <v>139</v>
      </c>
      <c r="H973" t="s">
        <v>27</v>
      </c>
      <c r="I973" t="s">
        <v>28</v>
      </c>
      <c r="J973" t="s">
        <v>28</v>
      </c>
      <c r="K973" s="1" t="s">
        <v>28</v>
      </c>
      <c r="L973" t="s">
        <v>28</v>
      </c>
      <c r="M973" t="s">
        <v>28</v>
      </c>
      <c r="N973" s="1" t="s">
        <v>28</v>
      </c>
      <c r="O973" t="s">
        <v>28</v>
      </c>
      <c r="P973" t="s">
        <v>28</v>
      </c>
      <c r="Q973" t="s">
        <v>28</v>
      </c>
      <c r="R973" t="s">
        <v>28</v>
      </c>
      <c r="S973" t="s">
        <v>28</v>
      </c>
      <c r="T973" t="s">
        <v>28</v>
      </c>
      <c r="U973" t="s">
        <v>28</v>
      </c>
    </row>
    <row r="974" spans="1:21" x14ac:dyDescent="0.35">
      <c r="A974" t="s">
        <v>34</v>
      </c>
      <c r="B974">
        <v>5</v>
      </c>
      <c r="C974">
        <v>2023</v>
      </c>
      <c r="D974" t="s">
        <v>137</v>
      </c>
      <c r="E974">
        <v>120</v>
      </c>
      <c r="F974" t="s">
        <v>138</v>
      </c>
      <c r="G974" t="s">
        <v>139</v>
      </c>
      <c r="H974" t="s">
        <v>112</v>
      </c>
      <c r="I974">
        <v>250</v>
      </c>
      <c r="J974" t="s">
        <v>126</v>
      </c>
      <c r="K974" s="1">
        <v>8000</v>
      </c>
      <c r="L974">
        <v>3</v>
      </c>
      <c r="M974">
        <v>1</v>
      </c>
      <c r="N974" s="1" t="s">
        <v>32</v>
      </c>
      <c r="O974" t="s">
        <v>27</v>
      </c>
      <c r="P974">
        <v>21</v>
      </c>
      <c r="Q974" t="s">
        <v>32</v>
      </c>
      <c r="R974" t="s">
        <v>27</v>
      </c>
      <c r="S974">
        <v>12</v>
      </c>
      <c r="T974">
        <v>200</v>
      </c>
      <c r="U974" t="s">
        <v>39</v>
      </c>
    </row>
    <row r="975" spans="1:21" x14ac:dyDescent="0.35">
      <c r="A975" t="s">
        <v>35</v>
      </c>
      <c r="B975">
        <v>6</v>
      </c>
      <c r="C975">
        <v>2023</v>
      </c>
      <c r="D975" t="s">
        <v>137</v>
      </c>
      <c r="E975">
        <v>120</v>
      </c>
      <c r="F975" t="s">
        <v>138</v>
      </c>
      <c r="G975" t="s">
        <v>139</v>
      </c>
      <c r="H975" t="s">
        <v>112</v>
      </c>
      <c r="I975">
        <v>950</v>
      </c>
      <c r="J975" t="s">
        <v>126</v>
      </c>
      <c r="K975" s="1">
        <v>8000</v>
      </c>
      <c r="L975">
        <v>3</v>
      </c>
      <c r="M975">
        <v>1</v>
      </c>
      <c r="N975" s="1" t="s">
        <v>32</v>
      </c>
      <c r="O975" t="s">
        <v>27</v>
      </c>
      <c r="P975" t="s">
        <v>28</v>
      </c>
      <c r="Q975" t="s">
        <v>27</v>
      </c>
      <c r="R975" t="s">
        <v>27</v>
      </c>
      <c r="S975">
        <v>10</v>
      </c>
      <c r="T975">
        <v>250</v>
      </c>
      <c r="U975" t="s">
        <v>39</v>
      </c>
    </row>
    <row r="976" spans="1:21" x14ac:dyDescent="0.35">
      <c r="A976" t="s">
        <v>36</v>
      </c>
      <c r="B976">
        <v>8</v>
      </c>
      <c r="C976">
        <v>2023</v>
      </c>
      <c r="D976" t="s">
        <v>137</v>
      </c>
      <c r="E976">
        <v>120</v>
      </c>
      <c r="F976" t="s">
        <v>138</v>
      </c>
      <c r="G976" t="s">
        <v>139</v>
      </c>
      <c r="H976" t="s">
        <v>27</v>
      </c>
      <c r="I976" t="s">
        <v>28</v>
      </c>
      <c r="J976" t="s">
        <v>28</v>
      </c>
      <c r="K976" s="1" t="s">
        <v>28</v>
      </c>
      <c r="L976" t="s">
        <v>28</v>
      </c>
      <c r="M976" t="s">
        <v>28</v>
      </c>
      <c r="N976" s="1" t="s">
        <v>28</v>
      </c>
      <c r="O976" t="s">
        <v>28</v>
      </c>
      <c r="P976" t="s">
        <v>28</v>
      </c>
      <c r="Q976" t="s">
        <v>28</v>
      </c>
      <c r="R976" t="s">
        <v>28</v>
      </c>
      <c r="S976" t="s">
        <v>28</v>
      </c>
      <c r="T976" t="s">
        <v>28</v>
      </c>
      <c r="U976" t="s">
        <v>28</v>
      </c>
    </row>
    <row r="977" spans="1:21" x14ac:dyDescent="0.35">
      <c r="A977" t="s">
        <v>37</v>
      </c>
      <c r="B977">
        <v>9</v>
      </c>
      <c r="C977">
        <v>2023</v>
      </c>
      <c r="D977" t="s">
        <v>137</v>
      </c>
      <c r="E977">
        <v>120</v>
      </c>
      <c r="F977" t="s">
        <v>138</v>
      </c>
      <c r="G977" t="s">
        <v>139</v>
      </c>
      <c r="H977" t="s">
        <v>112</v>
      </c>
      <c r="I977">
        <v>190</v>
      </c>
      <c r="J977" t="s">
        <v>27</v>
      </c>
      <c r="K977" s="1">
        <v>0</v>
      </c>
      <c r="L977">
        <v>0</v>
      </c>
      <c r="M977">
        <v>1</v>
      </c>
      <c r="N977" s="1" t="s">
        <v>27</v>
      </c>
      <c r="O977" t="s">
        <v>27</v>
      </c>
      <c r="P977" t="s">
        <v>28</v>
      </c>
      <c r="Q977" t="s">
        <v>27</v>
      </c>
      <c r="R977" t="s">
        <v>27</v>
      </c>
      <c r="S977">
        <v>3</v>
      </c>
      <c r="T977">
        <v>380</v>
      </c>
      <c r="U977" t="s">
        <v>39</v>
      </c>
    </row>
    <row r="978" spans="1:21" x14ac:dyDescent="0.35">
      <c r="A978" t="s">
        <v>38</v>
      </c>
      <c r="B978">
        <v>10</v>
      </c>
      <c r="C978">
        <v>2023</v>
      </c>
      <c r="D978" t="s">
        <v>137</v>
      </c>
      <c r="E978">
        <v>120</v>
      </c>
      <c r="F978" t="s">
        <v>138</v>
      </c>
      <c r="G978" t="s">
        <v>139</v>
      </c>
      <c r="H978" t="s">
        <v>27</v>
      </c>
      <c r="I978" t="s">
        <v>28</v>
      </c>
      <c r="J978" t="s">
        <v>28</v>
      </c>
      <c r="K978" s="1" t="s">
        <v>28</v>
      </c>
      <c r="L978" t="s">
        <v>28</v>
      </c>
      <c r="M978" t="s">
        <v>28</v>
      </c>
      <c r="N978" s="1" t="s">
        <v>28</v>
      </c>
      <c r="O978" t="s">
        <v>28</v>
      </c>
      <c r="P978" t="s">
        <v>28</v>
      </c>
      <c r="Q978" t="s">
        <v>28</v>
      </c>
      <c r="R978" t="s">
        <v>28</v>
      </c>
      <c r="S978" t="s">
        <v>28</v>
      </c>
      <c r="T978" t="s">
        <v>28</v>
      </c>
      <c r="U978" t="s">
        <v>28</v>
      </c>
    </row>
    <row r="979" spans="1:21" x14ac:dyDescent="0.35">
      <c r="A979" t="s">
        <v>40</v>
      </c>
      <c r="B979">
        <v>11</v>
      </c>
      <c r="C979">
        <v>2023</v>
      </c>
      <c r="D979" t="s">
        <v>137</v>
      </c>
      <c r="E979">
        <v>120</v>
      </c>
      <c r="F979" t="s">
        <v>138</v>
      </c>
      <c r="G979" t="s">
        <v>139</v>
      </c>
      <c r="H979" t="s">
        <v>25</v>
      </c>
      <c r="I979">
        <v>175</v>
      </c>
      <c r="J979" t="s">
        <v>126</v>
      </c>
      <c r="K979" s="1">
        <v>8000</v>
      </c>
      <c r="L979">
        <v>3</v>
      </c>
      <c r="M979">
        <v>1</v>
      </c>
      <c r="N979" s="1" t="s">
        <v>32</v>
      </c>
      <c r="O979" t="s">
        <v>27</v>
      </c>
      <c r="P979">
        <v>18</v>
      </c>
      <c r="Q979" t="s">
        <v>27</v>
      </c>
      <c r="R979" t="s">
        <v>27</v>
      </c>
      <c r="S979">
        <v>10</v>
      </c>
      <c r="T979">
        <v>120</v>
      </c>
      <c r="U979" t="s">
        <v>39</v>
      </c>
    </row>
    <row r="980" spans="1:21" x14ac:dyDescent="0.35">
      <c r="A980" t="s">
        <v>41</v>
      </c>
      <c r="B980">
        <v>12</v>
      </c>
      <c r="C980">
        <v>2023</v>
      </c>
      <c r="D980" t="s">
        <v>137</v>
      </c>
      <c r="E980">
        <v>120</v>
      </c>
      <c r="F980" t="s">
        <v>138</v>
      </c>
      <c r="G980" t="s">
        <v>139</v>
      </c>
      <c r="H980" t="s">
        <v>112</v>
      </c>
      <c r="I980">
        <v>30</v>
      </c>
      <c r="J980" t="s">
        <v>126</v>
      </c>
      <c r="K980" s="1">
        <v>8000</v>
      </c>
      <c r="L980">
        <v>3</v>
      </c>
      <c r="M980">
        <v>1</v>
      </c>
      <c r="N980" s="1" t="s">
        <v>32</v>
      </c>
      <c r="O980" t="s">
        <v>27</v>
      </c>
      <c r="P980" t="s">
        <v>28</v>
      </c>
      <c r="Q980" t="s">
        <v>27</v>
      </c>
      <c r="R980" t="s">
        <v>27</v>
      </c>
      <c r="S980">
        <v>20</v>
      </c>
      <c r="T980">
        <v>75</v>
      </c>
      <c r="U980" t="s">
        <v>29</v>
      </c>
    </row>
    <row r="981" spans="1:21" x14ac:dyDescent="0.35">
      <c r="A981" t="s">
        <v>42</v>
      </c>
      <c r="B981">
        <v>13</v>
      </c>
      <c r="C981">
        <v>2023</v>
      </c>
      <c r="D981" t="s">
        <v>137</v>
      </c>
      <c r="E981">
        <v>120</v>
      </c>
      <c r="F981" t="s">
        <v>138</v>
      </c>
      <c r="G981" t="s">
        <v>139</v>
      </c>
      <c r="H981" t="s">
        <v>112</v>
      </c>
      <c r="I981">
        <v>50</v>
      </c>
      <c r="J981" t="s">
        <v>106</v>
      </c>
      <c r="K981" s="1">
        <v>0</v>
      </c>
      <c r="L981">
        <v>4</v>
      </c>
      <c r="M981">
        <v>1</v>
      </c>
      <c r="N981" s="1" t="s">
        <v>27</v>
      </c>
      <c r="O981" t="s">
        <v>27</v>
      </c>
      <c r="P981">
        <v>21</v>
      </c>
      <c r="Q981" t="s">
        <v>27</v>
      </c>
      <c r="R981" t="s">
        <v>27</v>
      </c>
      <c r="S981">
        <v>12</v>
      </c>
      <c r="T981">
        <v>90</v>
      </c>
      <c r="U981" t="s">
        <v>29</v>
      </c>
    </row>
    <row r="982" spans="1:21" x14ac:dyDescent="0.35">
      <c r="A982" t="s">
        <v>43</v>
      </c>
      <c r="B982">
        <v>15</v>
      </c>
      <c r="C982">
        <v>2023</v>
      </c>
      <c r="D982" t="s">
        <v>137</v>
      </c>
      <c r="E982">
        <v>120</v>
      </c>
      <c r="F982" t="s">
        <v>138</v>
      </c>
      <c r="G982" t="s">
        <v>139</v>
      </c>
      <c r="H982" t="s">
        <v>27</v>
      </c>
      <c r="I982" t="s">
        <v>28</v>
      </c>
      <c r="J982" t="s">
        <v>28</v>
      </c>
      <c r="K982" s="1" t="s">
        <v>28</v>
      </c>
      <c r="L982" t="s">
        <v>28</v>
      </c>
      <c r="M982" t="s">
        <v>28</v>
      </c>
      <c r="N982" s="1" t="s">
        <v>28</v>
      </c>
      <c r="O982" t="s">
        <v>28</v>
      </c>
      <c r="P982" t="s">
        <v>28</v>
      </c>
      <c r="Q982" t="s">
        <v>28</v>
      </c>
      <c r="R982" t="s">
        <v>28</v>
      </c>
      <c r="S982" t="s">
        <v>28</v>
      </c>
      <c r="T982" t="s">
        <v>28</v>
      </c>
      <c r="U982" t="s">
        <v>28</v>
      </c>
    </row>
    <row r="983" spans="1:21" x14ac:dyDescent="0.35">
      <c r="A983" t="s">
        <v>44</v>
      </c>
      <c r="B983">
        <v>16</v>
      </c>
      <c r="C983">
        <v>2023</v>
      </c>
      <c r="D983" t="s">
        <v>137</v>
      </c>
      <c r="E983">
        <v>120</v>
      </c>
      <c r="F983" t="s">
        <v>138</v>
      </c>
      <c r="G983" t="s">
        <v>139</v>
      </c>
      <c r="H983" t="s">
        <v>27</v>
      </c>
      <c r="I983" t="s">
        <v>28</v>
      </c>
      <c r="J983" t="s">
        <v>28</v>
      </c>
      <c r="K983" s="1" t="s">
        <v>28</v>
      </c>
      <c r="L983" t="s">
        <v>28</v>
      </c>
      <c r="M983" t="s">
        <v>28</v>
      </c>
      <c r="N983" s="1" t="s">
        <v>28</v>
      </c>
      <c r="O983" t="s">
        <v>28</v>
      </c>
      <c r="P983" t="s">
        <v>28</v>
      </c>
      <c r="Q983" t="s">
        <v>28</v>
      </c>
      <c r="R983" t="s">
        <v>28</v>
      </c>
      <c r="S983" t="s">
        <v>28</v>
      </c>
      <c r="T983" t="s">
        <v>28</v>
      </c>
      <c r="U983" t="s">
        <v>28</v>
      </c>
    </row>
    <row r="984" spans="1:21" x14ac:dyDescent="0.35">
      <c r="A984" t="s">
        <v>45</v>
      </c>
      <c r="B984">
        <v>17</v>
      </c>
      <c r="C984">
        <v>2023</v>
      </c>
      <c r="D984" t="s">
        <v>137</v>
      </c>
      <c r="E984">
        <v>120</v>
      </c>
      <c r="F984" t="s">
        <v>138</v>
      </c>
      <c r="G984" t="s">
        <v>139</v>
      </c>
      <c r="H984" t="s">
        <v>112</v>
      </c>
      <c r="I984">
        <v>200</v>
      </c>
      <c r="J984" t="s">
        <v>126</v>
      </c>
      <c r="K984" s="1">
        <v>8000</v>
      </c>
      <c r="L984">
        <v>3</v>
      </c>
      <c r="M984">
        <v>1</v>
      </c>
      <c r="N984" s="1" t="s">
        <v>32</v>
      </c>
      <c r="O984" t="s">
        <v>27</v>
      </c>
      <c r="P984" t="s">
        <v>28</v>
      </c>
      <c r="Q984" t="s">
        <v>27</v>
      </c>
      <c r="R984" t="s">
        <v>27</v>
      </c>
      <c r="S984">
        <v>0</v>
      </c>
      <c r="T984">
        <v>60</v>
      </c>
      <c r="U984" t="s">
        <v>29</v>
      </c>
    </row>
    <row r="985" spans="1:21" x14ac:dyDescent="0.35">
      <c r="A985" t="s">
        <v>46</v>
      </c>
      <c r="B985">
        <v>18</v>
      </c>
      <c r="C985">
        <v>2023</v>
      </c>
      <c r="D985" t="s">
        <v>137</v>
      </c>
      <c r="E985">
        <v>120</v>
      </c>
      <c r="F985" t="s">
        <v>138</v>
      </c>
      <c r="G985" t="s">
        <v>139</v>
      </c>
      <c r="H985" t="s">
        <v>112</v>
      </c>
      <c r="I985">
        <v>100</v>
      </c>
      <c r="J985" t="s">
        <v>126</v>
      </c>
      <c r="K985" s="1">
        <v>8000</v>
      </c>
      <c r="L985">
        <v>3</v>
      </c>
      <c r="M985">
        <v>1</v>
      </c>
      <c r="N985" s="1" t="s">
        <v>32</v>
      </c>
      <c r="O985" t="s">
        <v>27</v>
      </c>
      <c r="P985" t="s">
        <v>28</v>
      </c>
      <c r="Q985" t="s">
        <v>27</v>
      </c>
      <c r="R985" t="s">
        <v>27</v>
      </c>
      <c r="S985">
        <v>12</v>
      </c>
      <c r="T985">
        <v>100</v>
      </c>
    </row>
    <row r="986" spans="1:21" x14ac:dyDescent="0.35">
      <c r="A986" t="s">
        <v>47</v>
      </c>
      <c r="B986">
        <v>19</v>
      </c>
      <c r="C986">
        <v>2023</v>
      </c>
      <c r="D986" t="s">
        <v>137</v>
      </c>
      <c r="E986">
        <v>120</v>
      </c>
      <c r="F986" t="s">
        <v>138</v>
      </c>
      <c r="G986" t="s">
        <v>139</v>
      </c>
      <c r="H986" t="s">
        <v>112</v>
      </c>
      <c r="I986">
        <v>275</v>
      </c>
      <c r="J986" t="s">
        <v>126</v>
      </c>
      <c r="K986" s="1">
        <v>8000</v>
      </c>
      <c r="L986">
        <v>3</v>
      </c>
      <c r="M986">
        <v>1</v>
      </c>
      <c r="N986" s="1" t="s">
        <v>32</v>
      </c>
      <c r="O986" t="s">
        <v>27</v>
      </c>
      <c r="P986" t="s">
        <v>28</v>
      </c>
      <c r="Q986" t="s">
        <v>27</v>
      </c>
      <c r="R986" t="s">
        <v>27</v>
      </c>
      <c r="S986">
        <v>10</v>
      </c>
      <c r="T986">
        <v>275</v>
      </c>
      <c r="U986" t="s">
        <v>39</v>
      </c>
    </row>
    <row r="987" spans="1:21" x14ac:dyDescent="0.35">
      <c r="A987" t="s">
        <v>48</v>
      </c>
      <c r="B987">
        <v>20</v>
      </c>
      <c r="C987">
        <v>2023</v>
      </c>
      <c r="D987" t="s">
        <v>137</v>
      </c>
      <c r="E987">
        <v>120</v>
      </c>
      <c r="F987" t="s">
        <v>138</v>
      </c>
      <c r="G987" t="s">
        <v>139</v>
      </c>
      <c r="H987" t="s">
        <v>27</v>
      </c>
      <c r="I987" t="s">
        <v>28</v>
      </c>
      <c r="J987" t="s">
        <v>28</v>
      </c>
      <c r="K987" s="1" t="s">
        <v>28</v>
      </c>
      <c r="L987" t="s">
        <v>28</v>
      </c>
      <c r="M987" t="s">
        <v>28</v>
      </c>
      <c r="N987" s="1" t="s">
        <v>28</v>
      </c>
      <c r="O987" t="s">
        <v>28</v>
      </c>
      <c r="P987" t="s">
        <v>28</v>
      </c>
      <c r="Q987" t="s">
        <v>28</v>
      </c>
      <c r="R987" t="s">
        <v>28</v>
      </c>
      <c r="S987" t="s">
        <v>28</v>
      </c>
      <c r="T987" t="s">
        <v>28</v>
      </c>
      <c r="U987" t="s">
        <v>28</v>
      </c>
    </row>
    <row r="988" spans="1:21" x14ac:dyDescent="0.35">
      <c r="A988" t="s">
        <v>49</v>
      </c>
      <c r="B988">
        <v>21</v>
      </c>
      <c r="C988">
        <v>2023</v>
      </c>
      <c r="D988" t="s">
        <v>137</v>
      </c>
      <c r="E988">
        <v>120</v>
      </c>
      <c r="F988" t="s">
        <v>138</v>
      </c>
      <c r="G988" t="s">
        <v>139</v>
      </c>
      <c r="H988" t="s">
        <v>112</v>
      </c>
      <c r="I988">
        <v>350</v>
      </c>
      <c r="J988" t="s">
        <v>106</v>
      </c>
      <c r="K988" s="1">
        <v>4000</v>
      </c>
      <c r="L988">
        <v>4</v>
      </c>
      <c r="M988">
        <v>1</v>
      </c>
      <c r="N988" s="1" t="s">
        <v>32</v>
      </c>
      <c r="O988" t="s">
        <v>27</v>
      </c>
      <c r="P988" t="s">
        <v>28</v>
      </c>
      <c r="Q988" t="s">
        <v>27</v>
      </c>
      <c r="R988" t="s">
        <v>27</v>
      </c>
      <c r="S988" s="1">
        <v>24</v>
      </c>
      <c r="T988">
        <v>400</v>
      </c>
      <c r="U988" t="s">
        <v>39</v>
      </c>
    </row>
    <row r="989" spans="1:21" x14ac:dyDescent="0.35">
      <c r="A989" t="s">
        <v>50</v>
      </c>
      <c r="B989">
        <v>22</v>
      </c>
      <c r="C989">
        <v>2023</v>
      </c>
      <c r="D989" t="s">
        <v>137</v>
      </c>
      <c r="E989">
        <v>120</v>
      </c>
      <c r="F989" t="s">
        <v>138</v>
      </c>
      <c r="G989" t="s">
        <v>139</v>
      </c>
      <c r="H989" t="s">
        <v>25</v>
      </c>
      <c r="I989">
        <v>150</v>
      </c>
      <c r="J989" t="s">
        <v>126</v>
      </c>
      <c r="K989" s="1">
        <v>8000</v>
      </c>
      <c r="L989">
        <v>3</v>
      </c>
      <c r="M989">
        <v>1</v>
      </c>
      <c r="N989" s="1" t="s">
        <v>32</v>
      </c>
      <c r="O989" t="s">
        <v>27</v>
      </c>
      <c r="P989" t="s">
        <v>28</v>
      </c>
      <c r="Q989" t="s">
        <v>27</v>
      </c>
      <c r="R989" t="s">
        <v>27</v>
      </c>
      <c r="S989">
        <v>10</v>
      </c>
      <c r="T989">
        <v>300</v>
      </c>
      <c r="U989" t="s">
        <v>39</v>
      </c>
    </row>
    <row r="990" spans="1:21" x14ac:dyDescent="0.35">
      <c r="A990" t="s">
        <v>51</v>
      </c>
      <c r="B990">
        <v>23</v>
      </c>
      <c r="C990">
        <v>2023</v>
      </c>
      <c r="D990" t="s">
        <v>137</v>
      </c>
      <c r="E990">
        <v>120</v>
      </c>
      <c r="F990" t="s">
        <v>138</v>
      </c>
      <c r="G990" t="s">
        <v>139</v>
      </c>
      <c r="H990" t="s">
        <v>112</v>
      </c>
      <c r="I990">
        <v>141</v>
      </c>
      <c r="J990" t="s">
        <v>106</v>
      </c>
      <c r="K990" s="1">
        <v>4000</v>
      </c>
      <c r="L990">
        <v>4</v>
      </c>
      <c r="M990">
        <v>1</v>
      </c>
      <c r="N990" s="1" t="s">
        <v>32</v>
      </c>
      <c r="O990" t="s">
        <v>27</v>
      </c>
      <c r="P990" t="s">
        <v>28</v>
      </c>
      <c r="Q990" t="s">
        <v>27</v>
      </c>
      <c r="R990" t="s">
        <v>27</v>
      </c>
      <c r="S990">
        <v>0</v>
      </c>
      <c r="T990">
        <v>140</v>
      </c>
      <c r="U990" t="s">
        <v>39</v>
      </c>
    </row>
    <row r="991" spans="1:21" x14ac:dyDescent="0.35">
      <c r="A991" t="s">
        <v>52</v>
      </c>
      <c r="B991">
        <v>24</v>
      </c>
      <c r="C991">
        <v>2023</v>
      </c>
      <c r="D991" t="s">
        <v>137</v>
      </c>
      <c r="E991">
        <v>120</v>
      </c>
      <c r="F991" t="s">
        <v>138</v>
      </c>
      <c r="G991" t="s">
        <v>139</v>
      </c>
      <c r="H991" t="s">
        <v>112</v>
      </c>
      <c r="I991">
        <v>111</v>
      </c>
      <c r="J991" t="s">
        <v>126</v>
      </c>
      <c r="K991" s="1">
        <v>8000</v>
      </c>
      <c r="L991">
        <v>3</v>
      </c>
      <c r="M991">
        <v>1</v>
      </c>
      <c r="N991" s="1" t="s">
        <v>32</v>
      </c>
      <c r="O991" t="s">
        <v>27</v>
      </c>
      <c r="P991">
        <v>18</v>
      </c>
      <c r="Q991" t="s">
        <v>32</v>
      </c>
      <c r="R991" t="s">
        <v>27</v>
      </c>
      <c r="S991">
        <v>10</v>
      </c>
      <c r="T991">
        <v>76</v>
      </c>
      <c r="U991" t="s">
        <v>39</v>
      </c>
    </row>
    <row r="992" spans="1:21" x14ac:dyDescent="0.35">
      <c r="A992" t="s">
        <v>53</v>
      </c>
      <c r="B992">
        <v>25</v>
      </c>
      <c r="C992">
        <v>2023</v>
      </c>
      <c r="D992" t="s">
        <v>137</v>
      </c>
      <c r="E992">
        <v>120</v>
      </c>
      <c r="F992" t="s">
        <v>138</v>
      </c>
      <c r="G992" t="s">
        <v>139</v>
      </c>
      <c r="H992" t="s">
        <v>27</v>
      </c>
      <c r="I992" t="s">
        <v>28</v>
      </c>
      <c r="J992" t="s">
        <v>28</v>
      </c>
      <c r="K992" s="1" t="s">
        <v>28</v>
      </c>
      <c r="L992" t="s">
        <v>28</v>
      </c>
      <c r="M992" t="s">
        <v>28</v>
      </c>
      <c r="N992" s="1" t="s">
        <v>28</v>
      </c>
      <c r="O992" t="s">
        <v>28</v>
      </c>
      <c r="P992" t="s">
        <v>28</v>
      </c>
      <c r="Q992" t="s">
        <v>28</v>
      </c>
      <c r="R992" t="s">
        <v>28</v>
      </c>
      <c r="S992" t="s">
        <v>28</v>
      </c>
      <c r="T992" t="s">
        <v>28</v>
      </c>
      <c r="U992" t="s">
        <v>28</v>
      </c>
    </row>
    <row r="993" spans="1:21" x14ac:dyDescent="0.35">
      <c r="A993" t="s">
        <v>54</v>
      </c>
      <c r="B993">
        <v>26</v>
      </c>
      <c r="C993">
        <v>2023</v>
      </c>
      <c r="D993" t="s">
        <v>137</v>
      </c>
      <c r="E993">
        <v>120</v>
      </c>
      <c r="F993" t="s">
        <v>138</v>
      </c>
      <c r="G993" t="s">
        <v>139</v>
      </c>
      <c r="H993" t="s">
        <v>27</v>
      </c>
      <c r="I993" t="s">
        <v>28</v>
      </c>
      <c r="J993" t="s">
        <v>28</v>
      </c>
      <c r="K993" s="1" t="s">
        <v>28</v>
      </c>
      <c r="L993" t="s">
        <v>28</v>
      </c>
      <c r="M993" t="s">
        <v>28</v>
      </c>
      <c r="N993" s="1" t="s">
        <v>28</v>
      </c>
      <c r="O993" t="s">
        <v>28</v>
      </c>
      <c r="P993" t="s">
        <v>28</v>
      </c>
      <c r="Q993" t="s">
        <v>28</v>
      </c>
      <c r="R993" t="s">
        <v>28</v>
      </c>
      <c r="S993" t="s">
        <v>28</v>
      </c>
      <c r="T993" t="s">
        <v>28</v>
      </c>
      <c r="U993" t="s">
        <v>28</v>
      </c>
    </row>
    <row r="994" spans="1:21" x14ac:dyDescent="0.35">
      <c r="A994" t="s">
        <v>55</v>
      </c>
      <c r="B994">
        <v>27</v>
      </c>
      <c r="C994">
        <v>2023</v>
      </c>
      <c r="D994" t="s">
        <v>137</v>
      </c>
      <c r="E994">
        <v>120</v>
      </c>
      <c r="F994" t="s">
        <v>138</v>
      </c>
      <c r="G994" t="s">
        <v>139</v>
      </c>
      <c r="H994" t="s">
        <v>112</v>
      </c>
      <c r="I994">
        <v>120</v>
      </c>
      <c r="J994" t="s">
        <v>106</v>
      </c>
      <c r="K994" s="1">
        <v>4000</v>
      </c>
      <c r="L994">
        <v>4</v>
      </c>
      <c r="M994">
        <v>1</v>
      </c>
      <c r="N994" s="1" t="s">
        <v>32</v>
      </c>
      <c r="O994" t="s">
        <v>27</v>
      </c>
      <c r="P994" t="s">
        <v>28</v>
      </c>
      <c r="Q994" t="s">
        <v>27</v>
      </c>
      <c r="R994" t="s">
        <v>27</v>
      </c>
      <c r="S994">
        <v>24</v>
      </c>
      <c r="T994">
        <v>120</v>
      </c>
      <c r="U994" t="s">
        <v>39</v>
      </c>
    </row>
    <row r="995" spans="1:21" x14ac:dyDescent="0.35">
      <c r="A995" t="s">
        <v>56</v>
      </c>
      <c r="B995">
        <v>28</v>
      </c>
      <c r="C995">
        <v>2023</v>
      </c>
      <c r="D995" t="s">
        <v>137</v>
      </c>
      <c r="E995">
        <v>120</v>
      </c>
      <c r="F995" t="s">
        <v>138</v>
      </c>
      <c r="G995" t="s">
        <v>139</v>
      </c>
      <c r="H995" t="s">
        <v>112</v>
      </c>
      <c r="I995">
        <v>175</v>
      </c>
      <c r="J995" t="s">
        <v>106</v>
      </c>
      <c r="K995" s="1">
        <v>0</v>
      </c>
      <c r="L995">
        <v>4</v>
      </c>
      <c r="M995">
        <v>1</v>
      </c>
      <c r="N995" s="1" t="s">
        <v>27</v>
      </c>
      <c r="O995" t="s">
        <v>27</v>
      </c>
      <c r="P995" t="s">
        <v>28</v>
      </c>
      <c r="Q995" t="s">
        <v>32</v>
      </c>
      <c r="R995" t="s">
        <v>27</v>
      </c>
      <c r="S995">
        <v>12</v>
      </c>
      <c r="T995">
        <v>250</v>
      </c>
      <c r="U995" t="s">
        <v>39</v>
      </c>
    </row>
    <row r="996" spans="1:21" x14ac:dyDescent="0.35">
      <c r="A996" t="s">
        <v>57</v>
      </c>
      <c r="B996">
        <v>29</v>
      </c>
      <c r="C996">
        <v>2023</v>
      </c>
      <c r="D996" t="s">
        <v>137</v>
      </c>
      <c r="E996">
        <v>120</v>
      </c>
      <c r="F996" t="s">
        <v>138</v>
      </c>
      <c r="G996" t="s">
        <v>139</v>
      </c>
      <c r="H996" t="s">
        <v>112</v>
      </c>
      <c r="I996">
        <v>50</v>
      </c>
      <c r="J996" t="s">
        <v>126</v>
      </c>
      <c r="K996" s="1">
        <v>8000</v>
      </c>
      <c r="L996">
        <v>3</v>
      </c>
      <c r="M996">
        <v>1</v>
      </c>
      <c r="N996" s="1" t="s">
        <v>32</v>
      </c>
      <c r="O996" t="s">
        <v>32</v>
      </c>
      <c r="P996" t="s">
        <v>28</v>
      </c>
      <c r="Q996" t="s">
        <v>27</v>
      </c>
      <c r="R996" t="s">
        <v>27</v>
      </c>
      <c r="S996">
        <v>10</v>
      </c>
      <c r="T996">
        <v>50</v>
      </c>
      <c r="U996" t="s">
        <v>39</v>
      </c>
    </row>
    <row r="997" spans="1:21" x14ac:dyDescent="0.35">
      <c r="A997" t="s">
        <v>58</v>
      </c>
      <c r="B997">
        <v>30</v>
      </c>
      <c r="C997">
        <v>2023</v>
      </c>
      <c r="D997" t="s">
        <v>137</v>
      </c>
      <c r="E997">
        <v>120</v>
      </c>
      <c r="F997" t="s">
        <v>138</v>
      </c>
      <c r="G997" t="s">
        <v>139</v>
      </c>
      <c r="H997" t="s">
        <v>27</v>
      </c>
      <c r="I997" t="s">
        <v>28</v>
      </c>
      <c r="J997" t="s">
        <v>28</v>
      </c>
      <c r="K997" s="1" t="s">
        <v>28</v>
      </c>
      <c r="L997" t="s">
        <v>28</v>
      </c>
      <c r="M997" t="s">
        <v>28</v>
      </c>
      <c r="N997" s="1" t="s">
        <v>28</v>
      </c>
      <c r="O997" t="s">
        <v>28</v>
      </c>
      <c r="P997" t="s">
        <v>28</v>
      </c>
      <c r="Q997" t="s">
        <v>28</v>
      </c>
      <c r="R997" t="s">
        <v>28</v>
      </c>
      <c r="S997" t="s">
        <v>28</v>
      </c>
      <c r="T997" t="s">
        <v>28</v>
      </c>
      <c r="U997" t="s">
        <v>28</v>
      </c>
    </row>
    <row r="998" spans="1:21" x14ac:dyDescent="0.35">
      <c r="A998" t="s">
        <v>59</v>
      </c>
      <c r="B998">
        <v>31</v>
      </c>
      <c r="C998">
        <v>2023</v>
      </c>
      <c r="D998" t="s">
        <v>137</v>
      </c>
      <c r="E998">
        <v>120</v>
      </c>
      <c r="F998" t="s">
        <v>138</v>
      </c>
      <c r="G998" t="s">
        <v>139</v>
      </c>
      <c r="H998" t="s">
        <v>27</v>
      </c>
      <c r="I998" t="s">
        <v>28</v>
      </c>
      <c r="J998" t="s">
        <v>28</v>
      </c>
      <c r="K998" s="1" t="s">
        <v>28</v>
      </c>
      <c r="L998" t="s">
        <v>28</v>
      </c>
      <c r="M998" t="s">
        <v>28</v>
      </c>
      <c r="N998" s="1" t="s">
        <v>28</v>
      </c>
      <c r="O998" t="s">
        <v>28</v>
      </c>
      <c r="P998" t="s">
        <v>28</v>
      </c>
      <c r="Q998" t="s">
        <v>28</v>
      </c>
      <c r="R998" t="s">
        <v>28</v>
      </c>
      <c r="S998" t="s">
        <v>28</v>
      </c>
      <c r="T998" t="s">
        <v>28</v>
      </c>
      <c r="U998" t="s">
        <v>28</v>
      </c>
    </row>
    <row r="999" spans="1:21" x14ac:dyDescent="0.35">
      <c r="A999" t="s">
        <v>60</v>
      </c>
      <c r="B999">
        <v>32</v>
      </c>
      <c r="C999">
        <v>2023</v>
      </c>
      <c r="D999" t="s">
        <v>137</v>
      </c>
      <c r="E999">
        <v>120</v>
      </c>
      <c r="F999" t="s">
        <v>138</v>
      </c>
      <c r="G999" t="s">
        <v>139</v>
      </c>
      <c r="H999" t="s">
        <v>25</v>
      </c>
      <c r="I999">
        <v>150</v>
      </c>
      <c r="J999" t="s">
        <v>126</v>
      </c>
      <c r="K999" s="1">
        <v>8000</v>
      </c>
      <c r="L999">
        <v>3</v>
      </c>
      <c r="M999">
        <v>1</v>
      </c>
      <c r="N999" s="1" t="s">
        <v>32</v>
      </c>
      <c r="O999" t="s">
        <v>27</v>
      </c>
      <c r="P999" t="s">
        <v>28</v>
      </c>
      <c r="Q999" t="s">
        <v>32</v>
      </c>
      <c r="R999" t="s">
        <v>27</v>
      </c>
      <c r="S999">
        <v>16</v>
      </c>
      <c r="T999">
        <v>360</v>
      </c>
      <c r="U999" t="s">
        <v>29</v>
      </c>
    </row>
    <row r="1000" spans="1:21" x14ac:dyDescent="0.35">
      <c r="A1000" t="s">
        <v>61</v>
      </c>
      <c r="B1000">
        <v>33</v>
      </c>
      <c r="C1000">
        <v>2023</v>
      </c>
      <c r="D1000" t="s">
        <v>137</v>
      </c>
      <c r="E1000">
        <v>120</v>
      </c>
      <c r="F1000" t="s">
        <v>138</v>
      </c>
      <c r="G1000" t="s">
        <v>139</v>
      </c>
      <c r="H1000" t="s">
        <v>27</v>
      </c>
      <c r="I1000" t="s">
        <v>28</v>
      </c>
      <c r="J1000" t="s">
        <v>28</v>
      </c>
      <c r="K1000" s="1" t="s">
        <v>28</v>
      </c>
      <c r="L1000" t="s">
        <v>28</v>
      </c>
      <c r="M1000" t="s">
        <v>28</v>
      </c>
      <c r="N1000" s="1" t="s">
        <v>28</v>
      </c>
      <c r="O1000" t="s">
        <v>28</v>
      </c>
      <c r="P1000" t="s">
        <v>28</v>
      </c>
      <c r="Q1000" t="s">
        <v>28</v>
      </c>
      <c r="R1000" t="s">
        <v>28</v>
      </c>
      <c r="S1000" t="s">
        <v>28</v>
      </c>
      <c r="T1000" t="s">
        <v>28</v>
      </c>
      <c r="U1000" t="s">
        <v>28</v>
      </c>
    </row>
    <row r="1001" spans="1:21" x14ac:dyDescent="0.35">
      <c r="A1001" t="s">
        <v>62</v>
      </c>
      <c r="B1001">
        <v>34</v>
      </c>
      <c r="C1001">
        <v>2023</v>
      </c>
      <c r="D1001" t="s">
        <v>137</v>
      </c>
      <c r="E1001">
        <v>120</v>
      </c>
      <c r="F1001" t="s">
        <v>138</v>
      </c>
      <c r="G1001" t="s">
        <v>139</v>
      </c>
      <c r="H1001" t="s">
        <v>112</v>
      </c>
      <c r="I1001">
        <v>285</v>
      </c>
      <c r="J1001" t="s">
        <v>126</v>
      </c>
      <c r="K1001" s="1">
        <v>8000</v>
      </c>
      <c r="L1001">
        <v>3</v>
      </c>
      <c r="M1001">
        <v>1</v>
      </c>
      <c r="N1001" s="1" t="s">
        <v>32</v>
      </c>
      <c r="O1001" t="s">
        <v>32</v>
      </c>
      <c r="P1001" t="s">
        <v>28</v>
      </c>
      <c r="Q1001" t="s">
        <v>32</v>
      </c>
      <c r="R1001" t="s">
        <v>27</v>
      </c>
      <c r="S1001">
        <v>12</v>
      </c>
      <c r="T1001">
        <v>160</v>
      </c>
      <c r="U1001" t="s">
        <v>39</v>
      </c>
    </row>
    <row r="1002" spans="1:21" x14ac:dyDescent="0.35">
      <c r="A1002" t="s">
        <v>63</v>
      </c>
      <c r="B1002">
        <v>35</v>
      </c>
      <c r="C1002">
        <v>2023</v>
      </c>
      <c r="D1002" t="s">
        <v>137</v>
      </c>
      <c r="E1002">
        <v>120</v>
      </c>
      <c r="F1002" t="s">
        <v>138</v>
      </c>
      <c r="G1002" t="s">
        <v>139</v>
      </c>
      <c r="H1002" t="s">
        <v>25</v>
      </c>
      <c r="I1002">
        <v>300</v>
      </c>
      <c r="J1002" t="s">
        <v>126</v>
      </c>
      <c r="K1002" s="1">
        <v>8000</v>
      </c>
      <c r="L1002">
        <v>3</v>
      </c>
      <c r="M1002">
        <v>1</v>
      </c>
      <c r="N1002" s="1" t="s">
        <v>32</v>
      </c>
      <c r="O1002" t="s">
        <v>27</v>
      </c>
      <c r="P1002">
        <v>18</v>
      </c>
      <c r="Q1002" t="s">
        <v>27</v>
      </c>
      <c r="R1002" t="s">
        <v>27</v>
      </c>
      <c r="S1002">
        <v>16</v>
      </c>
      <c r="T1002">
        <v>500</v>
      </c>
      <c r="U1002" t="s">
        <v>39</v>
      </c>
    </row>
    <row r="1003" spans="1:21" x14ac:dyDescent="0.35">
      <c r="A1003" t="s">
        <v>64</v>
      </c>
      <c r="B1003">
        <v>36</v>
      </c>
      <c r="C1003">
        <v>2023</v>
      </c>
      <c r="D1003" t="s">
        <v>137</v>
      </c>
      <c r="E1003">
        <v>120</v>
      </c>
      <c r="F1003" t="s">
        <v>138</v>
      </c>
      <c r="G1003" t="s">
        <v>139</v>
      </c>
      <c r="H1003" t="s">
        <v>112</v>
      </c>
      <c r="I1003">
        <v>377</v>
      </c>
      <c r="J1003" t="s">
        <v>126</v>
      </c>
      <c r="K1003" s="1">
        <v>8000</v>
      </c>
      <c r="L1003">
        <v>3</v>
      </c>
      <c r="M1003">
        <v>2</v>
      </c>
      <c r="N1003" s="1" t="s">
        <v>32</v>
      </c>
      <c r="O1003" t="s">
        <v>27</v>
      </c>
      <c r="P1003">
        <v>21</v>
      </c>
      <c r="Q1003" t="s">
        <v>32</v>
      </c>
      <c r="R1003" t="s">
        <v>27</v>
      </c>
      <c r="S1003">
        <v>0</v>
      </c>
      <c r="T1003">
        <v>242</v>
      </c>
      <c r="U1003" t="s">
        <v>39</v>
      </c>
    </row>
    <row r="1004" spans="1:21" x14ac:dyDescent="0.35">
      <c r="A1004" t="s">
        <v>65</v>
      </c>
      <c r="B1004">
        <v>37</v>
      </c>
      <c r="C1004">
        <v>2023</v>
      </c>
      <c r="D1004" t="s">
        <v>137</v>
      </c>
      <c r="E1004">
        <v>120</v>
      </c>
      <c r="F1004" t="s">
        <v>138</v>
      </c>
      <c r="G1004" t="s">
        <v>139</v>
      </c>
      <c r="H1004" s="1" t="s">
        <v>112</v>
      </c>
      <c r="I1004" s="1">
        <v>425</v>
      </c>
      <c r="J1004" s="1" t="s">
        <v>106</v>
      </c>
      <c r="K1004" s="1">
        <v>8000</v>
      </c>
      <c r="L1004" s="1">
        <v>4</v>
      </c>
      <c r="M1004" s="1">
        <v>2</v>
      </c>
      <c r="N1004" s="1" t="s">
        <v>27</v>
      </c>
      <c r="O1004" s="1" t="s">
        <v>27</v>
      </c>
      <c r="P1004" s="1">
        <v>18</v>
      </c>
      <c r="Q1004" s="1" t="s">
        <v>32</v>
      </c>
      <c r="R1004" s="1" t="s">
        <v>27</v>
      </c>
      <c r="S1004" s="1">
        <v>12</v>
      </c>
      <c r="T1004" s="1">
        <v>110</v>
      </c>
      <c r="U1004" s="1" t="s">
        <v>29</v>
      </c>
    </row>
    <row r="1005" spans="1:21" x14ac:dyDescent="0.35">
      <c r="A1005" t="s">
        <v>66</v>
      </c>
      <c r="B1005">
        <v>38</v>
      </c>
      <c r="C1005">
        <v>2023</v>
      </c>
      <c r="D1005" t="s">
        <v>137</v>
      </c>
      <c r="E1005">
        <v>120</v>
      </c>
      <c r="F1005" t="s">
        <v>138</v>
      </c>
      <c r="G1005" t="s">
        <v>139</v>
      </c>
      <c r="H1005" t="s">
        <v>27</v>
      </c>
      <c r="I1005" t="s">
        <v>28</v>
      </c>
      <c r="J1005" t="s">
        <v>28</v>
      </c>
      <c r="K1005" s="1" t="s">
        <v>28</v>
      </c>
      <c r="L1005" t="s">
        <v>28</v>
      </c>
      <c r="M1005" t="s">
        <v>28</v>
      </c>
      <c r="N1005" s="1" t="s">
        <v>28</v>
      </c>
      <c r="O1005" t="s">
        <v>28</v>
      </c>
      <c r="P1005" t="s">
        <v>28</v>
      </c>
      <c r="Q1005" t="s">
        <v>28</v>
      </c>
      <c r="R1005" t="s">
        <v>28</v>
      </c>
      <c r="S1005" t="s">
        <v>28</v>
      </c>
      <c r="T1005" t="s">
        <v>28</v>
      </c>
      <c r="U1005" t="s">
        <v>28</v>
      </c>
    </row>
    <row r="1006" spans="1:21" x14ac:dyDescent="0.35">
      <c r="A1006" t="s">
        <v>67</v>
      </c>
      <c r="B1006">
        <v>39</v>
      </c>
      <c r="C1006">
        <v>2023</v>
      </c>
      <c r="D1006" t="s">
        <v>137</v>
      </c>
      <c r="E1006">
        <v>120</v>
      </c>
      <c r="F1006" t="s">
        <v>138</v>
      </c>
      <c r="G1006" t="s">
        <v>139</v>
      </c>
      <c r="H1006" t="s">
        <v>27</v>
      </c>
      <c r="I1006" t="s">
        <v>28</v>
      </c>
      <c r="J1006" t="s">
        <v>28</v>
      </c>
      <c r="K1006" s="1" t="s">
        <v>28</v>
      </c>
      <c r="L1006" t="s">
        <v>28</v>
      </c>
      <c r="M1006" t="s">
        <v>28</v>
      </c>
      <c r="N1006" s="1" t="s">
        <v>28</v>
      </c>
      <c r="O1006" t="s">
        <v>28</v>
      </c>
      <c r="P1006" t="s">
        <v>28</v>
      </c>
      <c r="Q1006" t="s">
        <v>28</v>
      </c>
      <c r="R1006" t="s">
        <v>28</v>
      </c>
      <c r="S1006" t="s">
        <v>28</v>
      </c>
      <c r="T1006" t="s">
        <v>28</v>
      </c>
      <c r="U1006" t="s">
        <v>28</v>
      </c>
    </row>
    <row r="1007" spans="1:21" x14ac:dyDescent="0.35">
      <c r="A1007" t="s">
        <v>68</v>
      </c>
      <c r="B1007">
        <v>40</v>
      </c>
      <c r="C1007">
        <v>2023</v>
      </c>
      <c r="D1007" t="s">
        <v>137</v>
      </c>
      <c r="E1007">
        <v>120</v>
      </c>
      <c r="F1007" t="s">
        <v>138</v>
      </c>
      <c r="G1007" t="s">
        <v>139</v>
      </c>
      <c r="H1007" t="s">
        <v>112</v>
      </c>
      <c r="I1007">
        <v>425</v>
      </c>
      <c r="J1007" t="s">
        <v>106</v>
      </c>
      <c r="K1007" s="1">
        <v>4000</v>
      </c>
      <c r="L1007">
        <v>4</v>
      </c>
      <c r="M1007">
        <v>2</v>
      </c>
      <c r="N1007" s="1" t="s">
        <v>32</v>
      </c>
      <c r="O1007" t="s">
        <v>32</v>
      </c>
      <c r="P1007" t="s">
        <v>28</v>
      </c>
      <c r="Q1007" t="s">
        <v>27</v>
      </c>
      <c r="R1007" t="s">
        <v>27</v>
      </c>
      <c r="S1007">
        <v>24</v>
      </c>
      <c r="T1007">
        <v>325</v>
      </c>
      <c r="U1007" t="s">
        <v>39</v>
      </c>
    </row>
    <row r="1008" spans="1:21" x14ac:dyDescent="0.35">
      <c r="A1008" t="s">
        <v>69</v>
      </c>
      <c r="B1008">
        <v>41</v>
      </c>
      <c r="C1008">
        <v>2023</v>
      </c>
      <c r="D1008" t="s">
        <v>137</v>
      </c>
      <c r="E1008">
        <v>120</v>
      </c>
      <c r="F1008" t="s">
        <v>138</v>
      </c>
      <c r="G1008" t="s">
        <v>139</v>
      </c>
      <c r="H1008" t="s">
        <v>27</v>
      </c>
      <c r="I1008" t="s">
        <v>28</v>
      </c>
      <c r="J1008" t="s">
        <v>28</v>
      </c>
      <c r="K1008" s="1" t="s">
        <v>28</v>
      </c>
      <c r="L1008" t="s">
        <v>28</v>
      </c>
      <c r="M1008" t="s">
        <v>28</v>
      </c>
      <c r="N1008" s="1" t="s">
        <v>28</v>
      </c>
      <c r="O1008" t="s">
        <v>28</v>
      </c>
      <c r="P1008" t="s">
        <v>28</v>
      </c>
      <c r="Q1008" t="s">
        <v>28</v>
      </c>
      <c r="R1008" t="s">
        <v>28</v>
      </c>
      <c r="S1008" t="s">
        <v>28</v>
      </c>
      <c r="T1008" t="s">
        <v>28</v>
      </c>
      <c r="U1008" t="s">
        <v>28</v>
      </c>
    </row>
    <row r="1009" spans="1:21" x14ac:dyDescent="0.35">
      <c r="A1009" t="s">
        <v>70</v>
      </c>
      <c r="B1009">
        <v>42</v>
      </c>
      <c r="C1009">
        <v>2023</v>
      </c>
      <c r="D1009" t="s">
        <v>137</v>
      </c>
      <c r="E1009">
        <v>120</v>
      </c>
      <c r="F1009" t="s">
        <v>138</v>
      </c>
      <c r="G1009" t="s">
        <v>139</v>
      </c>
      <c r="H1009" t="s">
        <v>27</v>
      </c>
      <c r="I1009" t="s">
        <v>28</v>
      </c>
      <c r="J1009" t="s">
        <v>28</v>
      </c>
      <c r="K1009" s="1" t="s">
        <v>28</v>
      </c>
      <c r="L1009" t="s">
        <v>28</v>
      </c>
      <c r="M1009" t="s">
        <v>28</v>
      </c>
      <c r="N1009" s="1" t="s">
        <v>28</v>
      </c>
      <c r="O1009" t="s">
        <v>28</v>
      </c>
      <c r="P1009" t="s">
        <v>28</v>
      </c>
      <c r="Q1009" t="s">
        <v>28</v>
      </c>
      <c r="R1009" t="s">
        <v>28</v>
      </c>
      <c r="S1009" t="s">
        <v>28</v>
      </c>
      <c r="T1009" t="s">
        <v>28</v>
      </c>
      <c r="U1009" t="s">
        <v>28</v>
      </c>
    </row>
    <row r="1010" spans="1:21" x14ac:dyDescent="0.35">
      <c r="A1010" t="s">
        <v>71</v>
      </c>
      <c r="B1010">
        <v>44</v>
      </c>
      <c r="C1010">
        <v>2023</v>
      </c>
      <c r="D1010" t="s">
        <v>137</v>
      </c>
      <c r="E1010">
        <v>120</v>
      </c>
      <c r="F1010" t="s">
        <v>138</v>
      </c>
      <c r="G1010" t="s">
        <v>139</v>
      </c>
      <c r="H1010" t="s">
        <v>27</v>
      </c>
      <c r="I1010" t="s">
        <v>28</v>
      </c>
      <c r="J1010" t="s">
        <v>28</v>
      </c>
      <c r="K1010" s="1" t="s">
        <v>28</v>
      </c>
      <c r="L1010" t="s">
        <v>28</v>
      </c>
      <c r="M1010" t="s">
        <v>28</v>
      </c>
      <c r="N1010" s="1" t="s">
        <v>28</v>
      </c>
      <c r="O1010" t="s">
        <v>28</v>
      </c>
      <c r="P1010" t="s">
        <v>28</v>
      </c>
      <c r="Q1010" t="s">
        <v>28</v>
      </c>
      <c r="R1010" t="s">
        <v>28</v>
      </c>
      <c r="S1010" t="s">
        <v>28</v>
      </c>
      <c r="T1010" t="s">
        <v>28</v>
      </c>
      <c r="U1010" t="s">
        <v>28</v>
      </c>
    </row>
    <row r="1011" spans="1:21" x14ac:dyDescent="0.35">
      <c r="A1011" t="s">
        <v>72</v>
      </c>
      <c r="B1011">
        <v>45</v>
      </c>
      <c r="C1011">
        <v>2023</v>
      </c>
      <c r="D1011" t="s">
        <v>137</v>
      </c>
      <c r="E1011">
        <v>120</v>
      </c>
      <c r="F1011" t="s">
        <v>138</v>
      </c>
      <c r="G1011" t="s">
        <v>139</v>
      </c>
      <c r="H1011" t="s">
        <v>27</v>
      </c>
      <c r="I1011" t="s">
        <v>28</v>
      </c>
      <c r="J1011" t="s">
        <v>28</v>
      </c>
      <c r="K1011" s="1" t="s">
        <v>28</v>
      </c>
      <c r="L1011" t="s">
        <v>28</v>
      </c>
      <c r="M1011" t="s">
        <v>28</v>
      </c>
      <c r="N1011" s="1" t="s">
        <v>28</v>
      </c>
      <c r="O1011" t="s">
        <v>28</v>
      </c>
      <c r="P1011" t="s">
        <v>28</v>
      </c>
      <c r="Q1011" t="s">
        <v>28</v>
      </c>
      <c r="R1011" t="s">
        <v>28</v>
      </c>
      <c r="S1011" t="s">
        <v>28</v>
      </c>
      <c r="T1011" t="s">
        <v>28</v>
      </c>
      <c r="U1011" t="s">
        <v>28</v>
      </c>
    </row>
    <row r="1012" spans="1:21" x14ac:dyDescent="0.35">
      <c r="A1012" t="s">
        <v>73</v>
      </c>
      <c r="B1012">
        <v>46</v>
      </c>
      <c r="C1012">
        <v>2023</v>
      </c>
      <c r="D1012" t="s">
        <v>137</v>
      </c>
      <c r="E1012">
        <v>120</v>
      </c>
      <c r="F1012" t="s">
        <v>138</v>
      </c>
      <c r="G1012" t="s">
        <v>139</v>
      </c>
      <c r="H1012" t="s">
        <v>27</v>
      </c>
      <c r="I1012" t="s">
        <v>28</v>
      </c>
      <c r="J1012" t="s">
        <v>28</v>
      </c>
      <c r="K1012" s="1" t="s">
        <v>28</v>
      </c>
      <c r="L1012" t="s">
        <v>28</v>
      </c>
      <c r="M1012" t="s">
        <v>28</v>
      </c>
      <c r="N1012" s="1" t="s">
        <v>28</v>
      </c>
      <c r="O1012" t="s">
        <v>28</v>
      </c>
      <c r="P1012" t="s">
        <v>28</v>
      </c>
      <c r="Q1012" t="s">
        <v>28</v>
      </c>
      <c r="R1012" t="s">
        <v>28</v>
      </c>
      <c r="S1012" t="s">
        <v>28</v>
      </c>
      <c r="T1012" t="s">
        <v>28</v>
      </c>
      <c r="U1012" t="s">
        <v>28</v>
      </c>
    </row>
    <row r="1013" spans="1:21" x14ac:dyDescent="0.35">
      <c r="A1013" t="s">
        <v>74</v>
      </c>
      <c r="B1013">
        <v>47</v>
      </c>
      <c r="C1013">
        <v>2023</v>
      </c>
      <c r="D1013" t="s">
        <v>137</v>
      </c>
      <c r="E1013">
        <v>120</v>
      </c>
      <c r="F1013" t="s">
        <v>138</v>
      </c>
      <c r="G1013" t="s">
        <v>139</v>
      </c>
      <c r="H1013" t="s">
        <v>112</v>
      </c>
      <c r="I1013">
        <v>55</v>
      </c>
      <c r="J1013" t="s">
        <v>126</v>
      </c>
      <c r="K1013" s="1">
        <v>8000</v>
      </c>
      <c r="L1013">
        <v>3</v>
      </c>
      <c r="M1013">
        <v>1</v>
      </c>
      <c r="N1013" s="1" t="s">
        <v>32</v>
      </c>
      <c r="O1013" t="s">
        <v>27</v>
      </c>
      <c r="P1013">
        <v>21</v>
      </c>
      <c r="Q1013" t="s">
        <v>27</v>
      </c>
      <c r="R1013" t="s">
        <v>27</v>
      </c>
      <c r="S1013">
        <v>24</v>
      </c>
      <c r="T1013">
        <v>140</v>
      </c>
      <c r="U1013" t="s">
        <v>39</v>
      </c>
    </row>
    <row r="1014" spans="1:21" x14ac:dyDescent="0.35">
      <c r="A1014" t="s">
        <v>75</v>
      </c>
      <c r="B1014">
        <v>48</v>
      </c>
      <c r="C1014">
        <v>2023</v>
      </c>
      <c r="D1014" t="s">
        <v>137</v>
      </c>
      <c r="E1014">
        <v>120</v>
      </c>
      <c r="F1014" t="s">
        <v>138</v>
      </c>
      <c r="G1014" t="s">
        <v>139</v>
      </c>
      <c r="H1014" t="s">
        <v>112</v>
      </c>
      <c r="I1014">
        <v>100</v>
      </c>
      <c r="J1014" t="s">
        <v>126</v>
      </c>
      <c r="K1014" s="1">
        <v>8000</v>
      </c>
      <c r="L1014">
        <v>3</v>
      </c>
      <c r="M1014">
        <v>1</v>
      </c>
      <c r="N1014" s="1" t="s">
        <v>32</v>
      </c>
      <c r="O1014" t="s">
        <v>27</v>
      </c>
      <c r="P1014" t="s">
        <v>28</v>
      </c>
      <c r="Q1014" t="s">
        <v>27</v>
      </c>
      <c r="R1014" t="s">
        <v>27</v>
      </c>
      <c r="S1014">
        <v>24</v>
      </c>
      <c r="T1014">
        <v>210</v>
      </c>
      <c r="U1014" t="s">
        <v>39</v>
      </c>
    </row>
    <row r="1015" spans="1:21" x14ac:dyDescent="0.35">
      <c r="A1015" t="s">
        <v>76</v>
      </c>
      <c r="B1015">
        <v>49</v>
      </c>
      <c r="C1015">
        <v>2023</v>
      </c>
      <c r="D1015" t="s">
        <v>137</v>
      </c>
      <c r="E1015">
        <v>120</v>
      </c>
      <c r="F1015" t="s">
        <v>138</v>
      </c>
      <c r="G1015" t="s">
        <v>139</v>
      </c>
      <c r="H1015" t="s">
        <v>112</v>
      </c>
      <c r="I1015">
        <v>70</v>
      </c>
      <c r="J1015" t="s">
        <v>126</v>
      </c>
      <c r="K1015" s="1">
        <v>8000</v>
      </c>
      <c r="L1015">
        <v>3</v>
      </c>
      <c r="M1015">
        <v>1</v>
      </c>
      <c r="N1015" s="1" t="s">
        <v>32</v>
      </c>
      <c r="O1015" t="s">
        <v>32</v>
      </c>
      <c r="P1015" t="s">
        <v>28</v>
      </c>
      <c r="Q1015" t="s">
        <v>32</v>
      </c>
      <c r="R1015" t="s">
        <v>27</v>
      </c>
      <c r="S1015">
        <v>20</v>
      </c>
      <c r="T1015">
        <v>47</v>
      </c>
      <c r="U1015" t="s">
        <v>29</v>
      </c>
    </row>
    <row r="1016" spans="1:21" x14ac:dyDescent="0.35">
      <c r="A1016" t="s">
        <v>77</v>
      </c>
      <c r="B1016">
        <v>50</v>
      </c>
      <c r="C1016">
        <v>2023</v>
      </c>
      <c r="D1016" t="s">
        <v>137</v>
      </c>
      <c r="E1016">
        <v>120</v>
      </c>
      <c r="F1016" t="s">
        <v>138</v>
      </c>
      <c r="G1016" t="s">
        <v>139</v>
      </c>
      <c r="H1016" t="s">
        <v>27</v>
      </c>
      <c r="I1016" t="s">
        <v>28</v>
      </c>
      <c r="J1016" t="s">
        <v>28</v>
      </c>
      <c r="K1016" s="1" t="s">
        <v>28</v>
      </c>
      <c r="L1016" t="s">
        <v>28</v>
      </c>
      <c r="M1016" t="s">
        <v>28</v>
      </c>
      <c r="N1016" s="1" t="s">
        <v>28</v>
      </c>
      <c r="O1016" t="s">
        <v>28</v>
      </c>
      <c r="P1016" t="s">
        <v>28</v>
      </c>
      <c r="Q1016" t="s">
        <v>28</v>
      </c>
      <c r="R1016" t="s">
        <v>28</v>
      </c>
      <c r="S1016" t="s">
        <v>28</v>
      </c>
      <c r="T1016" t="s">
        <v>28</v>
      </c>
      <c r="U1016" t="s">
        <v>28</v>
      </c>
    </row>
    <row r="1017" spans="1:21" x14ac:dyDescent="0.35">
      <c r="A1017" t="s">
        <v>78</v>
      </c>
      <c r="B1017">
        <v>51</v>
      </c>
      <c r="C1017">
        <v>2023</v>
      </c>
      <c r="D1017" t="s">
        <v>137</v>
      </c>
      <c r="E1017">
        <v>120</v>
      </c>
      <c r="F1017" t="s">
        <v>138</v>
      </c>
      <c r="G1017" t="s">
        <v>139</v>
      </c>
      <c r="H1017" t="s">
        <v>112</v>
      </c>
      <c r="I1017">
        <v>45</v>
      </c>
      <c r="J1017" t="s">
        <v>106</v>
      </c>
      <c r="K1017" s="1">
        <v>4000</v>
      </c>
      <c r="L1017">
        <v>4</v>
      </c>
      <c r="M1017">
        <v>2</v>
      </c>
      <c r="N1017" s="1" t="s">
        <v>32</v>
      </c>
      <c r="O1017" t="s">
        <v>27</v>
      </c>
      <c r="P1017" t="s">
        <v>28</v>
      </c>
      <c r="Q1017" t="s">
        <v>32</v>
      </c>
      <c r="R1017" t="s">
        <v>32</v>
      </c>
      <c r="S1017">
        <v>0</v>
      </c>
      <c r="T1017">
        <v>45</v>
      </c>
      <c r="U1017" t="s">
        <v>39</v>
      </c>
    </row>
    <row r="1018" spans="1:21" x14ac:dyDescent="0.35">
      <c r="A1018" t="s">
        <v>79</v>
      </c>
      <c r="B1018">
        <v>53</v>
      </c>
      <c r="C1018">
        <v>2023</v>
      </c>
      <c r="D1018" t="s">
        <v>137</v>
      </c>
      <c r="E1018">
        <v>120</v>
      </c>
      <c r="F1018" t="s">
        <v>138</v>
      </c>
      <c r="G1018" t="s">
        <v>139</v>
      </c>
      <c r="H1018" t="s">
        <v>27</v>
      </c>
      <c r="I1018" t="s">
        <v>28</v>
      </c>
      <c r="J1018" t="s">
        <v>28</v>
      </c>
      <c r="K1018" s="1" t="s">
        <v>28</v>
      </c>
      <c r="L1018" t="s">
        <v>28</v>
      </c>
      <c r="M1018" t="s">
        <v>28</v>
      </c>
      <c r="N1018" s="1" t="s">
        <v>28</v>
      </c>
      <c r="O1018" t="s">
        <v>28</v>
      </c>
      <c r="P1018" t="s">
        <v>28</v>
      </c>
      <c r="Q1018" t="s">
        <v>28</v>
      </c>
      <c r="R1018" t="s">
        <v>28</v>
      </c>
      <c r="S1018" t="s">
        <v>28</v>
      </c>
      <c r="T1018" t="s">
        <v>28</v>
      </c>
      <c r="U1018" t="s">
        <v>28</v>
      </c>
    </row>
    <row r="1019" spans="1:21" x14ac:dyDescent="0.35">
      <c r="A1019" t="s">
        <v>80</v>
      </c>
      <c r="B1019">
        <v>54</v>
      </c>
      <c r="C1019">
        <v>2023</v>
      </c>
      <c r="D1019" t="s">
        <v>137</v>
      </c>
      <c r="E1019">
        <v>120</v>
      </c>
      <c r="F1019" t="s">
        <v>138</v>
      </c>
      <c r="G1019" t="s">
        <v>139</v>
      </c>
      <c r="H1019" t="s">
        <v>27</v>
      </c>
      <c r="I1019" t="s">
        <v>28</v>
      </c>
      <c r="J1019" t="s">
        <v>28</v>
      </c>
      <c r="K1019" s="1" t="s">
        <v>28</v>
      </c>
      <c r="L1019" t="s">
        <v>28</v>
      </c>
      <c r="M1019" t="s">
        <v>28</v>
      </c>
      <c r="N1019" s="1" t="s">
        <v>28</v>
      </c>
      <c r="O1019" t="s">
        <v>28</v>
      </c>
      <c r="P1019" t="s">
        <v>28</v>
      </c>
      <c r="Q1019" t="s">
        <v>28</v>
      </c>
      <c r="R1019" t="s">
        <v>28</v>
      </c>
      <c r="S1019" t="s">
        <v>28</v>
      </c>
      <c r="T1019" t="s">
        <v>28</v>
      </c>
      <c r="U1019" t="s">
        <v>28</v>
      </c>
    </row>
    <row r="1020" spans="1:21" x14ac:dyDescent="0.35">
      <c r="A1020" t="s">
        <v>81</v>
      </c>
      <c r="B1020">
        <v>55</v>
      </c>
      <c r="C1020">
        <v>2023</v>
      </c>
      <c r="D1020" t="s">
        <v>137</v>
      </c>
      <c r="E1020">
        <v>120</v>
      </c>
      <c r="F1020" t="s">
        <v>138</v>
      </c>
      <c r="G1020" t="s">
        <v>139</v>
      </c>
      <c r="H1020" t="s">
        <v>112</v>
      </c>
      <c r="I1020">
        <v>59</v>
      </c>
      <c r="J1020" t="s">
        <v>126</v>
      </c>
      <c r="K1020" s="1">
        <v>8000</v>
      </c>
      <c r="L1020">
        <v>3</v>
      </c>
      <c r="M1020">
        <v>1</v>
      </c>
      <c r="N1020" s="1" t="s">
        <v>32</v>
      </c>
      <c r="O1020" t="s">
        <v>27</v>
      </c>
      <c r="P1020" t="s">
        <v>28</v>
      </c>
      <c r="Q1020" t="s">
        <v>27</v>
      </c>
      <c r="R1020" t="s">
        <v>27</v>
      </c>
      <c r="S1020">
        <v>9</v>
      </c>
      <c r="T1020">
        <v>59</v>
      </c>
      <c r="U1020" t="s">
        <v>39</v>
      </c>
    </row>
    <row r="1021" spans="1:21" x14ac:dyDescent="0.35">
      <c r="A1021" t="s">
        <v>82</v>
      </c>
      <c r="B1021">
        <v>56</v>
      </c>
      <c r="C1021">
        <v>2023</v>
      </c>
      <c r="D1021" t="s">
        <v>137</v>
      </c>
      <c r="E1021">
        <v>120</v>
      </c>
      <c r="F1021" t="s">
        <v>138</v>
      </c>
      <c r="G1021" t="s">
        <v>139</v>
      </c>
      <c r="H1021" t="s">
        <v>27</v>
      </c>
      <c r="I1021" t="s">
        <v>28</v>
      </c>
      <c r="J1021" t="s">
        <v>28</v>
      </c>
      <c r="K1021" t="s">
        <v>28</v>
      </c>
      <c r="L1021" t="s">
        <v>28</v>
      </c>
      <c r="M1021" t="s">
        <v>28</v>
      </c>
      <c r="N1021" s="1" t="s">
        <v>28</v>
      </c>
      <c r="O1021" t="s">
        <v>28</v>
      </c>
      <c r="P1021" t="s">
        <v>28</v>
      </c>
      <c r="Q1021" t="s">
        <v>28</v>
      </c>
      <c r="R1021" t="s">
        <v>28</v>
      </c>
      <c r="S1021" t="s">
        <v>28</v>
      </c>
      <c r="T1021" t="s">
        <v>28</v>
      </c>
      <c r="U1021" t="s">
        <v>28</v>
      </c>
    </row>
    <row r="1022" spans="1:21" x14ac:dyDescent="0.35">
      <c r="A1022" t="s">
        <v>21</v>
      </c>
      <c r="B1022">
        <v>1</v>
      </c>
      <c r="C1022">
        <v>2023</v>
      </c>
      <c r="D1022" t="s">
        <v>140</v>
      </c>
      <c r="E1022">
        <v>121</v>
      </c>
      <c r="F1022" t="s">
        <v>128</v>
      </c>
      <c r="G1022" t="s">
        <v>24</v>
      </c>
      <c r="H1022" t="s">
        <v>27</v>
      </c>
      <c r="I1022" t="s">
        <v>28</v>
      </c>
      <c r="J1022" t="s">
        <v>28</v>
      </c>
      <c r="K1022" t="s">
        <v>28</v>
      </c>
      <c r="L1022" t="s">
        <v>28</v>
      </c>
      <c r="M1022" t="s">
        <v>28</v>
      </c>
      <c r="N1022" s="1" t="s">
        <v>28</v>
      </c>
      <c r="O1022" t="s">
        <v>28</v>
      </c>
      <c r="P1022" t="s">
        <v>28</v>
      </c>
      <c r="Q1022" t="s">
        <v>28</v>
      </c>
      <c r="R1022" t="s">
        <v>28</v>
      </c>
      <c r="S1022" t="s">
        <v>28</v>
      </c>
      <c r="T1022" t="s">
        <v>28</v>
      </c>
      <c r="U1022" t="s">
        <v>28</v>
      </c>
    </row>
    <row r="1023" spans="1:21" x14ac:dyDescent="0.35">
      <c r="A1023" t="s">
        <v>30</v>
      </c>
      <c r="B1023">
        <v>2</v>
      </c>
      <c r="C1023">
        <v>2023</v>
      </c>
      <c r="D1023" t="s">
        <v>140</v>
      </c>
      <c r="E1023">
        <v>121</v>
      </c>
      <c r="F1023" t="s">
        <v>128</v>
      </c>
      <c r="G1023" t="s">
        <v>24</v>
      </c>
      <c r="H1023" t="s">
        <v>27</v>
      </c>
      <c r="I1023" t="s">
        <v>28</v>
      </c>
      <c r="J1023" t="s">
        <v>28</v>
      </c>
      <c r="K1023" t="s">
        <v>28</v>
      </c>
      <c r="L1023" t="s">
        <v>28</v>
      </c>
      <c r="M1023" t="s">
        <v>28</v>
      </c>
      <c r="N1023" s="1" t="s">
        <v>28</v>
      </c>
      <c r="O1023" t="s">
        <v>28</v>
      </c>
      <c r="P1023" t="s">
        <v>28</v>
      </c>
      <c r="Q1023" t="s">
        <v>28</v>
      </c>
      <c r="R1023" t="s">
        <v>28</v>
      </c>
      <c r="S1023" t="s">
        <v>28</v>
      </c>
      <c r="T1023" t="s">
        <v>28</v>
      </c>
      <c r="U1023" t="s">
        <v>28</v>
      </c>
    </row>
    <row r="1024" spans="1:21" x14ac:dyDescent="0.35">
      <c r="A1024" t="s">
        <v>33</v>
      </c>
      <c r="B1024">
        <v>4</v>
      </c>
      <c r="C1024">
        <v>2023</v>
      </c>
      <c r="D1024" t="s">
        <v>140</v>
      </c>
      <c r="E1024">
        <v>121</v>
      </c>
      <c r="F1024" t="s">
        <v>128</v>
      </c>
      <c r="G1024" t="s">
        <v>24</v>
      </c>
      <c r="H1024" t="s">
        <v>27</v>
      </c>
      <c r="I1024" t="s">
        <v>28</v>
      </c>
      <c r="J1024" t="s">
        <v>28</v>
      </c>
      <c r="K1024" t="s">
        <v>28</v>
      </c>
      <c r="L1024" t="s">
        <v>28</v>
      </c>
      <c r="M1024" t="s">
        <v>28</v>
      </c>
      <c r="N1024" s="1" t="s">
        <v>28</v>
      </c>
      <c r="O1024" t="s">
        <v>28</v>
      </c>
      <c r="P1024" t="s">
        <v>28</v>
      </c>
      <c r="Q1024" t="s">
        <v>28</v>
      </c>
      <c r="R1024" t="s">
        <v>28</v>
      </c>
      <c r="S1024" t="s">
        <v>28</v>
      </c>
      <c r="T1024" t="s">
        <v>28</v>
      </c>
      <c r="U1024" t="s">
        <v>28</v>
      </c>
    </row>
    <row r="1025" spans="1:21" x14ac:dyDescent="0.35">
      <c r="A1025" t="s">
        <v>34</v>
      </c>
      <c r="B1025">
        <v>5</v>
      </c>
      <c r="C1025">
        <v>2023</v>
      </c>
      <c r="D1025" t="s">
        <v>140</v>
      </c>
      <c r="E1025">
        <v>121</v>
      </c>
      <c r="F1025" t="s">
        <v>128</v>
      </c>
      <c r="G1025" t="s">
        <v>24</v>
      </c>
      <c r="H1025" t="s">
        <v>27</v>
      </c>
      <c r="I1025" t="s">
        <v>28</v>
      </c>
      <c r="J1025" t="s">
        <v>28</v>
      </c>
      <c r="K1025" t="s">
        <v>28</v>
      </c>
      <c r="L1025" t="s">
        <v>28</v>
      </c>
      <c r="M1025" t="s">
        <v>28</v>
      </c>
      <c r="N1025" s="1" t="s">
        <v>28</v>
      </c>
      <c r="O1025" t="s">
        <v>28</v>
      </c>
      <c r="P1025" t="s">
        <v>28</v>
      </c>
      <c r="Q1025" t="s">
        <v>28</v>
      </c>
      <c r="R1025" t="s">
        <v>28</v>
      </c>
      <c r="S1025" t="s">
        <v>28</v>
      </c>
      <c r="T1025" t="s">
        <v>28</v>
      </c>
      <c r="U1025" t="s">
        <v>28</v>
      </c>
    </row>
    <row r="1026" spans="1:21" x14ac:dyDescent="0.35">
      <c r="A1026" t="s">
        <v>35</v>
      </c>
      <c r="B1026">
        <v>6</v>
      </c>
      <c r="C1026">
        <v>2023</v>
      </c>
      <c r="D1026" t="s">
        <v>140</v>
      </c>
      <c r="E1026">
        <v>121</v>
      </c>
      <c r="F1026" t="s">
        <v>128</v>
      </c>
      <c r="G1026" t="s">
        <v>24</v>
      </c>
      <c r="H1026" t="s">
        <v>27</v>
      </c>
      <c r="I1026" t="s">
        <v>28</v>
      </c>
      <c r="J1026" t="s">
        <v>28</v>
      </c>
      <c r="K1026" t="s">
        <v>28</v>
      </c>
      <c r="L1026" t="s">
        <v>28</v>
      </c>
      <c r="M1026" t="s">
        <v>28</v>
      </c>
      <c r="N1026" s="1" t="s">
        <v>28</v>
      </c>
      <c r="O1026" t="s">
        <v>28</v>
      </c>
      <c r="P1026" t="s">
        <v>28</v>
      </c>
      <c r="Q1026" t="s">
        <v>28</v>
      </c>
      <c r="R1026" t="s">
        <v>28</v>
      </c>
      <c r="S1026" t="s">
        <v>28</v>
      </c>
      <c r="T1026" t="s">
        <v>28</v>
      </c>
      <c r="U1026" t="s">
        <v>28</v>
      </c>
    </row>
    <row r="1027" spans="1:21" x14ac:dyDescent="0.35">
      <c r="A1027" t="s">
        <v>36</v>
      </c>
      <c r="B1027">
        <v>8</v>
      </c>
      <c r="C1027">
        <v>2023</v>
      </c>
      <c r="D1027" t="s">
        <v>140</v>
      </c>
      <c r="E1027">
        <v>121</v>
      </c>
      <c r="F1027" t="s">
        <v>128</v>
      </c>
      <c r="G1027" t="s">
        <v>24</v>
      </c>
      <c r="H1027" t="s">
        <v>27</v>
      </c>
      <c r="I1027" t="s">
        <v>28</v>
      </c>
      <c r="J1027" t="s">
        <v>28</v>
      </c>
      <c r="K1027" t="s">
        <v>28</v>
      </c>
      <c r="L1027" t="s">
        <v>28</v>
      </c>
      <c r="M1027" t="s">
        <v>28</v>
      </c>
      <c r="N1027" s="1" t="s">
        <v>28</v>
      </c>
      <c r="O1027" t="s">
        <v>28</v>
      </c>
      <c r="P1027" t="s">
        <v>28</v>
      </c>
      <c r="Q1027" t="s">
        <v>28</v>
      </c>
      <c r="R1027" t="s">
        <v>28</v>
      </c>
      <c r="S1027" t="s">
        <v>28</v>
      </c>
      <c r="T1027" t="s">
        <v>28</v>
      </c>
      <c r="U1027" t="s">
        <v>28</v>
      </c>
    </row>
    <row r="1028" spans="1:21" x14ac:dyDescent="0.35">
      <c r="A1028" t="s">
        <v>37</v>
      </c>
      <c r="B1028">
        <v>9</v>
      </c>
      <c r="C1028">
        <v>2023</v>
      </c>
      <c r="D1028" t="s">
        <v>140</v>
      </c>
      <c r="E1028">
        <v>121</v>
      </c>
      <c r="F1028" t="s">
        <v>128</v>
      </c>
      <c r="G1028" t="s">
        <v>24</v>
      </c>
      <c r="H1028" t="s">
        <v>27</v>
      </c>
      <c r="I1028" t="s">
        <v>28</v>
      </c>
      <c r="J1028" t="s">
        <v>28</v>
      </c>
      <c r="K1028" t="s">
        <v>28</v>
      </c>
      <c r="L1028" t="s">
        <v>28</v>
      </c>
      <c r="M1028" t="s">
        <v>28</v>
      </c>
      <c r="N1028" s="1" t="s">
        <v>28</v>
      </c>
      <c r="O1028" t="s">
        <v>28</v>
      </c>
      <c r="P1028" t="s">
        <v>28</v>
      </c>
      <c r="Q1028" t="s">
        <v>28</v>
      </c>
      <c r="R1028" t="s">
        <v>28</v>
      </c>
      <c r="S1028" t="s">
        <v>28</v>
      </c>
      <c r="T1028" t="s">
        <v>28</v>
      </c>
      <c r="U1028" t="s">
        <v>28</v>
      </c>
    </row>
    <row r="1029" spans="1:21" x14ac:dyDescent="0.35">
      <c r="A1029" t="s">
        <v>38</v>
      </c>
      <c r="B1029">
        <v>10</v>
      </c>
      <c r="C1029">
        <v>2023</v>
      </c>
      <c r="D1029" t="s">
        <v>140</v>
      </c>
      <c r="E1029">
        <v>121</v>
      </c>
      <c r="F1029" t="s">
        <v>128</v>
      </c>
      <c r="G1029" t="s">
        <v>24</v>
      </c>
      <c r="H1029" t="s">
        <v>27</v>
      </c>
      <c r="I1029" t="s">
        <v>28</v>
      </c>
      <c r="J1029" t="s">
        <v>28</v>
      </c>
      <c r="K1029" t="s">
        <v>28</v>
      </c>
      <c r="L1029" t="s">
        <v>28</v>
      </c>
      <c r="M1029" t="s">
        <v>28</v>
      </c>
      <c r="N1029" s="1" t="s">
        <v>28</v>
      </c>
      <c r="O1029" t="s">
        <v>28</v>
      </c>
      <c r="P1029" t="s">
        <v>28</v>
      </c>
      <c r="Q1029" t="s">
        <v>28</v>
      </c>
      <c r="R1029" t="s">
        <v>28</v>
      </c>
      <c r="S1029" t="s">
        <v>28</v>
      </c>
      <c r="T1029" t="s">
        <v>28</v>
      </c>
      <c r="U1029" t="s">
        <v>28</v>
      </c>
    </row>
    <row r="1030" spans="1:21" x14ac:dyDescent="0.35">
      <c r="A1030" t="s">
        <v>41</v>
      </c>
      <c r="B1030">
        <v>12</v>
      </c>
      <c r="C1030">
        <v>2023</v>
      </c>
      <c r="D1030" t="s">
        <v>140</v>
      </c>
      <c r="E1030">
        <v>121</v>
      </c>
      <c r="F1030" t="s">
        <v>128</v>
      </c>
      <c r="G1030" t="s">
        <v>24</v>
      </c>
      <c r="H1030" t="s">
        <v>27</v>
      </c>
      <c r="I1030" t="s">
        <v>28</v>
      </c>
      <c r="J1030" t="s">
        <v>28</v>
      </c>
      <c r="K1030" t="s">
        <v>28</v>
      </c>
      <c r="L1030" t="s">
        <v>28</v>
      </c>
      <c r="M1030" t="s">
        <v>28</v>
      </c>
      <c r="N1030" s="1" t="s">
        <v>28</v>
      </c>
      <c r="O1030" t="s">
        <v>28</v>
      </c>
      <c r="P1030" t="s">
        <v>28</v>
      </c>
      <c r="Q1030" t="s">
        <v>28</v>
      </c>
      <c r="R1030" t="s">
        <v>28</v>
      </c>
      <c r="S1030" t="s">
        <v>28</v>
      </c>
      <c r="T1030" t="s">
        <v>28</v>
      </c>
      <c r="U1030" t="s">
        <v>28</v>
      </c>
    </row>
    <row r="1031" spans="1:21" x14ac:dyDescent="0.35">
      <c r="A1031" t="s">
        <v>42</v>
      </c>
      <c r="B1031">
        <v>13</v>
      </c>
      <c r="C1031">
        <v>2023</v>
      </c>
      <c r="D1031" t="s">
        <v>140</v>
      </c>
      <c r="E1031">
        <v>121</v>
      </c>
      <c r="F1031" t="s">
        <v>128</v>
      </c>
      <c r="G1031" t="s">
        <v>24</v>
      </c>
      <c r="H1031" t="s">
        <v>25</v>
      </c>
      <c r="I1031">
        <v>760</v>
      </c>
      <c r="J1031" t="s">
        <v>27</v>
      </c>
      <c r="K1031">
        <v>95</v>
      </c>
      <c r="L1031">
        <v>2</v>
      </c>
      <c r="M1031">
        <v>1</v>
      </c>
      <c r="N1031" s="1" t="s">
        <v>27</v>
      </c>
      <c r="O1031" t="s">
        <v>27</v>
      </c>
      <c r="P1031">
        <v>18</v>
      </c>
      <c r="Q1031" t="s">
        <v>27</v>
      </c>
      <c r="R1031" t="s">
        <v>27</v>
      </c>
      <c r="S1031">
        <v>75</v>
      </c>
      <c r="T1031">
        <v>238</v>
      </c>
      <c r="U1031" t="s">
        <v>29</v>
      </c>
    </row>
    <row r="1032" spans="1:21" x14ac:dyDescent="0.35">
      <c r="A1032" t="s">
        <v>43</v>
      </c>
      <c r="B1032">
        <v>15</v>
      </c>
      <c r="C1032">
        <v>2023</v>
      </c>
      <c r="D1032" t="s">
        <v>140</v>
      </c>
      <c r="E1032">
        <v>121</v>
      </c>
      <c r="F1032" t="s">
        <v>128</v>
      </c>
      <c r="G1032" t="s">
        <v>24</v>
      </c>
      <c r="H1032" t="s">
        <v>27</v>
      </c>
      <c r="I1032" t="s">
        <v>28</v>
      </c>
      <c r="J1032" t="s">
        <v>28</v>
      </c>
      <c r="K1032" t="s">
        <v>28</v>
      </c>
      <c r="L1032" t="s">
        <v>28</v>
      </c>
      <c r="M1032" t="s">
        <v>28</v>
      </c>
      <c r="N1032" s="1" t="s">
        <v>28</v>
      </c>
      <c r="O1032" t="s">
        <v>28</v>
      </c>
      <c r="P1032" t="s">
        <v>28</v>
      </c>
      <c r="Q1032" t="s">
        <v>28</v>
      </c>
      <c r="R1032" t="s">
        <v>28</v>
      </c>
      <c r="S1032" t="s">
        <v>28</v>
      </c>
      <c r="T1032" t="s">
        <v>28</v>
      </c>
      <c r="U1032" t="s">
        <v>28</v>
      </c>
    </row>
    <row r="1033" spans="1:21" x14ac:dyDescent="0.35">
      <c r="A1033" t="s">
        <v>44</v>
      </c>
      <c r="B1033">
        <v>16</v>
      </c>
      <c r="C1033">
        <v>2023</v>
      </c>
      <c r="D1033" t="s">
        <v>140</v>
      </c>
      <c r="E1033">
        <v>121</v>
      </c>
      <c r="F1033" t="s">
        <v>128</v>
      </c>
      <c r="G1033" t="s">
        <v>24</v>
      </c>
      <c r="H1033" t="s">
        <v>27</v>
      </c>
      <c r="I1033" t="s">
        <v>28</v>
      </c>
      <c r="J1033" t="s">
        <v>28</v>
      </c>
      <c r="K1033" t="s">
        <v>28</v>
      </c>
      <c r="L1033" t="s">
        <v>28</v>
      </c>
      <c r="M1033" t="s">
        <v>28</v>
      </c>
      <c r="N1033" s="1" t="s">
        <v>28</v>
      </c>
      <c r="O1033" t="s">
        <v>28</v>
      </c>
      <c r="P1033" t="s">
        <v>28</v>
      </c>
      <c r="Q1033" t="s">
        <v>28</v>
      </c>
      <c r="R1033" t="s">
        <v>28</v>
      </c>
      <c r="S1033" t="s">
        <v>28</v>
      </c>
      <c r="T1033" t="s">
        <v>28</v>
      </c>
      <c r="U1033" t="s">
        <v>28</v>
      </c>
    </row>
    <row r="1034" spans="1:21" x14ac:dyDescent="0.35">
      <c r="A1034" t="s">
        <v>45</v>
      </c>
      <c r="B1034">
        <v>17</v>
      </c>
      <c r="C1034">
        <v>2023</v>
      </c>
      <c r="D1034" t="s">
        <v>140</v>
      </c>
      <c r="E1034">
        <v>121</v>
      </c>
      <c r="F1034" t="s">
        <v>128</v>
      </c>
      <c r="G1034" t="s">
        <v>24</v>
      </c>
      <c r="H1034" t="s">
        <v>27</v>
      </c>
      <c r="I1034" t="s">
        <v>28</v>
      </c>
      <c r="J1034" t="s">
        <v>28</v>
      </c>
      <c r="K1034" t="s">
        <v>28</v>
      </c>
      <c r="L1034" t="s">
        <v>28</v>
      </c>
      <c r="M1034" t="s">
        <v>28</v>
      </c>
      <c r="N1034" s="1" t="s">
        <v>28</v>
      </c>
      <c r="O1034" t="s">
        <v>28</v>
      </c>
      <c r="P1034" t="s">
        <v>28</v>
      </c>
      <c r="Q1034" t="s">
        <v>28</v>
      </c>
      <c r="R1034" t="s">
        <v>28</v>
      </c>
      <c r="S1034" t="s">
        <v>28</v>
      </c>
      <c r="T1034" t="s">
        <v>28</v>
      </c>
      <c r="U1034" t="s">
        <v>28</v>
      </c>
    </row>
    <row r="1035" spans="1:21" x14ac:dyDescent="0.35">
      <c r="A1035" t="s">
        <v>46</v>
      </c>
      <c r="B1035">
        <v>18</v>
      </c>
      <c r="C1035">
        <v>2023</v>
      </c>
      <c r="D1035" t="s">
        <v>140</v>
      </c>
      <c r="E1035">
        <v>121</v>
      </c>
      <c r="F1035" t="s">
        <v>128</v>
      </c>
      <c r="G1035" t="s">
        <v>24</v>
      </c>
      <c r="H1035" t="s">
        <v>27</v>
      </c>
      <c r="I1035" t="s">
        <v>28</v>
      </c>
      <c r="J1035" t="s">
        <v>28</v>
      </c>
      <c r="K1035" t="s">
        <v>28</v>
      </c>
      <c r="L1035" t="s">
        <v>28</v>
      </c>
      <c r="M1035" t="s">
        <v>28</v>
      </c>
      <c r="N1035" s="1" t="s">
        <v>28</v>
      </c>
      <c r="O1035" t="s">
        <v>28</v>
      </c>
      <c r="P1035" t="s">
        <v>28</v>
      </c>
      <c r="Q1035" t="s">
        <v>28</v>
      </c>
      <c r="R1035" t="s">
        <v>28</v>
      </c>
      <c r="S1035" t="s">
        <v>28</v>
      </c>
      <c r="T1035" t="s">
        <v>28</v>
      </c>
      <c r="U1035" t="s">
        <v>28</v>
      </c>
    </row>
    <row r="1036" spans="1:21" x14ac:dyDescent="0.35">
      <c r="A1036" t="s">
        <v>47</v>
      </c>
      <c r="B1036">
        <v>19</v>
      </c>
      <c r="C1036">
        <v>2023</v>
      </c>
      <c r="D1036" t="s">
        <v>140</v>
      </c>
      <c r="E1036">
        <v>121</v>
      </c>
      <c r="F1036" t="s">
        <v>128</v>
      </c>
      <c r="G1036" t="s">
        <v>24</v>
      </c>
      <c r="H1036" t="s">
        <v>27</v>
      </c>
      <c r="I1036" t="s">
        <v>28</v>
      </c>
      <c r="J1036" t="s">
        <v>28</v>
      </c>
      <c r="K1036" t="s">
        <v>28</v>
      </c>
      <c r="L1036" t="s">
        <v>28</v>
      </c>
      <c r="M1036" t="s">
        <v>28</v>
      </c>
      <c r="N1036" s="1" t="s">
        <v>28</v>
      </c>
      <c r="O1036" t="s">
        <v>28</v>
      </c>
      <c r="P1036" t="s">
        <v>28</v>
      </c>
      <c r="Q1036" t="s">
        <v>28</v>
      </c>
      <c r="R1036" t="s">
        <v>28</v>
      </c>
      <c r="S1036" t="s">
        <v>28</v>
      </c>
      <c r="T1036" t="s">
        <v>28</v>
      </c>
      <c r="U1036" t="s">
        <v>28</v>
      </c>
    </row>
    <row r="1037" spans="1:21" x14ac:dyDescent="0.35">
      <c r="A1037" t="s">
        <v>48</v>
      </c>
      <c r="B1037">
        <v>20</v>
      </c>
      <c r="C1037">
        <v>2023</v>
      </c>
      <c r="D1037" t="s">
        <v>140</v>
      </c>
      <c r="E1037">
        <v>121</v>
      </c>
      <c r="F1037" t="s">
        <v>128</v>
      </c>
      <c r="G1037" t="s">
        <v>24</v>
      </c>
      <c r="H1037" t="s">
        <v>27</v>
      </c>
      <c r="I1037" t="s">
        <v>28</v>
      </c>
      <c r="J1037" t="s">
        <v>28</v>
      </c>
      <c r="K1037" t="s">
        <v>28</v>
      </c>
      <c r="L1037" t="s">
        <v>28</v>
      </c>
      <c r="M1037" t="s">
        <v>28</v>
      </c>
      <c r="N1037" s="1" t="s">
        <v>28</v>
      </c>
      <c r="O1037" t="s">
        <v>28</v>
      </c>
      <c r="P1037" t="s">
        <v>28</v>
      </c>
      <c r="Q1037" t="s">
        <v>28</v>
      </c>
      <c r="R1037" t="s">
        <v>28</v>
      </c>
      <c r="S1037" t="s">
        <v>28</v>
      </c>
      <c r="T1037" t="s">
        <v>28</v>
      </c>
      <c r="U1037" t="s">
        <v>28</v>
      </c>
    </row>
    <row r="1038" spans="1:21" x14ac:dyDescent="0.35">
      <c r="A1038" t="s">
        <v>49</v>
      </c>
      <c r="B1038">
        <v>21</v>
      </c>
      <c r="C1038">
        <v>2023</v>
      </c>
      <c r="D1038" t="s">
        <v>140</v>
      </c>
      <c r="E1038">
        <v>121</v>
      </c>
      <c r="F1038" t="s">
        <v>128</v>
      </c>
      <c r="G1038" t="s">
        <v>24</v>
      </c>
      <c r="H1038" t="s">
        <v>27</v>
      </c>
      <c r="I1038" t="s">
        <v>28</v>
      </c>
      <c r="J1038" t="s">
        <v>28</v>
      </c>
      <c r="K1038" t="s">
        <v>28</v>
      </c>
      <c r="L1038" t="s">
        <v>28</v>
      </c>
      <c r="M1038" t="s">
        <v>28</v>
      </c>
      <c r="N1038" s="1" t="s">
        <v>28</v>
      </c>
      <c r="O1038" t="s">
        <v>28</v>
      </c>
      <c r="P1038" t="s">
        <v>28</v>
      </c>
      <c r="Q1038" t="s">
        <v>28</v>
      </c>
      <c r="R1038" t="s">
        <v>28</v>
      </c>
      <c r="S1038" t="s">
        <v>28</v>
      </c>
      <c r="T1038" t="s">
        <v>28</v>
      </c>
      <c r="U1038" t="s">
        <v>28</v>
      </c>
    </row>
    <row r="1039" spans="1:21" x14ac:dyDescent="0.35">
      <c r="A1039" t="s">
        <v>50</v>
      </c>
      <c r="B1039">
        <v>22</v>
      </c>
      <c r="C1039">
        <v>2023</v>
      </c>
      <c r="D1039" t="s">
        <v>140</v>
      </c>
      <c r="E1039">
        <v>121</v>
      </c>
      <c r="F1039" t="s">
        <v>128</v>
      </c>
      <c r="G1039" t="s">
        <v>24</v>
      </c>
      <c r="H1039" t="s">
        <v>27</v>
      </c>
      <c r="I1039" t="s">
        <v>28</v>
      </c>
      <c r="J1039" t="s">
        <v>28</v>
      </c>
      <c r="K1039" t="s">
        <v>28</v>
      </c>
      <c r="L1039" t="s">
        <v>28</v>
      </c>
      <c r="M1039" t="s">
        <v>28</v>
      </c>
      <c r="N1039" s="1" t="s">
        <v>28</v>
      </c>
      <c r="O1039" t="s">
        <v>28</v>
      </c>
      <c r="P1039" t="s">
        <v>28</v>
      </c>
      <c r="Q1039" t="s">
        <v>28</v>
      </c>
      <c r="R1039" t="s">
        <v>28</v>
      </c>
      <c r="S1039" t="s">
        <v>28</v>
      </c>
      <c r="T1039" t="s">
        <v>28</v>
      </c>
      <c r="U1039" t="s">
        <v>28</v>
      </c>
    </row>
    <row r="1040" spans="1:21" x14ac:dyDescent="0.35">
      <c r="A1040" t="s">
        <v>51</v>
      </c>
      <c r="B1040">
        <v>23</v>
      </c>
      <c r="C1040">
        <v>2023</v>
      </c>
      <c r="D1040" t="s">
        <v>140</v>
      </c>
      <c r="E1040">
        <v>121</v>
      </c>
      <c r="F1040" t="s">
        <v>128</v>
      </c>
      <c r="G1040" t="s">
        <v>24</v>
      </c>
      <c r="H1040" t="s">
        <v>27</v>
      </c>
      <c r="I1040" t="s">
        <v>28</v>
      </c>
      <c r="J1040" t="s">
        <v>28</v>
      </c>
      <c r="K1040" t="s">
        <v>28</v>
      </c>
      <c r="L1040" t="s">
        <v>28</v>
      </c>
      <c r="M1040" t="s">
        <v>28</v>
      </c>
      <c r="N1040" s="1" t="s">
        <v>28</v>
      </c>
      <c r="O1040" t="s">
        <v>28</v>
      </c>
      <c r="P1040" t="s">
        <v>28</v>
      </c>
      <c r="Q1040" t="s">
        <v>28</v>
      </c>
      <c r="R1040" t="s">
        <v>28</v>
      </c>
      <c r="S1040" t="s">
        <v>28</v>
      </c>
      <c r="T1040" t="s">
        <v>28</v>
      </c>
      <c r="U1040" t="s">
        <v>28</v>
      </c>
    </row>
    <row r="1041" spans="1:21" x14ac:dyDescent="0.35">
      <c r="A1041" t="s">
        <v>52</v>
      </c>
      <c r="B1041">
        <v>24</v>
      </c>
      <c r="C1041">
        <v>2023</v>
      </c>
      <c r="D1041" t="s">
        <v>140</v>
      </c>
      <c r="E1041">
        <v>121</v>
      </c>
      <c r="F1041" t="s">
        <v>128</v>
      </c>
      <c r="G1041" t="s">
        <v>24</v>
      </c>
      <c r="H1041" t="s">
        <v>27</v>
      </c>
      <c r="I1041" t="s">
        <v>28</v>
      </c>
      <c r="J1041" t="s">
        <v>28</v>
      </c>
      <c r="K1041" t="s">
        <v>28</v>
      </c>
      <c r="L1041" t="s">
        <v>28</v>
      </c>
      <c r="M1041" t="s">
        <v>28</v>
      </c>
      <c r="N1041" s="1" t="s">
        <v>28</v>
      </c>
      <c r="O1041" t="s">
        <v>28</v>
      </c>
      <c r="P1041" t="s">
        <v>28</v>
      </c>
      <c r="Q1041" t="s">
        <v>28</v>
      </c>
      <c r="R1041" t="s">
        <v>28</v>
      </c>
      <c r="S1041" t="s">
        <v>28</v>
      </c>
      <c r="T1041" t="s">
        <v>28</v>
      </c>
      <c r="U1041" t="s">
        <v>28</v>
      </c>
    </row>
    <row r="1042" spans="1:21" x14ac:dyDescent="0.35">
      <c r="A1042" t="s">
        <v>53</v>
      </c>
      <c r="B1042">
        <v>25</v>
      </c>
      <c r="C1042">
        <v>2023</v>
      </c>
      <c r="D1042" t="s">
        <v>140</v>
      </c>
      <c r="E1042">
        <v>121</v>
      </c>
      <c r="F1042" t="s">
        <v>128</v>
      </c>
      <c r="G1042" t="s">
        <v>24</v>
      </c>
      <c r="H1042" t="s">
        <v>27</v>
      </c>
      <c r="I1042" t="s">
        <v>28</v>
      </c>
      <c r="J1042" t="s">
        <v>28</v>
      </c>
      <c r="K1042" t="s">
        <v>28</v>
      </c>
      <c r="L1042" t="s">
        <v>28</v>
      </c>
      <c r="M1042" t="s">
        <v>28</v>
      </c>
      <c r="N1042" s="1" t="s">
        <v>28</v>
      </c>
      <c r="O1042" t="s">
        <v>28</v>
      </c>
      <c r="P1042" t="s">
        <v>28</v>
      </c>
      <c r="Q1042" t="s">
        <v>28</v>
      </c>
      <c r="R1042" t="s">
        <v>28</v>
      </c>
      <c r="S1042" t="s">
        <v>28</v>
      </c>
      <c r="T1042" t="s">
        <v>28</v>
      </c>
      <c r="U1042" t="s">
        <v>28</v>
      </c>
    </row>
    <row r="1043" spans="1:21" x14ac:dyDescent="0.35">
      <c r="A1043" t="s">
        <v>54</v>
      </c>
      <c r="B1043">
        <v>26</v>
      </c>
      <c r="C1043">
        <v>2023</v>
      </c>
      <c r="D1043" t="s">
        <v>140</v>
      </c>
      <c r="E1043">
        <v>121</v>
      </c>
      <c r="F1043" t="s">
        <v>128</v>
      </c>
      <c r="G1043" t="s">
        <v>24</v>
      </c>
      <c r="H1043" t="s">
        <v>27</v>
      </c>
      <c r="I1043" t="s">
        <v>28</v>
      </c>
      <c r="J1043" t="s">
        <v>28</v>
      </c>
      <c r="K1043" t="s">
        <v>28</v>
      </c>
      <c r="L1043" t="s">
        <v>28</v>
      </c>
      <c r="M1043" t="s">
        <v>28</v>
      </c>
      <c r="N1043" s="1" t="s">
        <v>28</v>
      </c>
      <c r="O1043" t="s">
        <v>28</v>
      </c>
      <c r="P1043" t="s">
        <v>28</v>
      </c>
      <c r="Q1043" t="s">
        <v>28</v>
      </c>
      <c r="R1043" t="s">
        <v>28</v>
      </c>
      <c r="S1043" t="s">
        <v>28</v>
      </c>
      <c r="T1043" t="s">
        <v>28</v>
      </c>
      <c r="U1043" t="s">
        <v>28</v>
      </c>
    </row>
    <row r="1044" spans="1:21" x14ac:dyDescent="0.35">
      <c r="A1044" t="s">
        <v>55</v>
      </c>
      <c r="B1044">
        <v>27</v>
      </c>
      <c r="C1044">
        <v>2023</v>
      </c>
      <c r="D1044" t="s">
        <v>140</v>
      </c>
      <c r="E1044">
        <v>121</v>
      </c>
      <c r="F1044" t="s">
        <v>128</v>
      </c>
      <c r="G1044" t="s">
        <v>24</v>
      </c>
      <c r="H1044" t="s">
        <v>27</v>
      </c>
      <c r="I1044" t="s">
        <v>28</v>
      </c>
      <c r="J1044" t="s">
        <v>28</v>
      </c>
      <c r="K1044" t="s">
        <v>28</v>
      </c>
      <c r="L1044" t="s">
        <v>28</v>
      </c>
      <c r="M1044" t="s">
        <v>28</v>
      </c>
      <c r="N1044" s="1" t="s">
        <v>28</v>
      </c>
      <c r="O1044" t="s">
        <v>28</v>
      </c>
      <c r="P1044" t="s">
        <v>28</v>
      </c>
      <c r="Q1044" t="s">
        <v>28</v>
      </c>
      <c r="R1044" t="s">
        <v>28</v>
      </c>
      <c r="S1044" t="s">
        <v>28</v>
      </c>
      <c r="T1044" t="s">
        <v>28</v>
      </c>
      <c r="U1044" t="s">
        <v>28</v>
      </c>
    </row>
    <row r="1045" spans="1:21" x14ac:dyDescent="0.35">
      <c r="A1045" t="s">
        <v>56</v>
      </c>
      <c r="B1045">
        <v>28</v>
      </c>
      <c r="C1045">
        <v>2023</v>
      </c>
      <c r="D1045" t="s">
        <v>140</v>
      </c>
      <c r="E1045">
        <v>121</v>
      </c>
      <c r="F1045" t="s">
        <v>128</v>
      </c>
      <c r="G1045" t="s">
        <v>24</v>
      </c>
      <c r="H1045" t="s">
        <v>27</v>
      </c>
      <c r="I1045" t="s">
        <v>28</v>
      </c>
      <c r="J1045" t="s">
        <v>28</v>
      </c>
      <c r="K1045" t="s">
        <v>28</v>
      </c>
      <c r="L1045" t="s">
        <v>28</v>
      </c>
      <c r="M1045" t="s">
        <v>28</v>
      </c>
      <c r="N1045" s="1" t="s">
        <v>28</v>
      </c>
      <c r="O1045" t="s">
        <v>28</v>
      </c>
      <c r="P1045" t="s">
        <v>28</v>
      </c>
      <c r="Q1045" t="s">
        <v>28</v>
      </c>
      <c r="R1045" t="s">
        <v>28</v>
      </c>
      <c r="S1045" t="s">
        <v>28</v>
      </c>
      <c r="T1045" t="s">
        <v>28</v>
      </c>
      <c r="U1045" t="s">
        <v>28</v>
      </c>
    </row>
    <row r="1046" spans="1:21" x14ac:dyDescent="0.35">
      <c r="A1046" t="s">
        <v>57</v>
      </c>
      <c r="B1046">
        <v>29</v>
      </c>
      <c r="C1046">
        <v>2023</v>
      </c>
      <c r="D1046" t="s">
        <v>140</v>
      </c>
      <c r="E1046">
        <v>121</v>
      </c>
      <c r="F1046" t="s">
        <v>128</v>
      </c>
      <c r="G1046" t="s">
        <v>24</v>
      </c>
      <c r="H1046" t="s">
        <v>27</v>
      </c>
      <c r="I1046" t="s">
        <v>28</v>
      </c>
      <c r="J1046" t="s">
        <v>28</v>
      </c>
      <c r="K1046" t="s">
        <v>28</v>
      </c>
      <c r="L1046" t="s">
        <v>28</v>
      </c>
      <c r="M1046" t="s">
        <v>28</v>
      </c>
      <c r="N1046" s="1" t="s">
        <v>28</v>
      </c>
      <c r="O1046" t="s">
        <v>28</v>
      </c>
      <c r="P1046" t="s">
        <v>28</v>
      </c>
      <c r="Q1046" t="s">
        <v>28</v>
      </c>
      <c r="R1046" t="s">
        <v>28</v>
      </c>
      <c r="S1046" t="s">
        <v>28</v>
      </c>
      <c r="T1046" t="s">
        <v>28</v>
      </c>
      <c r="U1046" t="s">
        <v>28</v>
      </c>
    </row>
    <row r="1047" spans="1:21" x14ac:dyDescent="0.35">
      <c r="A1047" t="s">
        <v>40</v>
      </c>
      <c r="B1047">
        <v>11</v>
      </c>
      <c r="C1047">
        <v>2023</v>
      </c>
      <c r="D1047" t="s">
        <v>140</v>
      </c>
      <c r="E1047">
        <v>121</v>
      </c>
      <c r="F1047" t="s">
        <v>128</v>
      </c>
      <c r="G1047" t="s">
        <v>24</v>
      </c>
      <c r="H1047" t="s">
        <v>27</v>
      </c>
      <c r="I1047" t="s">
        <v>28</v>
      </c>
      <c r="J1047" t="s">
        <v>28</v>
      </c>
      <c r="K1047" t="s">
        <v>28</v>
      </c>
      <c r="L1047" t="s">
        <v>28</v>
      </c>
      <c r="M1047" t="s">
        <v>28</v>
      </c>
      <c r="N1047" s="1" t="s">
        <v>28</v>
      </c>
      <c r="O1047" t="s">
        <v>28</v>
      </c>
      <c r="P1047" t="s">
        <v>28</v>
      </c>
      <c r="Q1047" t="s">
        <v>28</v>
      </c>
      <c r="R1047" t="s">
        <v>28</v>
      </c>
      <c r="S1047" t="s">
        <v>28</v>
      </c>
      <c r="T1047" t="s">
        <v>28</v>
      </c>
      <c r="U1047" t="s">
        <v>28</v>
      </c>
    </row>
    <row r="1048" spans="1:21" x14ac:dyDescent="0.35">
      <c r="A1048" t="s">
        <v>58</v>
      </c>
      <c r="B1048">
        <v>30</v>
      </c>
      <c r="C1048">
        <v>2023</v>
      </c>
      <c r="D1048" t="s">
        <v>140</v>
      </c>
      <c r="E1048">
        <v>121</v>
      </c>
      <c r="F1048" t="s">
        <v>128</v>
      </c>
      <c r="G1048" t="s">
        <v>24</v>
      </c>
      <c r="H1048" t="s">
        <v>27</v>
      </c>
      <c r="I1048" t="s">
        <v>28</v>
      </c>
      <c r="J1048" t="s">
        <v>28</v>
      </c>
      <c r="K1048" t="s">
        <v>28</v>
      </c>
      <c r="L1048" t="s">
        <v>28</v>
      </c>
      <c r="M1048" t="s">
        <v>28</v>
      </c>
      <c r="N1048" s="1" t="s">
        <v>28</v>
      </c>
      <c r="O1048" t="s">
        <v>28</v>
      </c>
      <c r="P1048" t="s">
        <v>28</v>
      </c>
      <c r="Q1048" t="s">
        <v>28</v>
      </c>
      <c r="R1048" t="s">
        <v>28</v>
      </c>
      <c r="S1048" t="s">
        <v>28</v>
      </c>
      <c r="T1048" t="s">
        <v>28</v>
      </c>
      <c r="U1048" t="s">
        <v>28</v>
      </c>
    </row>
    <row r="1049" spans="1:21" x14ac:dyDescent="0.35">
      <c r="A1049" t="s">
        <v>59</v>
      </c>
      <c r="B1049">
        <v>31</v>
      </c>
      <c r="C1049">
        <v>2023</v>
      </c>
      <c r="D1049" t="s">
        <v>140</v>
      </c>
      <c r="E1049">
        <v>121</v>
      </c>
      <c r="F1049" t="s">
        <v>128</v>
      </c>
      <c r="G1049" t="s">
        <v>24</v>
      </c>
      <c r="H1049" t="s">
        <v>27</v>
      </c>
      <c r="I1049" t="s">
        <v>28</v>
      </c>
      <c r="J1049" t="s">
        <v>28</v>
      </c>
      <c r="K1049" t="s">
        <v>28</v>
      </c>
      <c r="L1049" t="s">
        <v>28</v>
      </c>
      <c r="M1049" t="s">
        <v>28</v>
      </c>
      <c r="N1049" s="1" t="s">
        <v>28</v>
      </c>
      <c r="O1049" t="s">
        <v>28</v>
      </c>
      <c r="P1049" t="s">
        <v>28</v>
      </c>
      <c r="Q1049" t="s">
        <v>28</v>
      </c>
      <c r="R1049" t="s">
        <v>28</v>
      </c>
      <c r="S1049" t="s">
        <v>28</v>
      </c>
      <c r="T1049" t="s">
        <v>28</v>
      </c>
      <c r="U1049" t="s">
        <v>28</v>
      </c>
    </row>
    <row r="1050" spans="1:21" x14ac:dyDescent="0.35">
      <c r="A1050" t="s">
        <v>60</v>
      </c>
      <c r="B1050">
        <v>32</v>
      </c>
      <c r="C1050">
        <v>2023</v>
      </c>
      <c r="D1050" t="s">
        <v>140</v>
      </c>
      <c r="E1050">
        <v>121</v>
      </c>
      <c r="F1050" t="s">
        <v>128</v>
      </c>
      <c r="G1050" t="s">
        <v>24</v>
      </c>
      <c r="H1050" t="s">
        <v>27</v>
      </c>
      <c r="I1050" t="s">
        <v>28</v>
      </c>
      <c r="J1050" t="s">
        <v>28</v>
      </c>
      <c r="K1050" t="s">
        <v>28</v>
      </c>
      <c r="L1050" t="s">
        <v>28</v>
      </c>
      <c r="M1050" t="s">
        <v>28</v>
      </c>
      <c r="N1050" s="1" t="s">
        <v>28</v>
      </c>
      <c r="O1050" t="s">
        <v>28</v>
      </c>
      <c r="P1050" t="s">
        <v>28</v>
      </c>
      <c r="Q1050" t="s">
        <v>28</v>
      </c>
      <c r="R1050" t="s">
        <v>28</v>
      </c>
      <c r="S1050" t="s">
        <v>28</v>
      </c>
      <c r="T1050" t="s">
        <v>28</v>
      </c>
      <c r="U1050" t="s">
        <v>28</v>
      </c>
    </row>
    <row r="1051" spans="1:21" x14ac:dyDescent="0.35">
      <c r="A1051" t="s">
        <v>61</v>
      </c>
      <c r="B1051">
        <v>33</v>
      </c>
      <c r="C1051">
        <v>2023</v>
      </c>
      <c r="D1051" t="s">
        <v>140</v>
      </c>
      <c r="E1051">
        <v>121</v>
      </c>
      <c r="F1051" t="s">
        <v>128</v>
      </c>
      <c r="G1051" t="s">
        <v>24</v>
      </c>
      <c r="H1051" t="s">
        <v>27</v>
      </c>
      <c r="I1051" t="s">
        <v>28</v>
      </c>
      <c r="J1051" t="s">
        <v>28</v>
      </c>
      <c r="K1051" t="s">
        <v>28</v>
      </c>
      <c r="L1051" t="s">
        <v>28</v>
      </c>
      <c r="M1051" t="s">
        <v>28</v>
      </c>
      <c r="N1051" s="1" t="s">
        <v>28</v>
      </c>
      <c r="O1051" t="s">
        <v>28</v>
      </c>
      <c r="P1051" t="s">
        <v>28</v>
      </c>
      <c r="Q1051" t="s">
        <v>28</v>
      </c>
      <c r="R1051" t="s">
        <v>28</v>
      </c>
      <c r="S1051" t="s">
        <v>28</v>
      </c>
      <c r="T1051" t="s">
        <v>28</v>
      </c>
      <c r="U1051" t="s">
        <v>28</v>
      </c>
    </row>
    <row r="1052" spans="1:21" x14ac:dyDescent="0.35">
      <c r="A1052" t="s">
        <v>62</v>
      </c>
      <c r="B1052">
        <v>34</v>
      </c>
      <c r="C1052">
        <v>2023</v>
      </c>
      <c r="D1052" t="s">
        <v>140</v>
      </c>
      <c r="E1052">
        <v>121</v>
      </c>
      <c r="F1052" t="s">
        <v>128</v>
      </c>
      <c r="G1052" t="s">
        <v>24</v>
      </c>
      <c r="H1052" t="s">
        <v>27</v>
      </c>
      <c r="I1052" t="s">
        <v>28</v>
      </c>
      <c r="J1052" t="s">
        <v>28</v>
      </c>
      <c r="K1052" t="s">
        <v>28</v>
      </c>
      <c r="L1052" t="s">
        <v>28</v>
      </c>
      <c r="M1052" t="s">
        <v>28</v>
      </c>
      <c r="N1052" s="1" t="s">
        <v>28</v>
      </c>
      <c r="O1052" t="s">
        <v>28</v>
      </c>
      <c r="P1052" t="s">
        <v>28</v>
      </c>
      <c r="Q1052" t="s">
        <v>28</v>
      </c>
      <c r="R1052" t="s">
        <v>28</v>
      </c>
      <c r="S1052" t="s">
        <v>28</v>
      </c>
      <c r="T1052" t="s">
        <v>28</v>
      </c>
      <c r="U1052" t="s">
        <v>28</v>
      </c>
    </row>
    <row r="1053" spans="1:21" x14ac:dyDescent="0.35">
      <c r="A1053" t="s">
        <v>63</v>
      </c>
      <c r="B1053">
        <v>35</v>
      </c>
      <c r="C1053">
        <v>2023</v>
      </c>
      <c r="D1053" t="s">
        <v>140</v>
      </c>
      <c r="E1053">
        <v>121</v>
      </c>
      <c r="F1053" t="s">
        <v>128</v>
      </c>
      <c r="G1053" t="s">
        <v>24</v>
      </c>
      <c r="H1053" t="s">
        <v>112</v>
      </c>
      <c r="I1053">
        <v>60</v>
      </c>
      <c r="J1053" t="s">
        <v>27</v>
      </c>
      <c r="K1053">
        <v>0</v>
      </c>
      <c r="L1053">
        <v>2</v>
      </c>
      <c r="M1053">
        <v>0</v>
      </c>
      <c r="N1053" s="1" t="s">
        <v>32</v>
      </c>
      <c r="O1053" t="s">
        <v>27</v>
      </c>
      <c r="P1053">
        <v>18</v>
      </c>
      <c r="Q1053" t="s">
        <v>27</v>
      </c>
      <c r="R1053" t="s">
        <v>27</v>
      </c>
      <c r="S1053">
        <v>24</v>
      </c>
      <c r="T1053">
        <v>40</v>
      </c>
      <c r="U1053" t="s">
        <v>29</v>
      </c>
    </row>
    <row r="1054" spans="1:21" x14ac:dyDescent="0.35">
      <c r="A1054" t="s">
        <v>64</v>
      </c>
      <c r="B1054">
        <v>36</v>
      </c>
      <c r="C1054">
        <v>2023</v>
      </c>
      <c r="D1054" t="s">
        <v>140</v>
      </c>
      <c r="E1054">
        <v>121</v>
      </c>
      <c r="F1054" t="s">
        <v>128</v>
      </c>
      <c r="G1054" t="s">
        <v>24</v>
      </c>
      <c r="H1054" t="s">
        <v>27</v>
      </c>
      <c r="I1054" t="s">
        <v>28</v>
      </c>
      <c r="J1054" t="s">
        <v>28</v>
      </c>
      <c r="K1054" t="s">
        <v>28</v>
      </c>
      <c r="L1054" t="s">
        <v>28</v>
      </c>
      <c r="M1054" t="s">
        <v>28</v>
      </c>
      <c r="N1054" s="1" t="s">
        <v>28</v>
      </c>
      <c r="O1054" t="s">
        <v>28</v>
      </c>
      <c r="P1054" t="s">
        <v>28</v>
      </c>
      <c r="Q1054" t="s">
        <v>28</v>
      </c>
      <c r="R1054" t="s">
        <v>28</v>
      </c>
      <c r="S1054" t="s">
        <v>28</v>
      </c>
      <c r="T1054" t="s">
        <v>28</v>
      </c>
      <c r="U1054" t="s">
        <v>28</v>
      </c>
    </row>
    <row r="1055" spans="1:21" x14ac:dyDescent="0.35">
      <c r="A1055" t="s">
        <v>65</v>
      </c>
      <c r="B1055">
        <v>37</v>
      </c>
      <c r="C1055">
        <v>2023</v>
      </c>
      <c r="D1055" t="s">
        <v>140</v>
      </c>
      <c r="E1055">
        <v>121</v>
      </c>
      <c r="F1055" t="s">
        <v>128</v>
      </c>
      <c r="G1055" t="s">
        <v>24</v>
      </c>
      <c r="H1055" t="s">
        <v>27</v>
      </c>
      <c r="I1055" t="s">
        <v>28</v>
      </c>
      <c r="J1055" t="s">
        <v>28</v>
      </c>
      <c r="K1055" t="s">
        <v>28</v>
      </c>
      <c r="L1055" t="s">
        <v>28</v>
      </c>
      <c r="M1055" t="s">
        <v>28</v>
      </c>
      <c r="N1055" s="1" t="s">
        <v>28</v>
      </c>
      <c r="O1055" t="s">
        <v>28</v>
      </c>
      <c r="P1055" t="s">
        <v>28</v>
      </c>
      <c r="Q1055" t="s">
        <v>28</v>
      </c>
      <c r="R1055" t="s">
        <v>28</v>
      </c>
      <c r="S1055" t="s">
        <v>28</v>
      </c>
      <c r="T1055" t="s">
        <v>28</v>
      </c>
      <c r="U1055" t="s">
        <v>28</v>
      </c>
    </row>
    <row r="1056" spans="1:21" x14ac:dyDescent="0.35">
      <c r="A1056" t="s">
        <v>66</v>
      </c>
      <c r="B1056">
        <v>38</v>
      </c>
      <c r="C1056">
        <v>2023</v>
      </c>
      <c r="D1056" t="s">
        <v>140</v>
      </c>
      <c r="E1056">
        <v>121</v>
      </c>
      <c r="F1056" t="s">
        <v>128</v>
      </c>
      <c r="G1056" t="s">
        <v>24</v>
      </c>
      <c r="H1056" t="s">
        <v>27</v>
      </c>
      <c r="I1056" t="s">
        <v>28</v>
      </c>
      <c r="J1056" t="s">
        <v>28</v>
      </c>
      <c r="K1056" t="s">
        <v>28</v>
      </c>
      <c r="L1056" t="s">
        <v>28</v>
      </c>
      <c r="M1056" t="s">
        <v>28</v>
      </c>
      <c r="N1056" s="1" t="s">
        <v>28</v>
      </c>
      <c r="O1056" t="s">
        <v>28</v>
      </c>
      <c r="P1056" t="s">
        <v>28</v>
      </c>
      <c r="Q1056" t="s">
        <v>28</v>
      </c>
      <c r="R1056" t="s">
        <v>28</v>
      </c>
      <c r="S1056" t="s">
        <v>28</v>
      </c>
      <c r="T1056" t="s">
        <v>28</v>
      </c>
      <c r="U1056" t="s">
        <v>28</v>
      </c>
    </row>
    <row r="1057" spans="1:21" x14ac:dyDescent="0.35">
      <c r="A1057" t="s">
        <v>67</v>
      </c>
      <c r="B1057">
        <v>39</v>
      </c>
      <c r="C1057">
        <v>2023</v>
      </c>
      <c r="D1057" t="s">
        <v>140</v>
      </c>
      <c r="E1057">
        <v>121</v>
      </c>
      <c r="F1057" t="s">
        <v>128</v>
      </c>
      <c r="G1057" t="s">
        <v>24</v>
      </c>
      <c r="H1057" t="s">
        <v>27</v>
      </c>
      <c r="I1057" t="s">
        <v>28</v>
      </c>
      <c r="J1057" t="s">
        <v>28</v>
      </c>
      <c r="K1057" t="s">
        <v>28</v>
      </c>
      <c r="L1057" t="s">
        <v>28</v>
      </c>
      <c r="M1057" t="s">
        <v>28</v>
      </c>
      <c r="N1057" s="1" t="s">
        <v>28</v>
      </c>
      <c r="O1057" t="s">
        <v>28</v>
      </c>
      <c r="P1057" t="s">
        <v>28</v>
      </c>
      <c r="Q1057" t="s">
        <v>28</v>
      </c>
      <c r="R1057" t="s">
        <v>28</v>
      </c>
      <c r="S1057" t="s">
        <v>28</v>
      </c>
      <c r="T1057" t="s">
        <v>28</v>
      </c>
      <c r="U1057" t="s">
        <v>28</v>
      </c>
    </row>
    <row r="1058" spans="1:21" x14ac:dyDescent="0.35">
      <c r="A1058" t="s">
        <v>68</v>
      </c>
      <c r="B1058">
        <v>40</v>
      </c>
      <c r="C1058">
        <v>2023</v>
      </c>
      <c r="D1058" t="s">
        <v>140</v>
      </c>
      <c r="E1058">
        <v>121</v>
      </c>
      <c r="F1058" t="s">
        <v>128</v>
      </c>
      <c r="G1058" t="s">
        <v>24</v>
      </c>
      <c r="H1058" t="s">
        <v>27</v>
      </c>
      <c r="I1058" t="s">
        <v>28</v>
      </c>
      <c r="J1058" t="s">
        <v>28</v>
      </c>
      <c r="K1058" t="s">
        <v>28</v>
      </c>
      <c r="L1058" t="s">
        <v>28</v>
      </c>
      <c r="M1058" t="s">
        <v>28</v>
      </c>
      <c r="N1058" s="1" t="s">
        <v>28</v>
      </c>
      <c r="O1058" t="s">
        <v>28</v>
      </c>
      <c r="P1058" t="s">
        <v>28</v>
      </c>
      <c r="Q1058" t="s">
        <v>28</v>
      </c>
      <c r="R1058" t="s">
        <v>28</v>
      </c>
      <c r="S1058" t="s">
        <v>28</v>
      </c>
      <c r="T1058" t="s">
        <v>28</v>
      </c>
      <c r="U1058" t="s">
        <v>28</v>
      </c>
    </row>
    <row r="1059" spans="1:21" x14ac:dyDescent="0.35">
      <c r="A1059" t="s">
        <v>69</v>
      </c>
      <c r="B1059">
        <v>41</v>
      </c>
      <c r="C1059">
        <v>2023</v>
      </c>
      <c r="D1059" t="s">
        <v>140</v>
      </c>
      <c r="E1059">
        <v>121</v>
      </c>
      <c r="F1059" t="s">
        <v>128</v>
      </c>
      <c r="G1059" t="s">
        <v>24</v>
      </c>
      <c r="H1059" t="s">
        <v>25</v>
      </c>
      <c r="I1059">
        <v>910</v>
      </c>
      <c r="J1059" t="s">
        <v>27</v>
      </c>
      <c r="K1059">
        <v>95</v>
      </c>
      <c r="L1059">
        <v>2</v>
      </c>
      <c r="M1059">
        <v>1</v>
      </c>
      <c r="N1059" s="1" t="s">
        <v>27</v>
      </c>
      <c r="O1059" t="s">
        <v>27</v>
      </c>
      <c r="P1059">
        <v>18</v>
      </c>
      <c r="Q1059" t="s">
        <v>27</v>
      </c>
      <c r="R1059" t="s">
        <v>27</v>
      </c>
      <c r="S1059">
        <v>75</v>
      </c>
      <c r="T1059">
        <v>288</v>
      </c>
      <c r="U1059" t="s">
        <v>39</v>
      </c>
    </row>
    <row r="1060" spans="1:21" x14ac:dyDescent="0.35">
      <c r="A1060" t="s">
        <v>70</v>
      </c>
      <c r="B1060">
        <v>42</v>
      </c>
      <c r="C1060">
        <v>2023</v>
      </c>
      <c r="D1060" t="s">
        <v>140</v>
      </c>
      <c r="E1060">
        <v>121</v>
      </c>
      <c r="F1060" t="s">
        <v>128</v>
      </c>
      <c r="G1060" t="s">
        <v>24</v>
      </c>
      <c r="H1060" t="s">
        <v>27</v>
      </c>
      <c r="I1060" t="s">
        <v>28</v>
      </c>
      <c r="J1060" t="s">
        <v>28</v>
      </c>
      <c r="K1060" t="s">
        <v>28</v>
      </c>
      <c r="L1060" t="s">
        <v>28</v>
      </c>
      <c r="M1060" t="s">
        <v>28</v>
      </c>
      <c r="N1060" s="1" t="s">
        <v>28</v>
      </c>
      <c r="O1060" t="s">
        <v>28</v>
      </c>
      <c r="P1060" t="s">
        <v>28</v>
      </c>
      <c r="Q1060" t="s">
        <v>28</v>
      </c>
      <c r="R1060" t="s">
        <v>28</v>
      </c>
      <c r="S1060" t="s">
        <v>28</v>
      </c>
      <c r="T1060" t="s">
        <v>28</v>
      </c>
      <c r="U1060" t="s">
        <v>28</v>
      </c>
    </row>
    <row r="1061" spans="1:21" x14ac:dyDescent="0.35">
      <c r="A1061" t="s">
        <v>71</v>
      </c>
      <c r="B1061">
        <v>44</v>
      </c>
      <c r="C1061">
        <v>2023</v>
      </c>
      <c r="D1061" t="s">
        <v>140</v>
      </c>
      <c r="E1061">
        <v>121</v>
      </c>
      <c r="F1061" t="s">
        <v>128</v>
      </c>
      <c r="G1061" t="s">
        <v>24</v>
      </c>
      <c r="H1061" t="s">
        <v>25</v>
      </c>
      <c r="I1061">
        <v>710</v>
      </c>
      <c r="J1061" t="s">
        <v>27</v>
      </c>
      <c r="K1061">
        <v>95</v>
      </c>
      <c r="L1061">
        <v>2</v>
      </c>
      <c r="M1061">
        <v>1</v>
      </c>
      <c r="N1061" s="1" t="s">
        <v>27</v>
      </c>
      <c r="O1061" t="s">
        <v>27</v>
      </c>
      <c r="P1061">
        <v>18</v>
      </c>
      <c r="Q1061" t="s">
        <v>27</v>
      </c>
      <c r="R1061" t="s">
        <v>27</v>
      </c>
      <c r="S1061">
        <v>75</v>
      </c>
      <c r="T1061">
        <v>238</v>
      </c>
      <c r="U1061" t="s">
        <v>29</v>
      </c>
    </row>
    <row r="1062" spans="1:21" x14ac:dyDescent="0.35">
      <c r="A1062" t="s">
        <v>72</v>
      </c>
      <c r="B1062">
        <v>45</v>
      </c>
      <c r="C1062">
        <v>2023</v>
      </c>
      <c r="D1062" t="s">
        <v>140</v>
      </c>
      <c r="E1062">
        <v>121</v>
      </c>
      <c r="F1062" t="s">
        <v>128</v>
      </c>
      <c r="G1062" t="s">
        <v>24</v>
      </c>
      <c r="H1062" t="s">
        <v>27</v>
      </c>
      <c r="I1062" t="s">
        <v>28</v>
      </c>
      <c r="J1062" t="s">
        <v>28</v>
      </c>
      <c r="K1062" t="s">
        <v>28</v>
      </c>
      <c r="L1062" t="s">
        <v>28</v>
      </c>
      <c r="M1062" t="s">
        <v>28</v>
      </c>
      <c r="N1062" s="1" t="s">
        <v>28</v>
      </c>
      <c r="O1062" t="s">
        <v>28</v>
      </c>
      <c r="P1062" t="s">
        <v>28</v>
      </c>
      <c r="Q1062" t="s">
        <v>28</v>
      </c>
      <c r="R1062" t="s">
        <v>28</v>
      </c>
      <c r="S1062" t="s">
        <v>28</v>
      </c>
      <c r="T1062" t="s">
        <v>28</v>
      </c>
      <c r="U1062" t="s">
        <v>28</v>
      </c>
    </row>
    <row r="1063" spans="1:21" x14ac:dyDescent="0.35">
      <c r="A1063" t="s">
        <v>73</v>
      </c>
      <c r="B1063">
        <v>46</v>
      </c>
      <c r="C1063">
        <v>2023</v>
      </c>
      <c r="D1063" t="s">
        <v>140</v>
      </c>
      <c r="E1063">
        <v>121</v>
      </c>
      <c r="F1063" t="s">
        <v>128</v>
      </c>
      <c r="G1063" t="s">
        <v>24</v>
      </c>
      <c r="H1063" t="s">
        <v>27</v>
      </c>
      <c r="I1063" t="s">
        <v>28</v>
      </c>
      <c r="J1063" t="s">
        <v>28</v>
      </c>
      <c r="K1063" t="s">
        <v>28</v>
      </c>
      <c r="L1063" t="s">
        <v>28</v>
      </c>
      <c r="M1063" t="s">
        <v>28</v>
      </c>
      <c r="N1063" s="1" t="s">
        <v>28</v>
      </c>
      <c r="O1063" t="s">
        <v>28</v>
      </c>
      <c r="P1063" t="s">
        <v>28</v>
      </c>
      <c r="Q1063" t="s">
        <v>28</v>
      </c>
      <c r="R1063" t="s">
        <v>28</v>
      </c>
      <c r="S1063" t="s">
        <v>28</v>
      </c>
      <c r="T1063" t="s">
        <v>28</v>
      </c>
      <c r="U1063" t="s">
        <v>28</v>
      </c>
    </row>
    <row r="1064" spans="1:21" x14ac:dyDescent="0.35">
      <c r="A1064" t="s">
        <v>74</v>
      </c>
      <c r="B1064">
        <v>47</v>
      </c>
      <c r="C1064">
        <v>2023</v>
      </c>
      <c r="D1064" t="s">
        <v>140</v>
      </c>
      <c r="E1064">
        <v>121</v>
      </c>
      <c r="F1064" t="s">
        <v>128</v>
      </c>
      <c r="G1064" t="s">
        <v>24</v>
      </c>
      <c r="H1064" t="s">
        <v>27</v>
      </c>
      <c r="I1064" t="s">
        <v>28</v>
      </c>
      <c r="J1064" t="s">
        <v>28</v>
      </c>
      <c r="K1064" t="s">
        <v>28</v>
      </c>
      <c r="L1064" t="s">
        <v>28</v>
      </c>
      <c r="M1064" t="s">
        <v>28</v>
      </c>
      <c r="N1064" s="1" t="s">
        <v>28</v>
      </c>
      <c r="O1064" t="s">
        <v>28</v>
      </c>
      <c r="P1064" t="s">
        <v>28</v>
      </c>
      <c r="Q1064" t="s">
        <v>28</v>
      </c>
      <c r="R1064" t="s">
        <v>28</v>
      </c>
      <c r="S1064" t="s">
        <v>28</v>
      </c>
      <c r="T1064" t="s">
        <v>28</v>
      </c>
      <c r="U1064" t="s">
        <v>28</v>
      </c>
    </row>
    <row r="1065" spans="1:21" x14ac:dyDescent="0.35">
      <c r="A1065" t="s">
        <v>75</v>
      </c>
      <c r="B1065">
        <v>48</v>
      </c>
      <c r="C1065">
        <v>2023</v>
      </c>
      <c r="D1065" t="s">
        <v>140</v>
      </c>
      <c r="E1065">
        <v>121</v>
      </c>
      <c r="F1065" t="s">
        <v>128</v>
      </c>
      <c r="G1065" t="s">
        <v>24</v>
      </c>
      <c r="H1065" t="s">
        <v>27</v>
      </c>
      <c r="I1065" t="s">
        <v>28</v>
      </c>
      <c r="J1065" t="s">
        <v>28</v>
      </c>
      <c r="K1065" t="s">
        <v>28</v>
      </c>
      <c r="L1065" t="s">
        <v>28</v>
      </c>
      <c r="M1065" t="s">
        <v>28</v>
      </c>
      <c r="N1065" s="1" t="s">
        <v>28</v>
      </c>
      <c r="O1065" t="s">
        <v>28</v>
      </c>
      <c r="P1065" t="s">
        <v>28</v>
      </c>
      <c r="Q1065" t="s">
        <v>28</v>
      </c>
      <c r="R1065" t="s">
        <v>28</v>
      </c>
      <c r="S1065" t="s">
        <v>28</v>
      </c>
      <c r="T1065" t="s">
        <v>28</v>
      </c>
      <c r="U1065" t="s">
        <v>28</v>
      </c>
    </row>
    <row r="1066" spans="1:21" x14ac:dyDescent="0.35">
      <c r="A1066" t="s">
        <v>76</v>
      </c>
      <c r="B1066">
        <v>49</v>
      </c>
      <c r="C1066">
        <v>2023</v>
      </c>
      <c r="D1066" t="s">
        <v>140</v>
      </c>
      <c r="E1066">
        <v>121</v>
      </c>
      <c r="F1066" t="s">
        <v>128</v>
      </c>
      <c r="G1066" t="s">
        <v>24</v>
      </c>
      <c r="H1066" t="s">
        <v>27</v>
      </c>
      <c r="I1066" t="s">
        <v>28</v>
      </c>
      <c r="J1066" t="s">
        <v>28</v>
      </c>
      <c r="K1066" t="s">
        <v>28</v>
      </c>
      <c r="L1066" t="s">
        <v>28</v>
      </c>
      <c r="M1066" t="s">
        <v>28</v>
      </c>
      <c r="N1066" s="1" t="s">
        <v>28</v>
      </c>
      <c r="O1066" t="s">
        <v>28</v>
      </c>
      <c r="P1066" t="s">
        <v>28</v>
      </c>
      <c r="Q1066" t="s">
        <v>28</v>
      </c>
      <c r="R1066" t="s">
        <v>28</v>
      </c>
      <c r="S1066" t="s">
        <v>28</v>
      </c>
      <c r="T1066" t="s">
        <v>28</v>
      </c>
      <c r="U1066" t="s">
        <v>28</v>
      </c>
    </row>
    <row r="1067" spans="1:21" x14ac:dyDescent="0.35">
      <c r="A1067" t="s">
        <v>77</v>
      </c>
      <c r="B1067">
        <v>50</v>
      </c>
      <c r="C1067">
        <v>2023</v>
      </c>
      <c r="D1067" t="s">
        <v>140</v>
      </c>
      <c r="E1067">
        <v>121</v>
      </c>
      <c r="F1067" t="s">
        <v>128</v>
      </c>
      <c r="G1067" t="s">
        <v>24</v>
      </c>
      <c r="H1067" t="s">
        <v>27</v>
      </c>
      <c r="I1067" t="s">
        <v>28</v>
      </c>
      <c r="J1067" t="s">
        <v>28</v>
      </c>
      <c r="K1067" t="s">
        <v>28</v>
      </c>
      <c r="L1067" t="s">
        <v>28</v>
      </c>
      <c r="M1067" t="s">
        <v>28</v>
      </c>
      <c r="N1067" s="1" t="s">
        <v>28</v>
      </c>
      <c r="O1067" t="s">
        <v>28</v>
      </c>
      <c r="P1067" t="s">
        <v>28</v>
      </c>
      <c r="Q1067" t="s">
        <v>28</v>
      </c>
      <c r="R1067" t="s">
        <v>28</v>
      </c>
      <c r="S1067" t="s">
        <v>28</v>
      </c>
      <c r="T1067" t="s">
        <v>28</v>
      </c>
      <c r="U1067" t="s">
        <v>28</v>
      </c>
    </row>
    <row r="1068" spans="1:21" x14ac:dyDescent="0.35">
      <c r="A1068" t="s">
        <v>78</v>
      </c>
      <c r="B1068">
        <v>51</v>
      </c>
      <c r="C1068">
        <v>2023</v>
      </c>
      <c r="D1068" t="s">
        <v>140</v>
      </c>
      <c r="E1068">
        <v>121</v>
      </c>
      <c r="F1068" t="s">
        <v>128</v>
      </c>
      <c r="G1068" t="s">
        <v>24</v>
      </c>
      <c r="H1068" t="s">
        <v>27</v>
      </c>
      <c r="I1068" t="s">
        <v>28</v>
      </c>
      <c r="J1068" t="s">
        <v>28</v>
      </c>
      <c r="K1068" t="s">
        <v>28</v>
      </c>
      <c r="L1068" t="s">
        <v>28</v>
      </c>
      <c r="M1068" t="s">
        <v>28</v>
      </c>
      <c r="N1068" s="1" t="s">
        <v>28</v>
      </c>
      <c r="O1068" t="s">
        <v>28</v>
      </c>
      <c r="P1068" t="s">
        <v>28</v>
      </c>
      <c r="Q1068" t="s">
        <v>28</v>
      </c>
      <c r="R1068" t="s">
        <v>28</v>
      </c>
      <c r="S1068" t="s">
        <v>28</v>
      </c>
      <c r="T1068" t="s">
        <v>28</v>
      </c>
      <c r="U1068" t="s">
        <v>28</v>
      </c>
    </row>
    <row r="1069" spans="1:21" x14ac:dyDescent="0.35">
      <c r="A1069" t="s">
        <v>79</v>
      </c>
      <c r="B1069">
        <v>53</v>
      </c>
      <c r="C1069">
        <v>2023</v>
      </c>
      <c r="D1069" t="s">
        <v>140</v>
      </c>
      <c r="E1069">
        <v>121</v>
      </c>
      <c r="F1069" t="s">
        <v>128</v>
      </c>
      <c r="G1069" t="s">
        <v>24</v>
      </c>
      <c r="H1069" t="s">
        <v>27</v>
      </c>
      <c r="I1069" t="s">
        <v>28</v>
      </c>
      <c r="J1069" t="s">
        <v>28</v>
      </c>
      <c r="K1069" t="s">
        <v>28</v>
      </c>
      <c r="L1069" t="s">
        <v>28</v>
      </c>
      <c r="M1069" t="s">
        <v>28</v>
      </c>
      <c r="N1069" s="1" t="s">
        <v>28</v>
      </c>
      <c r="O1069" t="s">
        <v>28</v>
      </c>
      <c r="P1069" t="s">
        <v>28</v>
      </c>
      <c r="Q1069" t="s">
        <v>28</v>
      </c>
      <c r="R1069" t="s">
        <v>28</v>
      </c>
      <c r="S1069" t="s">
        <v>28</v>
      </c>
      <c r="T1069" t="s">
        <v>28</v>
      </c>
      <c r="U1069" t="s">
        <v>28</v>
      </c>
    </row>
    <row r="1070" spans="1:21" x14ac:dyDescent="0.35">
      <c r="A1070" t="s">
        <v>80</v>
      </c>
      <c r="B1070">
        <v>54</v>
      </c>
      <c r="C1070">
        <v>2023</v>
      </c>
      <c r="D1070" t="s">
        <v>140</v>
      </c>
      <c r="E1070">
        <v>121</v>
      </c>
      <c r="F1070" t="s">
        <v>128</v>
      </c>
      <c r="G1070" t="s">
        <v>24</v>
      </c>
      <c r="H1070" t="s">
        <v>27</v>
      </c>
      <c r="I1070" t="s">
        <v>28</v>
      </c>
      <c r="J1070" t="s">
        <v>28</v>
      </c>
      <c r="K1070" t="s">
        <v>28</v>
      </c>
      <c r="L1070" t="s">
        <v>28</v>
      </c>
      <c r="M1070" t="s">
        <v>28</v>
      </c>
      <c r="N1070" s="1" t="s">
        <v>28</v>
      </c>
      <c r="O1070" t="s">
        <v>28</v>
      </c>
      <c r="P1070" t="s">
        <v>28</v>
      </c>
      <c r="Q1070" t="s">
        <v>28</v>
      </c>
      <c r="R1070" t="s">
        <v>28</v>
      </c>
      <c r="S1070" t="s">
        <v>28</v>
      </c>
      <c r="T1070" t="s">
        <v>28</v>
      </c>
      <c r="U1070" t="s">
        <v>28</v>
      </c>
    </row>
    <row r="1071" spans="1:21" x14ac:dyDescent="0.35">
      <c r="A1071" t="s">
        <v>81</v>
      </c>
      <c r="B1071">
        <v>55</v>
      </c>
      <c r="C1071">
        <v>2023</v>
      </c>
      <c r="D1071" t="s">
        <v>140</v>
      </c>
      <c r="E1071">
        <v>121</v>
      </c>
      <c r="F1071" t="s">
        <v>128</v>
      </c>
      <c r="G1071" t="s">
        <v>24</v>
      </c>
      <c r="H1071" t="s">
        <v>27</v>
      </c>
      <c r="I1071" t="s">
        <v>28</v>
      </c>
      <c r="J1071" t="s">
        <v>28</v>
      </c>
      <c r="K1071" t="s">
        <v>28</v>
      </c>
      <c r="L1071" t="s">
        <v>28</v>
      </c>
      <c r="M1071" t="s">
        <v>28</v>
      </c>
      <c r="N1071" s="1" t="s">
        <v>28</v>
      </c>
      <c r="O1071" t="s">
        <v>28</v>
      </c>
      <c r="P1071" t="s">
        <v>28</v>
      </c>
      <c r="Q1071" t="s">
        <v>28</v>
      </c>
      <c r="R1071" t="s">
        <v>28</v>
      </c>
      <c r="S1071" t="s">
        <v>28</v>
      </c>
      <c r="T1071" t="s">
        <v>28</v>
      </c>
      <c r="U1071" t="s">
        <v>28</v>
      </c>
    </row>
    <row r="1072" spans="1:21" x14ac:dyDescent="0.35">
      <c r="A1072" t="s">
        <v>82</v>
      </c>
      <c r="B1072">
        <v>56</v>
      </c>
      <c r="C1072">
        <v>2023</v>
      </c>
      <c r="D1072" t="s">
        <v>140</v>
      </c>
      <c r="E1072">
        <v>121</v>
      </c>
      <c r="F1072" t="s">
        <v>128</v>
      </c>
      <c r="G1072" t="s">
        <v>24</v>
      </c>
      <c r="H1072" t="s">
        <v>27</v>
      </c>
      <c r="I1072" t="s">
        <v>28</v>
      </c>
      <c r="J1072" t="s">
        <v>28</v>
      </c>
      <c r="K1072" t="s">
        <v>28</v>
      </c>
      <c r="L1072" t="s">
        <v>28</v>
      </c>
      <c r="M1072" t="s">
        <v>28</v>
      </c>
      <c r="N1072" s="1" t="s">
        <v>28</v>
      </c>
      <c r="O1072" t="s">
        <v>28</v>
      </c>
      <c r="P1072" t="s">
        <v>28</v>
      </c>
      <c r="Q1072" t="s">
        <v>28</v>
      </c>
      <c r="R1072" t="s">
        <v>28</v>
      </c>
      <c r="S1072" t="s">
        <v>28</v>
      </c>
      <c r="T1072" t="s">
        <v>28</v>
      </c>
      <c r="U1072" t="s">
        <v>28</v>
      </c>
    </row>
    <row r="1073" spans="1:21" x14ac:dyDescent="0.35">
      <c r="A1073" t="s">
        <v>21</v>
      </c>
      <c r="B1073">
        <v>1</v>
      </c>
      <c r="C1073">
        <v>2023</v>
      </c>
      <c r="D1073" t="s">
        <v>141</v>
      </c>
      <c r="E1073">
        <v>122</v>
      </c>
      <c r="F1073" t="s">
        <v>114</v>
      </c>
      <c r="G1073" t="s">
        <v>24</v>
      </c>
      <c r="H1073" t="s">
        <v>25</v>
      </c>
      <c r="I1073">
        <v>103.5</v>
      </c>
      <c r="J1073" s="1" t="s">
        <v>86</v>
      </c>
      <c r="K1073" t="s">
        <v>28</v>
      </c>
      <c r="L1073">
        <v>2</v>
      </c>
      <c r="M1073">
        <v>1</v>
      </c>
      <c r="N1073" s="1" t="s">
        <v>27</v>
      </c>
      <c r="O1073" t="s">
        <v>27</v>
      </c>
      <c r="P1073" t="s">
        <v>28</v>
      </c>
      <c r="Q1073" t="s">
        <v>32</v>
      </c>
      <c r="R1073" t="s">
        <v>27</v>
      </c>
      <c r="S1073">
        <v>24</v>
      </c>
      <c r="T1073">
        <v>103.5</v>
      </c>
      <c r="U1073" t="s">
        <v>29</v>
      </c>
    </row>
    <row r="1074" spans="1:21" x14ac:dyDescent="0.35">
      <c r="A1074" t="s">
        <v>30</v>
      </c>
      <c r="B1074">
        <v>2</v>
      </c>
      <c r="C1074">
        <v>2023</v>
      </c>
      <c r="D1074" t="s">
        <v>141</v>
      </c>
      <c r="E1074">
        <v>122</v>
      </c>
      <c r="F1074" t="s">
        <v>114</v>
      </c>
      <c r="G1074" t="s">
        <v>24</v>
      </c>
      <c r="H1074" t="s">
        <v>25</v>
      </c>
      <c r="I1074">
        <v>375</v>
      </c>
      <c r="J1074" s="1" t="s">
        <v>86</v>
      </c>
      <c r="K1074" t="s">
        <v>28</v>
      </c>
      <c r="L1074">
        <v>2</v>
      </c>
      <c r="M1074">
        <v>1</v>
      </c>
      <c r="N1074" s="1" t="s">
        <v>27</v>
      </c>
      <c r="O1074" t="s">
        <v>27</v>
      </c>
      <c r="P1074" t="s">
        <v>28</v>
      </c>
      <c r="Q1074" t="s">
        <v>27</v>
      </c>
      <c r="R1074" t="s">
        <v>32</v>
      </c>
      <c r="S1074">
        <v>30</v>
      </c>
      <c r="T1074">
        <v>200</v>
      </c>
      <c r="U1074" t="s">
        <v>29</v>
      </c>
    </row>
    <row r="1075" spans="1:21" x14ac:dyDescent="0.35">
      <c r="A1075" t="s">
        <v>33</v>
      </c>
      <c r="B1075">
        <v>4</v>
      </c>
      <c r="C1075">
        <v>2023</v>
      </c>
      <c r="D1075" t="s">
        <v>141</v>
      </c>
      <c r="E1075">
        <v>122</v>
      </c>
      <c r="F1075" t="s">
        <v>114</v>
      </c>
      <c r="G1075" t="s">
        <v>24</v>
      </c>
      <c r="H1075" t="s">
        <v>25</v>
      </c>
      <c r="I1075">
        <v>350</v>
      </c>
      <c r="J1075" s="1" t="s">
        <v>86</v>
      </c>
      <c r="K1075" t="s">
        <v>28</v>
      </c>
      <c r="L1075">
        <v>2</v>
      </c>
      <c r="M1075">
        <v>1</v>
      </c>
      <c r="N1075" s="1" t="s">
        <v>27</v>
      </c>
      <c r="O1075" t="s">
        <v>27</v>
      </c>
      <c r="P1075" t="s">
        <v>28</v>
      </c>
      <c r="Q1075" t="s">
        <v>27</v>
      </c>
      <c r="R1075" t="s">
        <v>32</v>
      </c>
      <c r="S1075">
        <v>0</v>
      </c>
      <c r="T1075">
        <f>163/2</f>
        <v>81.5</v>
      </c>
      <c r="U1075" t="s">
        <v>29</v>
      </c>
    </row>
    <row r="1076" spans="1:21" x14ac:dyDescent="0.35">
      <c r="A1076" t="s">
        <v>34</v>
      </c>
      <c r="B1076">
        <v>5</v>
      </c>
      <c r="C1076">
        <v>2023</v>
      </c>
      <c r="D1076" t="s">
        <v>141</v>
      </c>
      <c r="E1076">
        <v>122</v>
      </c>
      <c r="F1076" t="s">
        <v>114</v>
      </c>
      <c r="G1076" t="s">
        <v>24</v>
      </c>
      <c r="H1076" t="s">
        <v>25</v>
      </c>
      <c r="I1076">
        <v>100</v>
      </c>
      <c r="J1076" s="1" t="s">
        <v>86</v>
      </c>
      <c r="K1076" t="s">
        <v>28</v>
      </c>
      <c r="L1076">
        <v>2</v>
      </c>
      <c r="M1076">
        <v>1</v>
      </c>
      <c r="N1076" s="1" t="s">
        <v>27</v>
      </c>
      <c r="O1076" t="s">
        <v>27</v>
      </c>
      <c r="P1076" t="s">
        <v>28</v>
      </c>
      <c r="Q1076" t="s">
        <v>32</v>
      </c>
      <c r="R1076" t="s">
        <v>32</v>
      </c>
      <c r="S1076">
        <v>15</v>
      </c>
      <c r="T1076">
        <v>90</v>
      </c>
      <c r="U1076" t="s">
        <v>29</v>
      </c>
    </row>
    <row r="1077" spans="1:21" x14ac:dyDescent="0.35">
      <c r="A1077" t="s">
        <v>35</v>
      </c>
      <c r="B1077">
        <v>6</v>
      </c>
      <c r="C1077">
        <v>2023</v>
      </c>
      <c r="D1077" t="s">
        <v>141</v>
      </c>
      <c r="E1077">
        <v>122</v>
      </c>
      <c r="F1077" t="s">
        <v>114</v>
      </c>
      <c r="G1077" t="s">
        <v>24</v>
      </c>
      <c r="H1077" t="s">
        <v>25</v>
      </c>
      <c r="I1077">
        <v>600</v>
      </c>
      <c r="J1077" s="1" t="s">
        <v>86</v>
      </c>
      <c r="K1077" t="s">
        <v>28</v>
      </c>
      <c r="L1077">
        <v>2</v>
      </c>
      <c r="M1077">
        <v>1</v>
      </c>
      <c r="N1077" s="1" t="s">
        <v>27</v>
      </c>
      <c r="O1077" t="s">
        <v>27</v>
      </c>
      <c r="P1077">
        <v>17</v>
      </c>
      <c r="Q1077" t="s">
        <v>27</v>
      </c>
      <c r="R1077" t="s">
        <v>27</v>
      </c>
      <c r="S1077">
        <v>30</v>
      </c>
      <c r="T1077">
        <v>305</v>
      </c>
      <c r="U1077" t="s">
        <v>29</v>
      </c>
    </row>
    <row r="1078" spans="1:21" x14ac:dyDescent="0.35">
      <c r="A1078" t="s">
        <v>36</v>
      </c>
      <c r="B1078">
        <v>8</v>
      </c>
      <c r="C1078">
        <v>2023</v>
      </c>
      <c r="D1078" t="s">
        <v>141</v>
      </c>
      <c r="E1078">
        <v>122</v>
      </c>
      <c r="F1078" t="s">
        <v>114</v>
      </c>
      <c r="G1078" t="s">
        <v>24</v>
      </c>
      <c r="H1078" t="s">
        <v>25</v>
      </c>
      <c r="I1078">
        <v>96</v>
      </c>
      <c r="J1078" s="1" t="s">
        <v>86</v>
      </c>
      <c r="K1078" t="s">
        <v>28</v>
      </c>
      <c r="L1078">
        <v>2</v>
      </c>
      <c r="M1078">
        <v>1</v>
      </c>
      <c r="N1078" s="1" t="s">
        <v>27</v>
      </c>
      <c r="O1078" t="s">
        <v>27</v>
      </c>
      <c r="P1078" t="s">
        <v>28</v>
      </c>
      <c r="Q1078" t="s">
        <v>27</v>
      </c>
      <c r="R1078" t="s">
        <v>32</v>
      </c>
      <c r="S1078">
        <v>20</v>
      </c>
      <c r="T1078">
        <v>100</v>
      </c>
      <c r="U1078" t="s">
        <v>29</v>
      </c>
    </row>
    <row r="1079" spans="1:21" x14ac:dyDescent="0.35">
      <c r="A1079" t="s">
        <v>37</v>
      </c>
      <c r="B1079">
        <v>9</v>
      </c>
      <c r="C1079">
        <v>2023</v>
      </c>
      <c r="D1079" t="s">
        <v>141</v>
      </c>
      <c r="E1079">
        <v>122</v>
      </c>
      <c r="F1079" t="s">
        <v>114</v>
      </c>
      <c r="G1079" t="s">
        <v>24</v>
      </c>
      <c r="H1079" t="s">
        <v>25</v>
      </c>
      <c r="I1079">
        <v>150</v>
      </c>
      <c r="J1079" s="1" t="s">
        <v>86</v>
      </c>
      <c r="K1079" t="s">
        <v>28</v>
      </c>
      <c r="L1079">
        <v>2</v>
      </c>
      <c r="M1079">
        <v>1</v>
      </c>
      <c r="N1079" s="1" t="s">
        <v>27</v>
      </c>
      <c r="O1079" t="s">
        <v>27</v>
      </c>
      <c r="P1079" t="s">
        <v>28</v>
      </c>
      <c r="Q1079" t="s">
        <v>27</v>
      </c>
      <c r="R1079" t="s">
        <v>32</v>
      </c>
      <c r="S1079">
        <v>2</v>
      </c>
      <c r="T1079">
        <v>140</v>
      </c>
      <c r="U1079" t="s">
        <v>29</v>
      </c>
    </row>
    <row r="1080" spans="1:21" x14ac:dyDescent="0.35">
      <c r="A1080" t="s">
        <v>38</v>
      </c>
      <c r="B1080">
        <v>10</v>
      </c>
      <c r="C1080">
        <v>2023</v>
      </c>
      <c r="D1080" t="s">
        <v>141</v>
      </c>
      <c r="E1080">
        <v>122</v>
      </c>
      <c r="F1080" t="s">
        <v>114</v>
      </c>
      <c r="G1080" t="s">
        <v>24</v>
      </c>
      <c r="H1080" t="s">
        <v>25</v>
      </c>
      <c r="I1080">
        <v>170</v>
      </c>
      <c r="J1080" s="1" t="s">
        <v>86</v>
      </c>
      <c r="K1080" t="s">
        <v>28</v>
      </c>
      <c r="L1080">
        <v>2</v>
      </c>
      <c r="M1080">
        <v>1</v>
      </c>
      <c r="N1080" s="1" t="s">
        <v>27</v>
      </c>
      <c r="O1080" t="s">
        <v>27</v>
      </c>
      <c r="P1080" t="s">
        <v>28</v>
      </c>
      <c r="Q1080" t="s">
        <v>27</v>
      </c>
      <c r="R1080" t="s">
        <v>32</v>
      </c>
      <c r="S1080">
        <v>24</v>
      </c>
      <c r="T1080" t="s">
        <v>28</v>
      </c>
      <c r="U1080" t="s">
        <v>29</v>
      </c>
    </row>
    <row r="1081" spans="1:21" x14ac:dyDescent="0.35">
      <c r="A1081" t="s">
        <v>40</v>
      </c>
      <c r="B1081">
        <v>11</v>
      </c>
      <c r="C1081">
        <v>2023</v>
      </c>
      <c r="D1081" t="s">
        <v>141</v>
      </c>
      <c r="E1081">
        <v>122</v>
      </c>
      <c r="F1081" t="s">
        <v>114</v>
      </c>
      <c r="G1081" t="s">
        <v>24</v>
      </c>
      <c r="H1081" t="s">
        <v>25</v>
      </c>
      <c r="I1081">
        <v>237</v>
      </c>
      <c r="J1081" s="1" t="s">
        <v>86</v>
      </c>
      <c r="K1081" t="s">
        <v>28</v>
      </c>
      <c r="L1081">
        <v>2</v>
      </c>
      <c r="M1081">
        <v>1</v>
      </c>
      <c r="N1081" s="1" t="s">
        <v>27</v>
      </c>
      <c r="O1081" t="s">
        <v>27</v>
      </c>
      <c r="P1081" t="s">
        <v>28</v>
      </c>
      <c r="Q1081" t="s">
        <v>27</v>
      </c>
      <c r="R1081" t="s">
        <v>32</v>
      </c>
      <c r="S1081">
        <v>18</v>
      </c>
      <c r="T1081">
        <v>145</v>
      </c>
      <c r="U1081" t="s">
        <v>29</v>
      </c>
    </row>
    <row r="1082" spans="1:21" x14ac:dyDescent="0.35">
      <c r="A1082" t="s">
        <v>41</v>
      </c>
      <c r="B1082">
        <v>12</v>
      </c>
      <c r="C1082">
        <v>2023</v>
      </c>
      <c r="D1082" t="s">
        <v>141</v>
      </c>
      <c r="E1082">
        <v>122</v>
      </c>
      <c r="F1082" t="s">
        <v>114</v>
      </c>
      <c r="G1082" t="s">
        <v>24</v>
      </c>
      <c r="H1082" t="s">
        <v>25</v>
      </c>
      <c r="I1082">
        <v>110</v>
      </c>
      <c r="J1082" s="1" t="s">
        <v>86</v>
      </c>
      <c r="K1082" t="s">
        <v>28</v>
      </c>
      <c r="L1082">
        <v>2</v>
      </c>
      <c r="M1082">
        <v>1</v>
      </c>
      <c r="N1082" s="1" t="s">
        <v>27</v>
      </c>
      <c r="O1082" t="s">
        <v>27</v>
      </c>
      <c r="P1082" t="s">
        <v>28</v>
      </c>
      <c r="Q1082" t="s">
        <v>27</v>
      </c>
      <c r="R1082" t="s">
        <v>32</v>
      </c>
      <c r="S1082">
        <v>24</v>
      </c>
      <c r="T1082">
        <v>75</v>
      </c>
      <c r="U1082" t="s">
        <v>29</v>
      </c>
    </row>
    <row r="1083" spans="1:21" x14ac:dyDescent="0.35">
      <c r="A1083" t="s">
        <v>42</v>
      </c>
      <c r="B1083">
        <v>13</v>
      </c>
      <c r="C1083">
        <v>2023</v>
      </c>
      <c r="D1083" t="s">
        <v>141</v>
      </c>
      <c r="E1083">
        <v>122</v>
      </c>
      <c r="F1083" t="s">
        <v>114</v>
      </c>
      <c r="G1083" t="s">
        <v>24</v>
      </c>
      <c r="H1083" t="s">
        <v>25</v>
      </c>
      <c r="I1083">
        <v>40</v>
      </c>
      <c r="J1083" s="1" t="s">
        <v>86</v>
      </c>
      <c r="K1083" t="s">
        <v>28</v>
      </c>
      <c r="L1083">
        <v>2</v>
      </c>
      <c r="M1083">
        <v>1</v>
      </c>
      <c r="N1083" s="1" t="s">
        <v>27</v>
      </c>
      <c r="O1083" t="s">
        <v>32</v>
      </c>
      <c r="P1083">
        <v>18</v>
      </c>
      <c r="Q1083" t="s">
        <v>32</v>
      </c>
      <c r="R1083" t="s">
        <v>32</v>
      </c>
      <c r="S1083">
        <v>20</v>
      </c>
      <c r="T1083">
        <v>65</v>
      </c>
      <c r="U1083" t="s">
        <v>29</v>
      </c>
    </row>
    <row r="1084" spans="1:21" x14ac:dyDescent="0.35">
      <c r="A1084" t="s">
        <v>43</v>
      </c>
      <c r="B1084">
        <v>15</v>
      </c>
      <c r="C1084">
        <v>2023</v>
      </c>
      <c r="D1084" t="s">
        <v>141</v>
      </c>
      <c r="E1084">
        <v>122</v>
      </c>
      <c r="F1084" t="s">
        <v>114</v>
      </c>
      <c r="G1084" t="s">
        <v>24</v>
      </c>
      <c r="H1084" t="s">
        <v>25</v>
      </c>
      <c r="I1084">
        <v>216</v>
      </c>
      <c r="J1084" s="1" t="s">
        <v>86</v>
      </c>
      <c r="K1084" t="s">
        <v>28</v>
      </c>
      <c r="L1084">
        <v>2</v>
      </c>
      <c r="M1084">
        <v>1</v>
      </c>
      <c r="N1084" s="1" t="s">
        <v>27</v>
      </c>
      <c r="O1084" t="s">
        <v>27</v>
      </c>
      <c r="P1084">
        <v>18</v>
      </c>
      <c r="Q1084" t="s">
        <v>27</v>
      </c>
      <c r="R1084" t="s">
        <v>32</v>
      </c>
      <c r="S1084">
        <v>30</v>
      </c>
      <c r="T1084">
        <v>36</v>
      </c>
      <c r="U1084" t="s">
        <v>29</v>
      </c>
    </row>
    <row r="1085" spans="1:21" x14ac:dyDescent="0.35">
      <c r="A1085" t="s">
        <v>44</v>
      </c>
      <c r="B1085">
        <v>16</v>
      </c>
      <c r="C1085">
        <v>2023</v>
      </c>
      <c r="D1085" t="s">
        <v>141</v>
      </c>
      <c r="E1085">
        <v>122</v>
      </c>
      <c r="F1085" t="s">
        <v>114</v>
      </c>
      <c r="G1085" t="s">
        <v>24</v>
      </c>
      <c r="H1085" t="s">
        <v>25</v>
      </c>
      <c r="I1085">
        <v>103.25</v>
      </c>
      <c r="J1085" s="1" t="s">
        <v>86</v>
      </c>
      <c r="K1085" t="s">
        <v>28</v>
      </c>
      <c r="L1085">
        <v>2</v>
      </c>
      <c r="M1085">
        <v>1</v>
      </c>
      <c r="N1085" s="1" t="s">
        <v>27</v>
      </c>
      <c r="O1085" t="s">
        <v>27</v>
      </c>
      <c r="P1085" t="s">
        <v>28</v>
      </c>
      <c r="Q1085" t="s">
        <v>27</v>
      </c>
      <c r="R1085" t="s">
        <v>32</v>
      </c>
      <c r="S1085">
        <v>15</v>
      </c>
      <c r="T1085">
        <v>90</v>
      </c>
      <c r="U1085" t="s">
        <v>29</v>
      </c>
    </row>
    <row r="1086" spans="1:21" x14ac:dyDescent="0.35">
      <c r="A1086" t="s">
        <v>45</v>
      </c>
      <c r="B1086">
        <v>17</v>
      </c>
      <c r="C1086">
        <v>2023</v>
      </c>
      <c r="D1086" t="s">
        <v>141</v>
      </c>
      <c r="E1086">
        <v>122</v>
      </c>
      <c r="F1086" t="s">
        <v>114</v>
      </c>
      <c r="G1086" t="s">
        <v>24</v>
      </c>
      <c r="H1086" t="s">
        <v>25</v>
      </c>
      <c r="I1086">
        <v>50</v>
      </c>
      <c r="J1086" s="1" t="s">
        <v>86</v>
      </c>
      <c r="K1086" t="s">
        <v>28</v>
      </c>
      <c r="L1086">
        <v>2</v>
      </c>
      <c r="M1086">
        <v>1</v>
      </c>
      <c r="N1086" s="1" t="s">
        <v>27</v>
      </c>
      <c r="O1086" t="s">
        <v>27</v>
      </c>
      <c r="P1086" t="s">
        <v>28</v>
      </c>
      <c r="Q1086" t="s">
        <v>27</v>
      </c>
      <c r="R1086" t="s">
        <v>32</v>
      </c>
      <c r="S1086">
        <v>20</v>
      </c>
      <c r="T1086">
        <v>80</v>
      </c>
      <c r="U1086" t="s">
        <v>29</v>
      </c>
    </row>
    <row r="1087" spans="1:21" x14ac:dyDescent="0.35">
      <c r="A1087" t="s">
        <v>46</v>
      </c>
      <c r="B1087">
        <v>18</v>
      </c>
      <c r="C1087">
        <v>2023</v>
      </c>
      <c r="D1087" t="s">
        <v>141</v>
      </c>
      <c r="E1087">
        <v>122</v>
      </c>
      <c r="F1087" t="s">
        <v>114</v>
      </c>
      <c r="G1087" t="s">
        <v>24</v>
      </c>
      <c r="H1087" t="s">
        <v>25</v>
      </c>
      <c r="I1087">
        <v>250</v>
      </c>
      <c r="J1087" s="1" t="s">
        <v>86</v>
      </c>
      <c r="K1087" t="s">
        <v>28</v>
      </c>
      <c r="L1087">
        <v>2</v>
      </c>
      <c r="M1087">
        <v>1</v>
      </c>
      <c r="N1087" s="1" t="s">
        <v>27</v>
      </c>
      <c r="O1087" t="s">
        <v>32</v>
      </c>
      <c r="P1087" t="s">
        <v>28</v>
      </c>
      <c r="Q1087" t="s">
        <v>27</v>
      </c>
      <c r="R1087" t="s">
        <v>27</v>
      </c>
      <c r="S1087">
        <v>0</v>
      </c>
      <c r="T1087">
        <v>50</v>
      </c>
      <c r="U1087" t="s">
        <v>29</v>
      </c>
    </row>
    <row r="1088" spans="1:21" x14ac:dyDescent="0.35">
      <c r="A1088" t="s">
        <v>47</v>
      </c>
      <c r="B1088">
        <v>19</v>
      </c>
      <c r="C1088">
        <v>2023</v>
      </c>
      <c r="D1088" t="s">
        <v>141</v>
      </c>
      <c r="E1088">
        <v>122</v>
      </c>
      <c r="F1088" t="s">
        <v>114</v>
      </c>
      <c r="G1088" t="s">
        <v>24</v>
      </c>
      <c r="H1088" t="s">
        <v>25</v>
      </c>
      <c r="I1088">
        <v>343</v>
      </c>
      <c r="J1088" s="1" t="s">
        <v>86</v>
      </c>
      <c r="K1088" t="s">
        <v>28</v>
      </c>
      <c r="L1088">
        <v>2</v>
      </c>
      <c r="M1088">
        <v>1</v>
      </c>
      <c r="N1088" s="1" t="s">
        <v>27</v>
      </c>
      <c r="O1088" t="s">
        <v>27</v>
      </c>
      <c r="P1088" t="s">
        <v>28</v>
      </c>
      <c r="Q1088" t="s">
        <v>27</v>
      </c>
      <c r="R1088" t="s">
        <v>32</v>
      </c>
      <c r="S1088">
        <v>24</v>
      </c>
      <c r="T1088">
        <v>66</v>
      </c>
      <c r="U1088" t="s">
        <v>29</v>
      </c>
    </row>
    <row r="1089" spans="1:21" x14ac:dyDescent="0.35">
      <c r="A1089" t="s">
        <v>48</v>
      </c>
      <c r="B1089">
        <v>20</v>
      </c>
      <c r="C1089">
        <v>2023</v>
      </c>
      <c r="D1089" t="s">
        <v>141</v>
      </c>
      <c r="E1089">
        <v>122</v>
      </c>
      <c r="F1089" t="s">
        <v>114</v>
      </c>
      <c r="G1089" t="s">
        <v>24</v>
      </c>
      <c r="H1089" t="s">
        <v>25</v>
      </c>
      <c r="I1089">
        <v>123</v>
      </c>
      <c r="J1089" s="1" t="s">
        <v>86</v>
      </c>
      <c r="K1089" t="s">
        <v>28</v>
      </c>
      <c r="L1089">
        <v>2</v>
      </c>
      <c r="M1089">
        <v>1</v>
      </c>
      <c r="N1089" s="1" t="s">
        <v>27</v>
      </c>
      <c r="O1089" t="s">
        <v>27</v>
      </c>
      <c r="P1089" t="s">
        <v>28</v>
      </c>
      <c r="Q1089" t="s">
        <v>27</v>
      </c>
      <c r="R1089" t="s">
        <v>32</v>
      </c>
      <c r="S1089">
        <v>30</v>
      </c>
      <c r="T1089">
        <v>85</v>
      </c>
      <c r="U1089" t="s">
        <v>29</v>
      </c>
    </row>
    <row r="1090" spans="1:21" x14ac:dyDescent="0.35">
      <c r="A1090" t="s">
        <v>49</v>
      </c>
      <c r="B1090">
        <v>21</v>
      </c>
      <c r="C1090">
        <v>2023</v>
      </c>
      <c r="D1090" t="s">
        <v>141</v>
      </c>
      <c r="E1090">
        <v>122</v>
      </c>
      <c r="F1090" t="s">
        <v>114</v>
      </c>
      <c r="G1090" t="s">
        <v>24</v>
      </c>
      <c r="H1090" t="s">
        <v>25</v>
      </c>
      <c r="I1090">
        <v>125</v>
      </c>
      <c r="J1090" s="1" t="s">
        <v>86</v>
      </c>
      <c r="K1090" t="s">
        <v>28</v>
      </c>
      <c r="L1090">
        <v>2</v>
      </c>
      <c r="M1090">
        <v>2</v>
      </c>
      <c r="N1090" s="1" t="s">
        <v>27</v>
      </c>
      <c r="O1090" t="s">
        <v>27</v>
      </c>
      <c r="P1090" t="s">
        <v>28</v>
      </c>
      <c r="Q1090" t="s">
        <v>27</v>
      </c>
      <c r="R1090" t="s">
        <v>32</v>
      </c>
      <c r="S1090">
        <v>14</v>
      </c>
      <c r="T1090">
        <v>130</v>
      </c>
      <c r="U1090" t="s">
        <v>29</v>
      </c>
    </row>
    <row r="1091" spans="1:21" x14ac:dyDescent="0.35">
      <c r="A1091" t="s">
        <v>50</v>
      </c>
      <c r="B1091">
        <v>22</v>
      </c>
      <c r="C1091">
        <v>2023</v>
      </c>
      <c r="D1091" t="s">
        <v>141</v>
      </c>
      <c r="E1091">
        <v>122</v>
      </c>
      <c r="F1091" t="s">
        <v>114</v>
      </c>
      <c r="G1091" t="s">
        <v>24</v>
      </c>
      <c r="H1091" t="s">
        <v>25</v>
      </c>
      <c r="I1091">
        <v>125</v>
      </c>
      <c r="J1091" s="1" t="s">
        <v>86</v>
      </c>
      <c r="K1091" t="s">
        <v>28</v>
      </c>
      <c r="L1091">
        <v>2</v>
      </c>
      <c r="M1091">
        <v>1</v>
      </c>
      <c r="N1091" s="1" t="s">
        <v>27</v>
      </c>
      <c r="O1091" t="s">
        <v>32</v>
      </c>
      <c r="P1091" t="s">
        <v>28</v>
      </c>
      <c r="Q1091" t="s">
        <v>32</v>
      </c>
      <c r="R1091" t="s">
        <v>27</v>
      </c>
      <c r="S1091">
        <v>0</v>
      </c>
      <c r="T1091">
        <f>2*61.08</f>
        <v>122.16</v>
      </c>
      <c r="U1091" t="s">
        <v>29</v>
      </c>
    </row>
    <row r="1092" spans="1:21" x14ac:dyDescent="0.35">
      <c r="A1092" t="s">
        <v>51</v>
      </c>
      <c r="B1092">
        <v>23</v>
      </c>
      <c r="C1092">
        <v>2023</v>
      </c>
      <c r="D1092" t="s">
        <v>141</v>
      </c>
      <c r="E1092">
        <v>122</v>
      </c>
      <c r="F1092" t="s">
        <v>114</v>
      </c>
      <c r="G1092" t="s">
        <v>24</v>
      </c>
      <c r="H1092" t="s">
        <v>25</v>
      </c>
      <c r="I1092">
        <v>50</v>
      </c>
      <c r="J1092" s="1" t="s">
        <v>86</v>
      </c>
      <c r="K1092" t="s">
        <v>28</v>
      </c>
      <c r="L1092">
        <v>2</v>
      </c>
      <c r="M1092">
        <v>1</v>
      </c>
      <c r="N1092" s="1" t="s">
        <v>27</v>
      </c>
      <c r="O1092" t="s">
        <v>27</v>
      </c>
      <c r="P1092" t="s">
        <v>28</v>
      </c>
      <c r="Q1092" t="s">
        <v>27</v>
      </c>
      <c r="R1092" t="s">
        <v>32</v>
      </c>
      <c r="S1092">
        <v>0</v>
      </c>
      <c r="T1092">
        <v>50</v>
      </c>
      <c r="U1092" t="s">
        <v>29</v>
      </c>
    </row>
    <row r="1093" spans="1:21" x14ac:dyDescent="0.35">
      <c r="A1093" t="s">
        <v>52</v>
      </c>
      <c r="B1093">
        <v>24</v>
      </c>
      <c r="C1093">
        <v>2023</v>
      </c>
      <c r="D1093" t="s">
        <v>141</v>
      </c>
      <c r="E1093">
        <v>122</v>
      </c>
      <c r="F1093" t="s">
        <v>114</v>
      </c>
      <c r="G1093" t="s">
        <v>24</v>
      </c>
      <c r="H1093" t="s">
        <v>25</v>
      </c>
      <c r="I1093">
        <v>100</v>
      </c>
      <c r="J1093" s="1" t="s">
        <v>86</v>
      </c>
      <c r="K1093" t="s">
        <v>28</v>
      </c>
      <c r="L1093">
        <v>2</v>
      </c>
      <c r="M1093">
        <v>1</v>
      </c>
      <c r="N1093" s="1" t="s">
        <v>27</v>
      </c>
      <c r="O1093" t="s">
        <v>27</v>
      </c>
      <c r="P1093" t="s">
        <v>28</v>
      </c>
      <c r="Q1093" t="s">
        <v>32</v>
      </c>
      <c r="R1093" t="s">
        <v>32</v>
      </c>
      <c r="S1093">
        <v>0</v>
      </c>
      <c r="T1093">
        <v>110</v>
      </c>
      <c r="U1093" t="s">
        <v>29</v>
      </c>
    </row>
    <row r="1094" spans="1:21" x14ac:dyDescent="0.35">
      <c r="A1094" t="s">
        <v>53</v>
      </c>
      <c r="B1094">
        <v>25</v>
      </c>
      <c r="C1094">
        <v>2023</v>
      </c>
      <c r="D1094" t="s">
        <v>141</v>
      </c>
      <c r="E1094">
        <v>122</v>
      </c>
      <c r="F1094" t="s">
        <v>114</v>
      </c>
      <c r="G1094" t="s">
        <v>24</v>
      </c>
      <c r="H1094" t="s">
        <v>25</v>
      </c>
      <c r="I1094">
        <v>230</v>
      </c>
      <c r="J1094" s="1" t="s">
        <v>86</v>
      </c>
      <c r="K1094" t="s">
        <v>28</v>
      </c>
      <c r="L1094">
        <v>2</v>
      </c>
      <c r="M1094">
        <v>1</v>
      </c>
      <c r="N1094" s="1" t="s">
        <v>27</v>
      </c>
      <c r="O1094" t="s">
        <v>27</v>
      </c>
      <c r="P1094" t="s">
        <v>28</v>
      </c>
      <c r="Q1094" t="s">
        <v>32</v>
      </c>
      <c r="R1094" t="s">
        <v>32</v>
      </c>
      <c r="S1094">
        <v>15</v>
      </c>
      <c r="T1094">
        <v>120</v>
      </c>
      <c r="U1094" t="s">
        <v>39</v>
      </c>
    </row>
    <row r="1095" spans="1:21" x14ac:dyDescent="0.35">
      <c r="A1095" t="s">
        <v>54</v>
      </c>
      <c r="B1095">
        <v>26</v>
      </c>
      <c r="C1095">
        <v>2023</v>
      </c>
      <c r="D1095" t="s">
        <v>141</v>
      </c>
      <c r="E1095">
        <v>122</v>
      </c>
      <c r="F1095" t="s">
        <v>114</v>
      </c>
      <c r="G1095" t="s">
        <v>24</v>
      </c>
      <c r="H1095" t="s">
        <v>25</v>
      </c>
      <c r="I1095">
        <v>208.8</v>
      </c>
      <c r="J1095" s="1" t="s">
        <v>86</v>
      </c>
      <c r="K1095" t="s">
        <v>28</v>
      </c>
      <c r="L1095">
        <v>2</v>
      </c>
      <c r="M1095">
        <v>1</v>
      </c>
      <c r="N1095" s="1" t="s">
        <v>27</v>
      </c>
      <c r="O1095" t="s">
        <v>27</v>
      </c>
      <c r="P1095" t="s">
        <v>28</v>
      </c>
      <c r="Q1095" t="s">
        <v>32</v>
      </c>
      <c r="R1095" t="s">
        <v>32</v>
      </c>
      <c r="S1095">
        <v>25</v>
      </c>
      <c r="T1095">
        <v>128.5</v>
      </c>
      <c r="U1095" t="s">
        <v>29</v>
      </c>
    </row>
    <row r="1096" spans="1:21" x14ac:dyDescent="0.35">
      <c r="A1096" t="s">
        <v>55</v>
      </c>
      <c r="B1096">
        <v>27</v>
      </c>
      <c r="C1096">
        <v>2023</v>
      </c>
      <c r="D1096" t="s">
        <v>141</v>
      </c>
      <c r="E1096">
        <v>122</v>
      </c>
      <c r="F1096" t="s">
        <v>114</v>
      </c>
      <c r="G1096" t="s">
        <v>24</v>
      </c>
      <c r="H1096" t="s">
        <v>25</v>
      </c>
      <c r="I1096">
        <v>138.25</v>
      </c>
      <c r="J1096" s="1" t="s">
        <v>86</v>
      </c>
      <c r="K1096" t="s">
        <v>28</v>
      </c>
      <c r="L1096">
        <v>2</v>
      </c>
      <c r="M1096">
        <v>1</v>
      </c>
      <c r="N1096" s="1" t="s">
        <v>27</v>
      </c>
      <c r="O1096" t="s">
        <v>27</v>
      </c>
      <c r="P1096" t="s">
        <v>28</v>
      </c>
      <c r="Q1096" t="s">
        <v>27</v>
      </c>
      <c r="R1096" t="s">
        <v>32</v>
      </c>
      <c r="S1096">
        <v>12</v>
      </c>
      <c r="T1096">
        <v>85</v>
      </c>
      <c r="U1096" t="s">
        <v>29</v>
      </c>
    </row>
    <row r="1097" spans="1:21" x14ac:dyDescent="0.35">
      <c r="A1097" t="s">
        <v>56</v>
      </c>
      <c r="B1097">
        <v>28</v>
      </c>
      <c r="C1097">
        <v>2023</v>
      </c>
      <c r="D1097" t="s">
        <v>141</v>
      </c>
      <c r="E1097">
        <v>122</v>
      </c>
      <c r="F1097" t="s">
        <v>114</v>
      </c>
      <c r="G1097" t="s">
        <v>24</v>
      </c>
      <c r="H1097" t="s">
        <v>25</v>
      </c>
      <c r="I1097">
        <v>135</v>
      </c>
      <c r="J1097" s="1" t="s">
        <v>86</v>
      </c>
      <c r="K1097" t="s">
        <v>28</v>
      </c>
      <c r="L1097">
        <v>2</v>
      </c>
      <c r="M1097">
        <v>1</v>
      </c>
      <c r="N1097" s="1" t="s">
        <v>27</v>
      </c>
      <c r="O1097" t="s">
        <v>27</v>
      </c>
      <c r="P1097" t="s">
        <v>28</v>
      </c>
      <c r="Q1097" t="s">
        <v>32</v>
      </c>
      <c r="R1097" t="s">
        <v>32</v>
      </c>
      <c r="S1097">
        <v>20</v>
      </c>
      <c r="T1097">
        <v>100</v>
      </c>
      <c r="U1097" t="s">
        <v>29</v>
      </c>
    </row>
    <row r="1098" spans="1:21" x14ac:dyDescent="0.35">
      <c r="A1098" t="s">
        <v>57</v>
      </c>
      <c r="B1098">
        <v>29</v>
      </c>
      <c r="C1098">
        <v>2023</v>
      </c>
      <c r="D1098" t="s">
        <v>141</v>
      </c>
      <c r="E1098">
        <v>122</v>
      </c>
      <c r="F1098" t="s">
        <v>114</v>
      </c>
      <c r="G1098" t="s">
        <v>24</v>
      </c>
      <c r="H1098" t="s">
        <v>25</v>
      </c>
      <c r="I1098">
        <v>0</v>
      </c>
      <c r="J1098" s="1" t="s">
        <v>86</v>
      </c>
      <c r="K1098" t="s">
        <v>28</v>
      </c>
      <c r="L1098">
        <v>2</v>
      </c>
      <c r="M1098">
        <v>1</v>
      </c>
      <c r="N1098" s="1" t="s">
        <v>27</v>
      </c>
      <c r="O1098" t="s">
        <v>32</v>
      </c>
      <c r="P1098" t="s">
        <v>28</v>
      </c>
      <c r="Q1098" t="s">
        <v>32</v>
      </c>
      <c r="R1098" t="s">
        <v>32</v>
      </c>
      <c r="S1098">
        <v>0</v>
      </c>
      <c r="T1098">
        <v>52</v>
      </c>
      <c r="U1098" t="s">
        <v>29</v>
      </c>
    </row>
    <row r="1099" spans="1:21" x14ac:dyDescent="0.35">
      <c r="A1099" t="s">
        <v>58</v>
      </c>
      <c r="B1099">
        <v>30</v>
      </c>
      <c r="C1099">
        <v>2023</v>
      </c>
      <c r="D1099" t="s">
        <v>141</v>
      </c>
      <c r="E1099">
        <v>122</v>
      </c>
      <c r="F1099" t="s">
        <v>114</v>
      </c>
      <c r="G1099" t="s">
        <v>24</v>
      </c>
      <c r="H1099" t="s">
        <v>25</v>
      </c>
      <c r="I1099">
        <v>100</v>
      </c>
      <c r="J1099" s="1" t="s">
        <v>86</v>
      </c>
      <c r="K1099" t="s">
        <v>28</v>
      </c>
      <c r="L1099">
        <v>2</v>
      </c>
      <c r="M1099">
        <v>1</v>
      </c>
      <c r="N1099" s="1" t="s">
        <v>27</v>
      </c>
      <c r="O1099" t="s">
        <v>32</v>
      </c>
      <c r="P1099" t="s">
        <v>28</v>
      </c>
      <c r="Q1099" t="s">
        <v>27</v>
      </c>
      <c r="R1099" t="s">
        <v>27</v>
      </c>
      <c r="S1099">
        <v>24</v>
      </c>
      <c r="T1099">
        <v>100</v>
      </c>
      <c r="U1099" t="s">
        <v>29</v>
      </c>
    </row>
    <row r="1100" spans="1:21" x14ac:dyDescent="0.35">
      <c r="A1100" t="s">
        <v>59</v>
      </c>
      <c r="B1100">
        <v>31</v>
      </c>
      <c r="C1100">
        <v>2023</v>
      </c>
      <c r="D1100" t="s">
        <v>141</v>
      </c>
      <c r="E1100">
        <v>122</v>
      </c>
      <c r="F1100" t="s">
        <v>114</v>
      </c>
      <c r="G1100" t="s">
        <v>24</v>
      </c>
      <c r="H1100" t="s">
        <v>25</v>
      </c>
      <c r="I1100">
        <v>123</v>
      </c>
      <c r="J1100" s="1" t="s">
        <v>86</v>
      </c>
      <c r="K1100" t="s">
        <v>28</v>
      </c>
      <c r="L1100">
        <v>2</v>
      </c>
      <c r="M1100">
        <v>1</v>
      </c>
      <c r="N1100" s="1" t="s">
        <v>27</v>
      </c>
      <c r="O1100" t="s">
        <v>32</v>
      </c>
      <c r="P1100" t="s">
        <v>28</v>
      </c>
      <c r="Q1100" t="s">
        <v>32</v>
      </c>
      <c r="R1100" t="s">
        <v>32</v>
      </c>
      <c r="S1100">
        <v>20</v>
      </c>
      <c r="T1100">
        <v>123</v>
      </c>
      <c r="U1100" t="s">
        <v>29</v>
      </c>
    </row>
    <row r="1101" spans="1:21" x14ac:dyDescent="0.35">
      <c r="A1101" t="s">
        <v>60</v>
      </c>
      <c r="B1101">
        <v>32</v>
      </c>
      <c r="C1101">
        <v>2023</v>
      </c>
      <c r="D1101" t="s">
        <v>141</v>
      </c>
      <c r="E1101">
        <v>122</v>
      </c>
      <c r="F1101" t="s">
        <v>114</v>
      </c>
      <c r="G1101" t="s">
        <v>24</v>
      </c>
      <c r="H1101" t="s">
        <v>25</v>
      </c>
      <c r="I1101">
        <v>90</v>
      </c>
      <c r="J1101" s="1" t="s">
        <v>86</v>
      </c>
      <c r="K1101" t="s">
        <v>28</v>
      </c>
      <c r="L1101">
        <v>2</v>
      </c>
      <c r="M1101">
        <v>1</v>
      </c>
      <c r="N1101" s="1" t="s">
        <v>27</v>
      </c>
      <c r="O1101" t="s">
        <v>27</v>
      </c>
      <c r="P1101">
        <v>18</v>
      </c>
      <c r="Q1101" t="s">
        <v>32</v>
      </c>
      <c r="R1101" t="s">
        <v>32</v>
      </c>
      <c r="S1101">
        <v>30</v>
      </c>
      <c r="T1101">
        <v>100</v>
      </c>
      <c r="U1101" t="s">
        <v>29</v>
      </c>
    </row>
    <row r="1102" spans="1:21" x14ac:dyDescent="0.35">
      <c r="A1102" t="s">
        <v>61</v>
      </c>
      <c r="B1102">
        <v>33</v>
      </c>
      <c r="C1102">
        <v>2023</v>
      </c>
      <c r="D1102" t="s">
        <v>141</v>
      </c>
      <c r="E1102">
        <v>122</v>
      </c>
      <c r="F1102" t="s">
        <v>114</v>
      </c>
      <c r="G1102" t="s">
        <v>24</v>
      </c>
      <c r="H1102" t="s">
        <v>25</v>
      </c>
      <c r="I1102">
        <v>148</v>
      </c>
      <c r="J1102" s="1" t="s">
        <v>86</v>
      </c>
      <c r="K1102" t="s">
        <v>28</v>
      </c>
      <c r="L1102">
        <v>2</v>
      </c>
      <c r="M1102">
        <v>1</v>
      </c>
      <c r="N1102" s="1" t="s">
        <v>27</v>
      </c>
      <c r="O1102" t="s">
        <v>27</v>
      </c>
      <c r="P1102" t="s">
        <v>28</v>
      </c>
      <c r="Q1102" t="s">
        <v>27</v>
      </c>
      <c r="R1102" t="s">
        <v>32</v>
      </c>
      <c r="S1102">
        <v>30</v>
      </c>
      <c r="T1102">
        <v>108</v>
      </c>
      <c r="U1102" t="s">
        <v>29</v>
      </c>
    </row>
    <row r="1103" spans="1:21" x14ac:dyDescent="0.35">
      <c r="A1103" t="s">
        <v>62</v>
      </c>
      <c r="B1103">
        <v>34</v>
      </c>
      <c r="C1103">
        <v>2023</v>
      </c>
      <c r="D1103" t="s">
        <v>141</v>
      </c>
      <c r="E1103">
        <v>122</v>
      </c>
      <c r="F1103" t="s">
        <v>114</v>
      </c>
      <c r="G1103" t="s">
        <v>24</v>
      </c>
      <c r="H1103" t="s">
        <v>25</v>
      </c>
      <c r="I1103">
        <v>195</v>
      </c>
      <c r="J1103" s="1" t="s">
        <v>86</v>
      </c>
      <c r="K1103" t="s">
        <v>28</v>
      </c>
      <c r="L1103">
        <v>2</v>
      </c>
      <c r="M1103">
        <v>1</v>
      </c>
      <c r="N1103" s="1" t="s">
        <v>27</v>
      </c>
      <c r="O1103" t="s">
        <v>27</v>
      </c>
      <c r="P1103">
        <v>18</v>
      </c>
      <c r="Q1103" t="s">
        <v>32</v>
      </c>
      <c r="R1103" t="s">
        <v>32</v>
      </c>
      <c r="S1103">
        <v>30</v>
      </c>
      <c r="T1103">
        <v>120</v>
      </c>
      <c r="U1103" t="s">
        <v>29</v>
      </c>
    </row>
    <row r="1104" spans="1:21" x14ac:dyDescent="0.35">
      <c r="A1104" t="s">
        <v>63</v>
      </c>
      <c r="B1104">
        <v>35</v>
      </c>
      <c r="C1104">
        <v>2023</v>
      </c>
      <c r="D1104" t="s">
        <v>141</v>
      </c>
      <c r="E1104">
        <v>122</v>
      </c>
      <c r="F1104" t="s">
        <v>114</v>
      </c>
      <c r="G1104" t="s">
        <v>24</v>
      </c>
      <c r="H1104" t="s">
        <v>25</v>
      </c>
      <c r="I1104">
        <v>150</v>
      </c>
      <c r="J1104" s="1" t="s">
        <v>86</v>
      </c>
      <c r="K1104" t="s">
        <v>28</v>
      </c>
      <c r="L1104">
        <v>2</v>
      </c>
      <c r="M1104">
        <v>1</v>
      </c>
      <c r="N1104" s="1" t="s">
        <v>27</v>
      </c>
      <c r="O1104" t="s">
        <v>27</v>
      </c>
      <c r="P1104" t="s">
        <v>28</v>
      </c>
      <c r="Q1104" t="s">
        <v>27</v>
      </c>
      <c r="R1104" t="s">
        <v>32</v>
      </c>
      <c r="S1104">
        <v>30</v>
      </c>
      <c r="T1104">
        <v>110</v>
      </c>
      <c r="U1104" t="s">
        <v>29</v>
      </c>
    </row>
    <row r="1105" spans="1:21" x14ac:dyDescent="0.35">
      <c r="A1105" t="s">
        <v>64</v>
      </c>
      <c r="B1105">
        <v>36</v>
      </c>
      <c r="C1105">
        <v>2023</v>
      </c>
      <c r="D1105" t="s">
        <v>141</v>
      </c>
      <c r="E1105">
        <v>122</v>
      </c>
      <c r="F1105" t="s">
        <v>114</v>
      </c>
      <c r="G1105" t="s">
        <v>24</v>
      </c>
      <c r="H1105" t="s">
        <v>25</v>
      </c>
      <c r="I1105">
        <v>143</v>
      </c>
      <c r="J1105" s="1" t="s">
        <v>86</v>
      </c>
      <c r="K1105" t="s">
        <v>28</v>
      </c>
      <c r="L1105">
        <v>2</v>
      </c>
      <c r="M1105">
        <v>1</v>
      </c>
      <c r="N1105" s="1" t="s">
        <v>27</v>
      </c>
      <c r="O1105" t="s">
        <v>27</v>
      </c>
      <c r="P1105">
        <v>17</v>
      </c>
      <c r="Q1105" t="s">
        <v>32</v>
      </c>
      <c r="R1105" t="s">
        <v>27</v>
      </c>
      <c r="S1105">
        <v>0</v>
      </c>
      <c r="T1105" s="6">
        <f>(2/3)*73</f>
        <v>48.666666666666664</v>
      </c>
      <c r="U1105" t="s">
        <v>29</v>
      </c>
    </row>
    <row r="1106" spans="1:21" x14ac:dyDescent="0.35">
      <c r="A1106" t="s">
        <v>65</v>
      </c>
      <c r="B1106">
        <v>37</v>
      </c>
      <c r="C1106">
        <v>2023</v>
      </c>
      <c r="D1106" t="s">
        <v>141</v>
      </c>
      <c r="E1106">
        <v>122</v>
      </c>
      <c r="F1106" t="s">
        <v>114</v>
      </c>
      <c r="G1106" t="s">
        <v>24</v>
      </c>
      <c r="H1106" t="s">
        <v>25</v>
      </c>
      <c r="I1106">
        <v>75</v>
      </c>
      <c r="J1106" s="1" t="s">
        <v>86</v>
      </c>
      <c r="K1106" t="s">
        <v>28</v>
      </c>
      <c r="L1106">
        <v>2</v>
      </c>
      <c r="M1106">
        <v>1</v>
      </c>
      <c r="N1106" s="1" t="s">
        <v>27</v>
      </c>
      <c r="O1106" t="s">
        <v>27</v>
      </c>
      <c r="P1106" t="s">
        <v>28</v>
      </c>
      <c r="Q1106" t="s">
        <v>27</v>
      </c>
      <c r="R1106" t="s">
        <v>32</v>
      </c>
      <c r="S1106">
        <v>30</v>
      </c>
      <c r="T1106">
        <v>100</v>
      </c>
      <c r="U1106" t="s">
        <v>29</v>
      </c>
    </row>
    <row r="1107" spans="1:21" x14ac:dyDescent="0.35">
      <c r="A1107" t="s">
        <v>66</v>
      </c>
      <c r="B1107">
        <v>38</v>
      </c>
      <c r="C1107">
        <v>2023</v>
      </c>
      <c r="D1107" t="s">
        <v>141</v>
      </c>
      <c r="E1107">
        <v>122</v>
      </c>
      <c r="F1107" t="s">
        <v>114</v>
      </c>
      <c r="G1107" t="s">
        <v>24</v>
      </c>
      <c r="H1107" t="s">
        <v>25</v>
      </c>
      <c r="I1107">
        <v>145</v>
      </c>
      <c r="J1107" s="1" t="s">
        <v>86</v>
      </c>
      <c r="K1107" t="s">
        <v>28</v>
      </c>
      <c r="L1107">
        <v>2</v>
      </c>
      <c r="M1107">
        <v>1</v>
      </c>
      <c r="N1107" s="1" t="s">
        <v>27</v>
      </c>
      <c r="O1107" t="s">
        <v>27</v>
      </c>
      <c r="P1107" t="s">
        <v>28</v>
      </c>
      <c r="Q1107" t="s">
        <v>27</v>
      </c>
      <c r="R1107" t="s">
        <v>27</v>
      </c>
      <c r="S1107">
        <v>12</v>
      </c>
      <c r="T1107">
        <v>130</v>
      </c>
      <c r="U1107" t="s">
        <v>29</v>
      </c>
    </row>
    <row r="1108" spans="1:21" x14ac:dyDescent="0.35">
      <c r="A1108" t="s">
        <v>67</v>
      </c>
      <c r="B1108">
        <v>39</v>
      </c>
      <c r="C1108">
        <v>2023</v>
      </c>
      <c r="D1108" t="s">
        <v>141</v>
      </c>
      <c r="E1108">
        <v>122</v>
      </c>
      <c r="F1108" t="s">
        <v>114</v>
      </c>
      <c r="G1108" t="s">
        <v>24</v>
      </c>
      <c r="H1108" t="s">
        <v>25</v>
      </c>
      <c r="I1108">
        <v>78.5</v>
      </c>
      <c r="J1108" s="1" t="s">
        <v>86</v>
      </c>
      <c r="K1108" t="s">
        <v>28</v>
      </c>
      <c r="L1108">
        <v>2</v>
      </c>
      <c r="M1108">
        <v>1</v>
      </c>
      <c r="N1108" s="1" t="s">
        <v>27</v>
      </c>
      <c r="O1108" t="s">
        <v>27</v>
      </c>
      <c r="P1108" t="s">
        <v>28</v>
      </c>
      <c r="Q1108" t="s">
        <v>27</v>
      </c>
      <c r="R1108" t="s">
        <v>32</v>
      </c>
      <c r="S1108">
        <v>24</v>
      </c>
      <c r="T1108">
        <v>118.5</v>
      </c>
      <c r="U1108" t="s">
        <v>29</v>
      </c>
    </row>
    <row r="1109" spans="1:21" x14ac:dyDescent="0.35">
      <c r="A1109" t="s">
        <v>68</v>
      </c>
      <c r="B1109">
        <v>40</v>
      </c>
      <c r="C1109">
        <v>2023</v>
      </c>
      <c r="D1109" t="s">
        <v>141</v>
      </c>
      <c r="E1109">
        <v>122</v>
      </c>
      <c r="F1109" t="s">
        <v>114</v>
      </c>
      <c r="G1109" t="s">
        <v>24</v>
      </c>
      <c r="H1109" t="s">
        <v>25</v>
      </c>
      <c r="I1109">
        <v>85</v>
      </c>
      <c r="J1109" s="1" t="s">
        <v>86</v>
      </c>
      <c r="K1109" t="s">
        <v>28</v>
      </c>
      <c r="L1109">
        <v>2</v>
      </c>
      <c r="M1109">
        <v>1</v>
      </c>
      <c r="N1109" s="1" t="s">
        <v>27</v>
      </c>
      <c r="O1109" t="s">
        <v>32</v>
      </c>
      <c r="P1109">
        <v>18</v>
      </c>
      <c r="Q1109" t="s">
        <v>27</v>
      </c>
      <c r="R1109" t="s">
        <v>32</v>
      </c>
      <c r="S1109">
        <v>24</v>
      </c>
      <c r="T1109">
        <v>75</v>
      </c>
      <c r="U1109" t="s">
        <v>29</v>
      </c>
    </row>
    <row r="1110" spans="1:21" x14ac:dyDescent="0.35">
      <c r="A1110" t="s">
        <v>69</v>
      </c>
      <c r="B1110">
        <v>41</v>
      </c>
      <c r="C1110">
        <v>2023</v>
      </c>
      <c r="D1110" t="s">
        <v>141</v>
      </c>
      <c r="E1110">
        <v>122</v>
      </c>
      <c r="F1110" t="s">
        <v>114</v>
      </c>
      <c r="G1110" t="s">
        <v>24</v>
      </c>
      <c r="H1110" t="s">
        <v>25</v>
      </c>
      <c r="I1110">
        <v>169</v>
      </c>
      <c r="J1110" s="1" t="s">
        <v>86</v>
      </c>
      <c r="K1110" t="s">
        <v>28</v>
      </c>
      <c r="L1110">
        <v>2</v>
      </c>
      <c r="M1110">
        <v>1</v>
      </c>
      <c r="N1110" s="1" t="s">
        <v>27</v>
      </c>
      <c r="O1110" t="s">
        <v>27</v>
      </c>
      <c r="P1110" t="s">
        <v>28</v>
      </c>
      <c r="Q1110" t="s">
        <v>27</v>
      </c>
      <c r="R1110" t="s">
        <v>32</v>
      </c>
      <c r="S1110">
        <v>3</v>
      </c>
      <c r="T1110">
        <v>158</v>
      </c>
      <c r="U1110" t="s">
        <v>29</v>
      </c>
    </row>
    <row r="1111" spans="1:21" x14ac:dyDescent="0.35">
      <c r="A1111" t="s">
        <v>70</v>
      </c>
      <c r="B1111">
        <v>42</v>
      </c>
      <c r="C1111">
        <v>2023</v>
      </c>
      <c r="D1111" t="s">
        <v>141</v>
      </c>
      <c r="E1111">
        <v>122</v>
      </c>
      <c r="F1111" t="s">
        <v>114</v>
      </c>
      <c r="G1111" t="s">
        <v>24</v>
      </c>
      <c r="H1111" t="s">
        <v>25</v>
      </c>
      <c r="I1111">
        <v>95</v>
      </c>
      <c r="J1111" s="1" t="s">
        <v>86</v>
      </c>
      <c r="K1111" t="s">
        <v>28</v>
      </c>
      <c r="L1111">
        <v>2</v>
      </c>
      <c r="M1111">
        <v>1</v>
      </c>
      <c r="N1111" s="1" t="s">
        <v>27</v>
      </c>
      <c r="O1111" t="s">
        <v>32</v>
      </c>
      <c r="P1111">
        <v>18</v>
      </c>
      <c r="Q1111" t="s">
        <v>32</v>
      </c>
      <c r="R1111" t="s">
        <v>32</v>
      </c>
      <c r="S1111">
        <v>2</v>
      </c>
      <c r="T1111">
        <v>76</v>
      </c>
      <c r="U1111" t="s">
        <v>29</v>
      </c>
    </row>
    <row r="1112" spans="1:21" x14ac:dyDescent="0.35">
      <c r="A1112" t="s">
        <v>71</v>
      </c>
      <c r="B1112">
        <v>44</v>
      </c>
      <c r="C1112">
        <v>2023</v>
      </c>
      <c r="D1112" t="s">
        <v>141</v>
      </c>
      <c r="E1112">
        <v>122</v>
      </c>
      <c r="F1112" t="s">
        <v>114</v>
      </c>
      <c r="G1112" t="s">
        <v>24</v>
      </c>
      <c r="H1112" t="s">
        <v>25</v>
      </c>
      <c r="I1112">
        <v>45</v>
      </c>
      <c r="J1112" s="1" t="s">
        <v>86</v>
      </c>
      <c r="K1112" t="s">
        <v>28</v>
      </c>
      <c r="L1112">
        <v>2</v>
      </c>
      <c r="M1112">
        <v>1</v>
      </c>
      <c r="N1112" s="1" t="s">
        <v>27</v>
      </c>
      <c r="O1112" t="s">
        <v>27</v>
      </c>
      <c r="P1112" t="s">
        <v>28</v>
      </c>
      <c r="Q1112" t="s">
        <v>32</v>
      </c>
      <c r="R1112" t="s">
        <v>32</v>
      </c>
      <c r="S1112">
        <v>10</v>
      </c>
      <c r="T1112">
        <v>45</v>
      </c>
      <c r="U1112" t="s">
        <v>29</v>
      </c>
    </row>
    <row r="1113" spans="1:21" x14ac:dyDescent="0.35">
      <c r="A1113" t="s">
        <v>72</v>
      </c>
      <c r="B1113">
        <v>45</v>
      </c>
      <c r="C1113">
        <v>2023</v>
      </c>
      <c r="D1113" t="s">
        <v>141</v>
      </c>
      <c r="E1113">
        <v>122</v>
      </c>
      <c r="F1113" t="s">
        <v>114</v>
      </c>
      <c r="G1113" t="s">
        <v>24</v>
      </c>
      <c r="H1113" t="s">
        <v>25</v>
      </c>
      <c r="I1113">
        <v>70</v>
      </c>
      <c r="J1113" s="1" t="s">
        <v>86</v>
      </c>
      <c r="K1113" t="s">
        <v>28</v>
      </c>
      <c r="L1113">
        <v>2</v>
      </c>
      <c r="M1113">
        <v>1</v>
      </c>
      <c r="N1113" s="1" t="s">
        <v>27</v>
      </c>
      <c r="O1113" t="s">
        <v>32</v>
      </c>
      <c r="P1113">
        <v>18</v>
      </c>
      <c r="Q1113" t="s">
        <v>27</v>
      </c>
      <c r="R1113" t="s">
        <v>32</v>
      </c>
      <c r="S1113">
        <v>30</v>
      </c>
      <c r="T1113">
        <v>75</v>
      </c>
      <c r="U1113" t="s">
        <v>29</v>
      </c>
    </row>
    <row r="1114" spans="1:21" x14ac:dyDescent="0.35">
      <c r="A1114" t="s">
        <v>73</v>
      </c>
      <c r="B1114">
        <v>46</v>
      </c>
      <c r="C1114">
        <v>2023</v>
      </c>
      <c r="D1114" t="s">
        <v>141</v>
      </c>
      <c r="E1114">
        <v>122</v>
      </c>
      <c r="F1114" t="s">
        <v>114</v>
      </c>
      <c r="G1114" t="s">
        <v>24</v>
      </c>
      <c r="H1114" t="s">
        <v>25</v>
      </c>
      <c r="I1114">
        <v>100</v>
      </c>
      <c r="J1114" s="1" t="s">
        <v>86</v>
      </c>
      <c r="K1114" t="s">
        <v>28</v>
      </c>
      <c r="L1114">
        <v>2</v>
      </c>
      <c r="M1114">
        <v>1</v>
      </c>
      <c r="N1114" s="1" t="s">
        <v>27</v>
      </c>
      <c r="O1114" t="s">
        <v>27</v>
      </c>
      <c r="P1114" t="s">
        <v>28</v>
      </c>
      <c r="Q1114" t="s">
        <v>27</v>
      </c>
      <c r="R1114" t="s">
        <v>32</v>
      </c>
      <c r="S1114">
        <v>0</v>
      </c>
      <c r="T1114">
        <v>115</v>
      </c>
      <c r="U1114" t="s">
        <v>29</v>
      </c>
    </row>
    <row r="1115" spans="1:21" x14ac:dyDescent="0.35">
      <c r="A1115" t="s">
        <v>74</v>
      </c>
      <c r="B1115">
        <v>47</v>
      </c>
      <c r="C1115">
        <v>2023</v>
      </c>
      <c r="D1115" t="s">
        <v>141</v>
      </c>
      <c r="E1115">
        <v>122</v>
      </c>
      <c r="F1115" t="s">
        <v>114</v>
      </c>
      <c r="G1115" t="s">
        <v>24</v>
      </c>
      <c r="H1115" t="s">
        <v>25</v>
      </c>
      <c r="I1115">
        <v>0</v>
      </c>
      <c r="J1115" s="1" t="s">
        <v>86</v>
      </c>
      <c r="K1115" t="s">
        <v>28</v>
      </c>
      <c r="L1115">
        <v>2</v>
      </c>
      <c r="M1115">
        <v>1</v>
      </c>
      <c r="N1115" s="1" t="s">
        <v>27</v>
      </c>
      <c r="O1115" t="s">
        <v>27</v>
      </c>
      <c r="P1115" t="s">
        <v>28</v>
      </c>
      <c r="Q1115" t="s">
        <v>27</v>
      </c>
      <c r="R1115" t="s">
        <v>27</v>
      </c>
      <c r="S1115">
        <v>5</v>
      </c>
      <c r="T1115">
        <v>100</v>
      </c>
      <c r="U1115" t="s">
        <v>29</v>
      </c>
    </row>
    <row r="1116" spans="1:21" x14ac:dyDescent="0.35">
      <c r="A1116" t="s">
        <v>75</v>
      </c>
      <c r="B1116">
        <v>48</v>
      </c>
      <c r="C1116">
        <v>2023</v>
      </c>
      <c r="D1116" t="s">
        <v>141</v>
      </c>
      <c r="E1116">
        <v>122</v>
      </c>
      <c r="F1116" t="s">
        <v>114</v>
      </c>
      <c r="G1116" t="s">
        <v>24</v>
      </c>
      <c r="H1116" t="s">
        <v>25</v>
      </c>
      <c r="I1116">
        <v>75</v>
      </c>
      <c r="J1116" s="1" t="s">
        <v>86</v>
      </c>
      <c r="K1116" t="s">
        <v>28</v>
      </c>
      <c r="L1116">
        <v>2</v>
      </c>
      <c r="M1116">
        <v>2</v>
      </c>
      <c r="N1116" s="1" t="s">
        <v>27</v>
      </c>
      <c r="O1116" t="s">
        <v>27</v>
      </c>
      <c r="P1116" t="s">
        <v>28</v>
      </c>
      <c r="Q1116" t="s">
        <v>32</v>
      </c>
      <c r="R1116" t="s">
        <v>32</v>
      </c>
      <c r="S1116">
        <v>20</v>
      </c>
      <c r="T1116">
        <v>45</v>
      </c>
      <c r="U1116" t="s">
        <v>29</v>
      </c>
    </row>
    <row r="1117" spans="1:21" x14ac:dyDescent="0.35">
      <c r="A1117" t="s">
        <v>76</v>
      </c>
      <c r="B1117">
        <v>49</v>
      </c>
      <c r="C1117">
        <v>2023</v>
      </c>
      <c r="D1117" t="s">
        <v>141</v>
      </c>
      <c r="E1117">
        <v>122</v>
      </c>
      <c r="F1117" t="s">
        <v>114</v>
      </c>
      <c r="G1117" t="s">
        <v>24</v>
      </c>
      <c r="H1117" t="s">
        <v>25</v>
      </c>
      <c r="I1117">
        <v>90</v>
      </c>
      <c r="J1117" s="1" t="s">
        <v>86</v>
      </c>
      <c r="K1117" t="s">
        <v>28</v>
      </c>
      <c r="L1117">
        <v>2</v>
      </c>
      <c r="M1117">
        <v>1</v>
      </c>
      <c r="N1117" s="1" t="s">
        <v>27</v>
      </c>
      <c r="O1117" t="s">
        <v>27</v>
      </c>
      <c r="P1117" t="s">
        <v>28</v>
      </c>
      <c r="Q1117" t="s">
        <v>27</v>
      </c>
      <c r="R1117" t="s">
        <v>27</v>
      </c>
      <c r="S1117">
        <v>30</v>
      </c>
      <c r="T1117">
        <v>68</v>
      </c>
      <c r="U1117" t="s">
        <v>29</v>
      </c>
    </row>
    <row r="1118" spans="1:21" x14ac:dyDescent="0.35">
      <c r="A1118" t="s">
        <v>77</v>
      </c>
      <c r="B1118">
        <v>50</v>
      </c>
      <c r="C1118">
        <v>2023</v>
      </c>
      <c r="D1118" t="s">
        <v>141</v>
      </c>
      <c r="E1118">
        <v>122</v>
      </c>
      <c r="F1118" t="s">
        <v>114</v>
      </c>
      <c r="G1118" t="s">
        <v>24</v>
      </c>
      <c r="H1118" t="s">
        <v>25</v>
      </c>
      <c r="I1118">
        <v>75</v>
      </c>
      <c r="J1118" s="1" t="s">
        <v>86</v>
      </c>
      <c r="K1118" t="s">
        <v>28</v>
      </c>
      <c r="L1118">
        <v>2</v>
      </c>
      <c r="M1118">
        <v>1</v>
      </c>
      <c r="N1118" s="1" t="s">
        <v>27</v>
      </c>
      <c r="O1118" t="s">
        <v>27</v>
      </c>
      <c r="P1118" t="s">
        <v>28</v>
      </c>
      <c r="Q1118" t="s">
        <v>27</v>
      </c>
      <c r="R1118" t="s">
        <v>32</v>
      </c>
      <c r="S1118">
        <v>0</v>
      </c>
      <c r="T1118">
        <v>175</v>
      </c>
      <c r="U1118" t="s">
        <v>29</v>
      </c>
    </row>
    <row r="1119" spans="1:21" x14ac:dyDescent="0.35">
      <c r="A1119" t="s">
        <v>78</v>
      </c>
      <c r="B1119">
        <v>51</v>
      </c>
      <c r="C1119">
        <v>2023</v>
      </c>
      <c r="D1119" t="s">
        <v>141</v>
      </c>
      <c r="E1119">
        <v>122</v>
      </c>
      <c r="F1119" t="s">
        <v>114</v>
      </c>
      <c r="G1119" t="s">
        <v>24</v>
      </c>
      <c r="H1119" t="s">
        <v>25</v>
      </c>
      <c r="I1119">
        <v>170</v>
      </c>
      <c r="J1119" s="1" t="s">
        <v>86</v>
      </c>
      <c r="K1119" t="s">
        <v>28</v>
      </c>
      <c r="L1119">
        <v>2</v>
      </c>
      <c r="M1119">
        <v>1</v>
      </c>
      <c r="N1119" s="1" t="s">
        <v>27</v>
      </c>
      <c r="O1119" t="s">
        <v>27</v>
      </c>
      <c r="P1119" t="s">
        <v>28</v>
      </c>
      <c r="Q1119" t="s">
        <v>32</v>
      </c>
      <c r="R1119" t="s">
        <v>32</v>
      </c>
      <c r="S1119">
        <v>30</v>
      </c>
      <c r="T1119">
        <v>120</v>
      </c>
      <c r="U1119" t="s">
        <v>29</v>
      </c>
    </row>
    <row r="1120" spans="1:21" x14ac:dyDescent="0.35">
      <c r="A1120" t="s">
        <v>79</v>
      </c>
      <c r="B1120">
        <v>53</v>
      </c>
      <c r="C1120">
        <v>2023</v>
      </c>
      <c r="D1120" t="s">
        <v>141</v>
      </c>
      <c r="E1120">
        <v>122</v>
      </c>
      <c r="F1120" t="s">
        <v>114</v>
      </c>
      <c r="G1120" t="s">
        <v>24</v>
      </c>
      <c r="H1120" t="s">
        <v>25</v>
      </c>
      <c r="I1120">
        <v>90</v>
      </c>
      <c r="J1120" s="1" t="s">
        <v>86</v>
      </c>
      <c r="K1120" t="s">
        <v>28</v>
      </c>
      <c r="L1120">
        <v>2</v>
      </c>
      <c r="M1120">
        <v>1</v>
      </c>
      <c r="N1120" s="1" t="s">
        <v>27</v>
      </c>
      <c r="O1120" t="s">
        <v>27</v>
      </c>
      <c r="P1120">
        <v>18</v>
      </c>
      <c r="Q1120" t="s">
        <v>27</v>
      </c>
      <c r="R1120" t="s">
        <v>32</v>
      </c>
      <c r="S1120">
        <v>45</v>
      </c>
      <c r="T1120">
        <f>2*90</f>
        <v>180</v>
      </c>
      <c r="U1120" t="s">
        <v>29</v>
      </c>
    </row>
    <row r="1121" spans="1:21" x14ac:dyDescent="0.35">
      <c r="A1121" t="s">
        <v>80</v>
      </c>
      <c r="B1121">
        <v>54</v>
      </c>
      <c r="C1121">
        <v>2023</v>
      </c>
      <c r="D1121" t="s">
        <v>141</v>
      </c>
      <c r="E1121">
        <v>122</v>
      </c>
      <c r="F1121" t="s">
        <v>114</v>
      </c>
      <c r="G1121" t="s">
        <v>24</v>
      </c>
      <c r="H1121" t="s">
        <v>25</v>
      </c>
      <c r="I1121">
        <v>75</v>
      </c>
      <c r="J1121" s="1" t="s">
        <v>86</v>
      </c>
      <c r="K1121" t="s">
        <v>28</v>
      </c>
      <c r="L1121">
        <v>2</v>
      </c>
      <c r="M1121">
        <v>1</v>
      </c>
      <c r="N1121" s="1" t="s">
        <v>27</v>
      </c>
      <c r="O1121" t="s">
        <v>27</v>
      </c>
      <c r="P1121" t="s">
        <v>28</v>
      </c>
      <c r="Q1121" t="s">
        <v>32</v>
      </c>
      <c r="R1121" t="s">
        <v>32</v>
      </c>
      <c r="S1121">
        <v>24</v>
      </c>
      <c r="T1121">
        <v>40</v>
      </c>
      <c r="U1121" t="s">
        <v>29</v>
      </c>
    </row>
    <row r="1122" spans="1:21" x14ac:dyDescent="0.35">
      <c r="A1122" t="s">
        <v>81</v>
      </c>
      <c r="B1122">
        <v>55</v>
      </c>
      <c r="C1122">
        <v>2023</v>
      </c>
      <c r="D1122" t="s">
        <v>141</v>
      </c>
      <c r="E1122">
        <v>122</v>
      </c>
      <c r="F1122" t="s">
        <v>114</v>
      </c>
      <c r="G1122" t="s">
        <v>24</v>
      </c>
      <c r="H1122" t="s">
        <v>25</v>
      </c>
      <c r="I1122">
        <v>72</v>
      </c>
      <c r="J1122" s="1" t="s">
        <v>86</v>
      </c>
      <c r="K1122" t="s">
        <v>28</v>
      </c>
      <c r="L1122">
        <v>2</v>
      </c>
      <c r="M1122">
        <v>1</v>
      </c>
      <c r="N1122" s="1" t="s">
        <v>27</v>
      </c>
      <c r="O1122" t="s">
        <v>32</v>
      </c>
      <c r="P1122">
        <v>18</v>
      </c>
      <c r="Q1122" t="s">
        <v>27</v>
      </c>
      <c r="R1122" t="s">
        <v>32</v>
      </c>
      <c r="S1122">
        <v>0</v>
      </c>
      <c r="T1122">
        <v>61</v>
      </c>
      <c r="U1122" t="s">
        <v>29</v>
      </c>
    </row>
    <row r="1123" spans="1:21" x14ac:dyDescent="0.35">
      <c r="A1123" t="s">
        <v>82</v>
      </c>
      <c r="B1123">
        <v>56</v>
      </c>
      <c r="C1123">
        <v>2023</v>
      </c>
      <c r="D1123" t="s">
        <v>141</v>
      </c>
      <c r="E1123">
        <v>122</v>
      </c>
      <c r="F1123" t="s">
        <v>114</v>
      </c>
      <c r="G1123" t="s">
        <v>24</v>
      </c>
      <c r="H1123" t="s">
        <v>25</v>
      </c>
      <c r="I1123">
        <v>130</v>
      </c>
      <c r="J1123" s="1" t="s">
        <v>86</v>
      </c>
      <c r="K1123" t="s">
        <v>28</v>
      </c>
      <c r="L1123">
        <v>2</v>
      </c>
      <c r="M1123">
        <v>1</v>
      </c>
      <c r="N1123" s="1" t="s">
        <v>27</v>
      </c>
      <c r="O1123" t="s">
        <v>27</v>
      </c>
      <c r="P1123" t="s">
        <v>28</v>
      </c>
      <c r="Q1123" t="s">
        <v>27</v>
      </c>
      <c r="R1123" t="s">
        <v>32</v>
      </c>
      <c r="S1123">
        <v>15</v>
      </c>
      <c r="T1123">
        <v>90</v>
      </c>
      <c r="U1123" t="s">
        <v>29</v>
      </c>
    </row>
    <row r="1124" spans="1:21" x14ac:dyDescent="0.35">
      <c r="A1124" t="s">
        <v>21</v>
      </c>
      <c r="B1124">
        <v>1</v>
      </c>
      <c r="C1124">
        <v>2023</v>
      </c>
      <c r="D1124" t="s">
        <v>142</v>
      </c>
      <c r="E1124">
        <v>123</v>
      </c>
      <c r="F1124" t="s">
        <v>143</v>
      </c>
      <c r="G1124" t="s">
        <v>24</v>
      </c>
      <c r="H1124" t="s">
        <v>25</v>
      </c>
      <c r="I1124">
        <v>195</v>
      </c>
      <c r="J1124" t="s">
        <v>27</v>
      </c>
      <c r="K1124">
        <v>650</v>
      </c>
      <c r="L1124">
        <v>2</v>
      </c>
      <c r="M1124">
        <v>1</v>
      </c>
      <c r="N1124" s="1" t="s">
        <v>27</v>
      </c>
      <c r="O1124" t="s">
        <v>32</v>
      </c>
      <c r="P1124" t="s">
        <v>28</v>
      </c>
      <c r="Q1124" t="s">
        <v>27</v>
      </c>
      <c r="R1124" t="s">
        <v>32</v>
      </c>
      <c r="S1124">
        <v>16</v>
      </c>
      <c r="T1124">
        <v>200</v>
      </c>
      <c r="U1124" t="s">
        <v>29</v>
      </c>
    </row>
    <row r="1125" spans="1:21" x14ac:dyDescent="0.35">
      <c r="A1125" t="s">
        <v>30</v>
      </c>
      <c r="B1125">
        <v>2</v>
      </c>
      <c r="C1125">
        <v>2023</v>
      </c>
      <c r="D1125" t="s">
        <v>142</v>
      </c>
      <c r="E1125">
        <v>123</v>
      </c>
      <c r="F1125" t="s">
        <v>143</v>
      </c>
      <c r="G1125" t="s">
        <v>24</v>
      </c>
      <c r="H1125" t="s">
        <v>25</v>
      </c>
      <c r="I1125">
        <v>570</v>
      </c>
      <c r="J1125" t="s">
        <v>27</v>
      </c>
      <c r="K1125">
        <v>625</v>
      </c>
      <c r="L1125">
        <v>2</v>
      </c>
      <c r="M1125">
        <v>1</v>
      </c>
      <c r="N1125" s="1" t="s">
        <v>27</v>
      </c>
      <c r="O1125" t="s">
        <v>27</v>
      </c>
      <c r="P1125">
        <v>18</v>
      </c>
      <c r="Q1125" t="s">
        <v>27</v>
      </c>
      <c r="R1125" t="s">
        <v>27</v>
      </c>
      <c r="S1125">
        <v>16</v>
      </c>
      <c r="T1125">
        <v>290</v>
      </c>
      <c r="U1125" t="s">
        <v>29</v>
      </c>
    </row>
    <row r="1126" spans="1:21" x14ac:dyDescent="0.35">
      <c r="A1126" t="s">
        <v>33</v>
      </c>
      <c r="B1126">
        <v>4</v>
      </c>
      <c r="C1126">
        <v>2023</v>
      </c>
      <c r="D1126" t="s">
        <v>142</v>
      </c>
      <c r="E1126">
        <v>123</v>
      </c>
      <c r="F1126" t="s">
        <v>143</v>
      </c>
      <c r="G1126" t="s">
        <v>24</v>
      </c>
      <c r="H1126" t="s">
        <v>25</v>
      </c>
      <c r="I1126">
        <v>217</v>
      </c>
      <c r="J1126" t="s">
        <v>27</v>
      </c>
      <c r="K1126">
        <v>700</v>
      </c>
      <c r="L1126">
        <v>2</v>
      </c>
      <c r="M1126">
        <v>1</v>
      </c>
      <c r="N1126" s="1" t="s">
        <v>27</v>
      </c>
      <c r="O1126" t="s">
        <v>32</v>
      </c>
      <c r="P1126">
        <v>18</v>
      </c>
      <c r="Q1126" t="s">
        <v>32</v>
      </c>
      <c r="R1126" t="s">
        <v>32</v>
      </c>
      <c r="S1126">
        <v>24</v>
      </c>
      <c r="T1126">
        <v>95</v>
      </c>
      <c r="U1126" t="s">
        <v>39</v>
      </c>
    </row>
    <row r="1127" spans="1:21" x14ac:dyDescent="0.35">
      <c r="A1127" t="s">
        <v>34</v>
      </c>
      <c r="B1127">
        <v>5</v>
      </c>
      <c r="C1127">
        <v>2023</v>
      </c>
      <c r="D1127" t="s">
        <v>142</v>
      </c>
      <c r="E1127">
        <v>123</v>
      </c>
      <c r="F1127" t="s">
        <v>143</v>
      </c>
      <c r="G1127" t="s">
        <v>24</v>
      </c>
      <c r="H1127" t="s">
        <v>25</v>
      </c>
      <c r="I1127">
        <v>216.25</v>
      </c>
      <c r="J1127" t="s">
        <v>87</v>
      </c>
      <c r="K1127">
        <v>500</v>
      </c>
      <c r="L1127">
        <v>2</v>
      </c>
      <c r="M1127">
        <v>2</v>
      </c>
      <c r="N1127" s="1" t="s">
        <v>27</v>
      </c>
      <c r="O1127" t="s">
        <v>27</v>
      </c>
      <c r="P1127">
        <v>18</v>
      </c>
      <c r="Q1127" t="s">
        <v>27</v>
      </c>
      <c r="R1127" t="s">
        <v>27</v>
      </c>
      <c r="S1127">
        <v>18</v>
      </c>
      <c r="T1127">
        <v>80</v>
      </c>
      <c r="U1127" t="s">
        <v>39</v>
      </c>
    </row>
    <row r="1128" spans="1:21" x14ac:dyDescent="0.35">
      <c r="A1128" t="s">
        <v>35</v>
      </c>
      <c r="B1128">
        <v>6</v>
      </c>
      <c r="C1128">
        <v>2023</v>
      </c>
      <c r="D1128" t="s">
        <v>142</v>
      </c>
      <c r="E1128">
        <v>123</v>
      </c>
      <c r="F1128" t="s">
        <v>143</v>
      </c>
      <c r="G1128" t="s">
        <v>24</v>
      </c>
      <c r="H1128" s="1" t="s">
        <v>144</v>
      </c>
      <c r="I1128" s="1" t="s">
        <v>28</v>
      </c>
      <c r="J1128" s="1" t="s">
        <v>28</v>
      </c>
      <c r="K1128" s="1" t="s">
        <v>28</v>
      </c>
      <c r="L1128" s="1" t="s">
        <v>28</v>
      </c>
      <c r="M1128" s="1" t="s">
        <v>28</v>
      </c>
      <c r="N1128" s="1" t="s">
        <v>28</v>
      </c>
      <c r="O1128" s="1" t="s">
        <v>28</v>
      </c>
      <c r="P1128" s="1" t="s">
        <v>28</v>
      </c>
      <c r="Q1128" s="1" t="s">
        <v>28</v>
      </c>
      <c r="R1128" s="1" t="s">
        <v>28</v>
      </c>
      <c r="S1128" s="1" t="s">
        <v>28</v>
      </c>
      <c r="T1128" s="1" t="s">
        <v>28</v>
      </c>
      <c r="U1128" s="1" t="s">
        <v>28</v>
      </c>
    </row>
    <row r="1129" spans="1:21" x14ac:dyDescent="0.35">
      <c r="A1129" t="s">
        <v>36</v>
      </c>
      <c r="B1129">
        <v>8</v>
      </c>
      <c r="C1129">
        <v>2023</v>
      </c>
      <c r="D1129" t="s">
        <v>142</v>
      </c>
      <c r="E1129">
        <v>123</v>
      </c>
      <c r="F1129" t="s">
        <v>143</v>
      </c>
      <c r="G1129" t="s">
        <v>24</v>
      </c>
      <c r="H1129" t="s">
        <v>25</v>
      </c>
      <c r="I1129">
        <v>200</v>
      </c>
      <c r="J1129" t="s">
        <v>27</v>
      </c>
      <c r="K1129">
        <v>500</v>
      </c>
      <c r="L1129">
        <v>2</v>
      </c>
      <c r="M1129">
        <v>1</v>
      </c>
      <c r="N1129" s="1" t="s">
        <v>27</v>
      </c>
      <c r="O1129" t="s">
        <v>27</v>
      </c>
      <c r="P1129">
        <v>18</v>
      </c>
      <c r="Q1129" t="s">
        <v>27</v>
      </c>
      <c r="R1129" t="s">
        <v>27</v>
      </c>
      <c r="S1129">
        <v>24</v>
      </c>
      <c r="T1129" t="s">
        <v>28</v>
      </c>
      <c r="U1129" t="s">
        <v>29</v>
      </c>
    </row>
    <row r="1130" spans="1:21" x14ac:dyDescent="0.35">
      <c r="A1130" t="s">
        <v>37</v>
      </c>
      <c r="B1130">
        <v>9</v>
      </c>
      <c r="C1130">
        <v>2023</v>
      </c>
      <c r="D1130" t="s">
        <v>142</v>
      </c>
      <c r="E1130">
        <v>123</v>
      </c>
      <c r="F1130" t="s">
        <v>143</v>
      </c>
      <c r="G1130" t="s">
        <v>24</v>
      </c>
      <c r="H1130" t="s">
        <v>25</v>
      </c>
      <c r="I1130">
        <v>379.75</v>
      </c>
      <c r="J1130" t="s">
        <v>27</v>
      </c>
      <c r="K1130">
        <v>750</v>
      </c>
      <c r="L1130">
        <v>2</v>
      </c>
      <c r="M1130">
        <v>1</v>
      </c>
      <c r="N1130" s="1" t="s">
        <v>27</v>
      </c>
      <c r="O1130" t="s">
        <v>27</v>
      </c>
      <c r="P1130" t="s">
        <v>28</v>
      </c>
      <c r="Q1130" t="s">
        <v>27</v>
      </c>
      <c r="R1130" t="s">
        <v>27</v>
      </c>
      <c r="S1130">
        <v>12</v>
      </c>
      <c r="T1130">
        <v>255</v>
      </c>
      <c r="U1130" t="s">
        <v>29</v>
      </c>
    </row>
    <row r="1131" spans="1:21" x14ac:dyDescent="0.35">
      <c r="A1131" t="s">
        <v>38</v>
      </c>
      <c r="B1131">
        <v>10</v>
      </c>
      <c r="C1131">
        <v>2023</v>
      </c>
      <c r="D1131" t="s">
        <v>142</v>
      </c>
      <c r="E1131">
        <v>123</v>
      </c>
      <c r="F1131" t="s">
        <v>143</v>
      </c>
      <c r="G1131" t="s">
        <v>24</v>
      </c>
      <c r="H1131" t="s">
        <v>25</v>
      </c>
      <c r="I1131">
        <v>169</v>
      </c>
      <c r="J1131" t="s">
        <v>27</v>
      </c>
      <c r="K1131">
        <v>500</v>
      </c>
      <c r="L1131">
        <v>2</v>
      </c>
      <c r="M1131">
        <v>1</v>
      </c>
      <c r="N1131" s="1" t="s">
        <v>27</v>
      </c>
      <c r="O1131" t="s">
        <v>27</v>
      </c>
      <c r="P1131">
        <v>18</v>
      </c>
      <c r="Q1131" t="s">
        <v>27</v>
      </c>
      <c r="R1131" t="s">
        <v>27</v>
      </c>
      <c r="S1131">
        <v>24</v>
      </c>
      <c r="T1131" t="s">
        <v>28</v>
      </c>
      <c r="U1131" t="s">
        <v>39</v>
      </c>
    </row>
    <row r="1132" spans="1:21" x14ac:dyDescent="0.35">
      <c r="A1132" t="s">
        <v>40</v>
      </c>
      <c r="B1132">
        <v>11</v>
      </c>
      <c r="C1132">
        <v>2023</v>
      </c>
      <c r="D1132" t="s">
        <v>142</v>
      </c>
      <c r="E1132">
        <v>123</v>
      </c>
      <c r="F1132" t="s">
        <v>143</v>
      </c>
      <c r="G1132" t="s">
        <v>24</v>
      </c>
      <c r="H1132" t="s">
        <v>25</v>
      </c>
      <c r="I1132">
        <v>262</v>
      </c>
      <c r="J1132" t="s">
        <v>27</v>
      </c>
      <c r="K1132">
        <v>500</v>
      </c>
      <c r="L1132">
        <v>2</v>
      </c>
      <c r="M1132">
        <v>1</v>
      </c>
      <c r="N1132" s="1" t="s">
        <v>27</v>
      </c>
      <c r="O1132" t="s">
        <v>27</v>
      </c>
      <c r="P1132">
        <v>18</v>
      </c>
      <c r="Q1132" t="s">
        <v>27</v>
      </c>
      <c r="R1132" t="s">
        <v>27</v>
      </c>
      <c r="S1132">
        <v>14</v>
      </c>
      <c r="T1132">
        <v>177</v>
      </c>
      <c r="U1132" t="s">
        <v>29</v>
      </c>
    </row>
    <row r="1133" spans="1:21" x14ac:dyDescent="0.35">
      <c r="A1133" t="s">
        <v>41</v>
      </c>
      <c r="B1133">
        <v>12</v>
      </c>
      <c r="C1133">
        <v>2023</v>
      </c>
      <c r="D1133" t="s">
        <v>142</v>
      </c>
      <c r="E1133">
        <v>123</v>
      </c>
      <c r="F1133" t="s">
        <v>143</v>
      </c>
      <c r="G1133" t="s">
        <v>24</v>
      </c>
      <c r="H1133" t="s">
        <v>25</v>
      </c>
      <c r="I1133">
        <v>155</v>
      </c>
      <c r="J1133" t="s">
        <v>27</v>
      </c>
      <c r="K1133">
        <v>500</v>
      </c>
      <c r="L1133">
        <v>2</v>
      </c>
      <c r="M1133">
        <v>1</v>
      </c>
      <c r="N1133" s="1" t="s">
        <v>27</v>
      </c>
      <c r="O1133" t="s">
        <v>27</v>
      </c>
      <c r="P1133">
        <v>18</v>
      </c>
      <c r="Q1133" t="s">
        <v>27</v>
      </c>
      <c r="R1133" t="s">
        <v>32</v>
      </c>
      <c r="S1133">
        <v>24</v>
      </c>
      <c r="T1133">
        <v>105</v>
      </c>
      <c r="U1133" t="s">
        <v>29</v>
      </c>
    </row>
    <row r="1134" spans="1:21" x14ac:dyDescent="0.35">
      <c r="A1134" t="s">
        <v>42</v>
      </c>
      <c r="B1134">
        <v>13</v>
      </c>
      <c r="C1134">
        <v>2023</v>
      </c>
      <c r="D1134" t="s">
        <v>142</v>
      </c>
      <c r="E1134">
        <v>123</v>
      </c>
      <c r="F1134" t="s">
        <v>143</v>
      </c>
      <c r="G1134" t="s">
        <v>24</v>
      </c>
      <c r="H1134" t="s">
        <v>25</v>
      </c>
      <c r="I1134">
        <v>125</v>
      </c>
      <c r="J1134" t="s">
        <v>87</v>
      </c>
      <c r="K1134">
        <v>500</v>
      </c>
      <c r="L1134">
        <v>2</v>
      </c>
      <c r="M1134">
        <v>1</v>
      </c>
      <c r="N1134" s="1" t="s">
        <v>27</v>
      </c>
      <c r="O1134" t="s">
        <v>32</v>
      </c>
      <c r="P1134">
        <v>18</v>
      </c>
      <c r="Q1134" t="s">
        <v>27</v>
      </c>
      <c r="R1134" t="s">
        <v>27</v>
      </c>
      <c r="S1134">
        <v>24</v>
      </c>
      <c r="T1134">
        <v>75</v>
      </c>
      <c r="U1134" t="s">
        <v>29</v>
      </c>
    </row>
    <row r="1135" spans="1:21" x14ac:dyDescent="0.35">
      <c r="A1135" t="s">
        <v>43</v>
      </c>
      <c r="B1135">
        <v>15</v>
      </c>
      <c r="C1135">
        <v>2023</v>
      </c>
      <c r="D1135" t="s">
        <v>142</v>
      </c>
      <c r="E1135">
        <v>123</v>
      </c>
      <c r="F1135" t="s">
        <v>143</v>
      </c>
      <c r="G1135" t="s">
        <v>24</v>
      </c>
      <c r="H1135" t="s">
        <v>25</v>
      </c>
      <c r="I1135">
        <v>50</v>
      </c>
      <c r="J1135" t="s">
        <v>27</v>
      </c>
      <c r="K1135">
        <v>570</v>
      </c>
      <c r="L1135">
        <v>2</v>
      </c>
      <c r="M1135">
        <v>1</v>
      </c>
      <c r="N1135" s="1" t="s">
        <v>27</v>
      </c>
      <c r="O1135" t="s">
        <v>27</v>
      </c>
      <c r="P1135">
        <v>18</v>
      </c>
      <c r="Q1135" t="s">
        <v>27</v>
      </c>
      <c r="R1135" t="s">
        <v>32</v>
      </c>
      <c r="S1135">
        <v>12</v>
      </c>
      <c r="T1135">
        <v>164</v>
      </c>
      <c r="U1135" t="s">
        <v>29</v>
      </c>
    </row>
    <row r="1136" spans="1:21" x14ac:dyDescent="0.35">
      <c r="A1136" t="s">
        <v>44</v>
      </c>
      <c r="B1136">
        <v>16</v>
      </c>
      <c r="C1136">
        <v>2023</v>
      </c>
      <c r="D1136" t="s">
        <v>142</v>
      </c>
      <c r="E1136">
        <v>123</v>
      </c>
      <c r="F1136" t="s">
        <v>143</v>
      </c>
      <c r="G1136" t="s">
        <v>24</v>
      </c>
      <c r="H1136" t="s">
        <v>25</v>
      </c>
      <c r="I1136">
        <v>115</v>
      </c>
      <c r="J1136" t="s">
        <v>87</v>
      </c>
      <c r="K1136">
        <v>500</v>
      </c>
      <c r="L1136">
        <v>2</v>
      </c>
      <c r="M1136">
        <v>1</v>
      </c>
      <c r="N1136" s="1" t="s">
        <v>27</v>
      </c>
      <c r="O1136" t="s">
        <v>27</v>
      </c>
      <c r="P1136">
        <v>18</v>
      </c>
      <c r="Q1136" t="s">
        <v>27</v>
      </c>
      <c r="R1136" t="s">
        <v>27</v>
      </c>
      <c r="S1136">
        <v>6</v>
      </c>
      <c r="T1136">
        <v>65</v>
      </c>
      <c r="U1136" t="s">
        <v>29</v>
      </c>
    </row>
    <row r="1137" spans="1:21" x14ac:dyDescent="0.35">
      <c r="A1137" t="s">
        <v>45</v>
      </c>
      <c r="B1137">
        <v>17</v>
      </c>
      <c r="C1137">
        <v>2023</v>
      </c>
      <c r="D1137" t="s">
        <v>142</v>
      </c>
      <c r="E1137">
        <v>123</v>
      </c>
      <c r="F1137" t="s">
        <v>143</v>
      </c>
      <c r="G1137" t="s">
        <v>24</v>
      </c>
      <c r="H1137" t="s">
        <v>25</v>
      </c>
      <c r="I1137">
        <v>175</v>
      </c>
      <c r="J1137" t="s">
        <v>27</v>
      </c>
      <c r="K1137">
        <v>600</v>
      </c>
      <c r="L1137">
        <v>2</v>
      </c>
      <c r="M1137">
        <v>1</v>
      </c>
      <c r="N1137" s="1" t="s">
        <v>27</v>
      </c>
      <c r="O1137" t="s">
        <v>27</v>
      </c>
      <c r="P1137">
        <v>18</v>
      </c>
      <c r="Q1137" t="s">
        <v>32</v>
      </c>
      <c r="R1137" t="s">
        <v>27</v>
      </c>
      <c r="S1137">
        <v>24</v>
      </c>
      <c r="T1137">
        <v>175</v>
      </c>
      <c r="U1137" t="s">
        <v>29</v>
      </c>
    </row>
    <row r="1138" spans="1:21" x14ac:dyDescent="0.35">
      <c r="A1138" t="s">
        <v>46</v>
      </c>
      <c r="B1138">
        <v>18</v>
      </c>
      <c r="C1138">
        <v>2023</v>
      </c>
      <c r="D1138" t="s">
        <v>142</v>
      </c>
      <c r="E1138">
        <v>123</v>
      </c>
      <c r="F1138" t="s">
        <v>143</v>
      </c>
      <c r="G1138" t="s">
        <v>24</v>
      </c>
      <c r="H1138" t="s">
        <v>25</v>
      </c>
      <c r="I1138">
        <v>100</v>
      </c>
      <c r="J1138" t="s">
        <v>87</v>
      </c>
      <c r="K1138">
        <v>625</v>
      </c>
      <c r="L1138">
        <v>2</v>
      </c>
      <c r="M1138">
        <v>1</v>
      </c>
      <c r="N1138" s="1" t="s">
        <v>27</v>
      </c>
      <c r="O1138" t="s">
        <v>27</v>
      </c>
      <c r="P1138">
        <v>18</v>
      </c>
      <c r="Q1138" t="s">
        <v>27</v>
      </c>
      <c r="R1138" t="s">
        <v>27</v>
      </c>
      <c r="S1138">
        <v>18</v>
      </c>
      <c r="T1138">
        <v>75</v>
      </c>
      <c r="U1138" t="s">
        <v>29</v>
      </c>
    </row>
    <row r="1139" spans="1:21" x14ac:dyDescent="0.35">
      <c r="A1139" t="s">
        <v>47</v>
      </c>
      <c r="B1139">
        <v>19</v>
      </c>
      <c r="C1139">
        <v>2023</v>
      </c>
      <c r="D1139" t="s">
        <v>142</v>
      </c>
      <c r="E1139">
        <v>123</v>
      </c>
      <c r="F1139" t="s">
        <v>143</v>
      </c>
      <c r="G1139" t="s">
        <v>24</v>
      </c>
      <c r="H1139" t="s">
        <v>25</v>
      </c>
      <c r="I1139">
        <v>120</v>
      </c>
      <c r="J1139" t="s">
        <v>27</v>
      </c>
      <c r="K1139">
        <v>600</v>
      </c>
      <c r="L1139">
        <v>2</v>
      </c>
      <c r="M1139">
        <v>1</v>
      </c>
      <c r="N1139" s="1" t="s">
        <v>27</v>
      </c>
      <c r="O1139" t="s">
        <v>27</v>
      </c>
      <c r="P1139" t="s">
        <v>28</v>
      </c>
      <c r="Q1139" t="s">
        <v>27</v>
      </c>
      <c r="R1139" t="s">
        <v>27</v>
      </c>
      <c r="S1139">
        <v>16</v>
      </c>
      <c r="T1139">
        <v>60</v>
      </c>
      <c r="U1139" t="s">
        <v>29</v>
      </c>
    </row>
    <row r="1140" spans="1:21" x14ac:dyDescent="0.35">
      <c r="A1140" t="s">
        <v>48</v>
      </c>
      <c r="B1140">
        <v>20</v>
      </c>
      <c r="C1140">
        <v>2023</v>
      </c>
      <c r="D1140" t="s">
        <v>142</v>
      </c>
      <c r="E1140">
        <v>123</v>
      </c>
      <c r="F1140" t="s">
        <v>143</v>
      </c>
      <c r="G1140" t="s">
        <v>24</v>
      </c>
      <c r="H1140" t="s">
        <v>27</v>
      </c>
      <c r="I1140" t="s">
        <v>28</v>
      </c>
      <c r="J1140" t="s">
        <v>28</v>
      </c>
      <c r="K1140" t="s">
        <v>28</v>
      </c>
      <c r="L1140" t="s">
        <v>28</v>
      </c>
      <c r="M1140" t="s">
        <v>28</v>
      </c>
      <c r="N1140" s="1" t="s">
        <v>28</v>
      </c>
      <c r="O1140" t="s">
        <v>28</v>
      </c>
      <c r="P1140" t="s">
        <v>28</v>
      </c>
      <c r="Q1140" t="s">
        <v>28</v>
      </c>
      <c r="R1140" t="s">
        <v>28</v>
      </c>
      <c r="S1140" t="s">
        <v>28</v>
      </c>
      <c r="T1140" t="s">
        <v>28</v>
      </c>
      <c r="U1140" t="s">
        <v>28</v>
      </c>
    </row>
    <row r="1141" spans="1:21" x14ac:dyDescent="0.35">
      <c r="A1141" t="s">
        <v>49</v>
      </c>
      <c r="B1141">
        <v>21</v>
      </c>
      <c r="C1141">
        <v>2023</v>
      </c>
      <c r="D1141" t="s">
        <v>142</v>
      </c>
      <c r="E1141">
        <v>123</v>
      </c>
      <c r="F1141" t="s">
        <v>143</v>
      </c>
      <c r="G1141" t="s">
        <v>24</v>
      </c>
      <c r="H1141" t="s">
        <v>25</v>
      </c>
      <c r="I1141">
        <v>200</v>
      </c>
      <c r="J1141" t="s">
        <v>27</v>
      </c>
      <c r="K1141">
        <v>600</v>
      </c>
      <c r="L1141">
        <v>2</v>
      </c>
      <c r="M1141">
        <v>1</v>
      </c>
      <c r="N1141" s="1" t="s">
        <v>27</v>
      </c>
      <c r="O1141" t="s">
        <v>27</v>
      </c>
      <c r="P1141">
        <v>18</v>
      </c>
      <c r="Q1141" t="s">
        <v>27</v>
      </c>
      <c r="R1141" t="s">
        <v>27</v>
      </c>
      <c r="S1141">
        <v>12</v>
      </c>
      <c r="T1141">
        <v>200</v>
      </c>
      <c r="U1141" t="s">
        <v>29</v>
      </c>
    </row>
    <row r="1142" spans="1:21" x14ac:dyDescent="0.35">
      <c r="A1142" t="s">
        <v>50</v>
      </c>
      <c r="B1142">
        <v>22</v>
      </c>
      <c r="C1142">
        <v>2023</v>
      </c>
      <c r="D1142" t="s">
        <v>142</v>
      </c>
      <c r="E1142">
        <v>123</v>
      </c>
      <c r="F1142" t="s">
        <v>143</v>
      </c>
      <c r="G1142" t="s">
        <v>24</v>
      </c>
      <c r="H1142" t="s">
        <v>25</v>
      </c>
      <c r="I1142">
        <v>200</v>
      </c>
      <c r="J1142" t="s">
        <v>27</v>
      </c>
      <c r="K1142">
        <v>500</v>
      </c>
      <c r="L1142">
        <v>2</v>
      </c>
      <c r="M1142">
        <v>1</v>
      </c>
      <c r="N1142" s="1" t="s">
        <v>27</v>
      </c>
      <c r="O1142" t="s">
        <v>32</v>
      </c>
      <c r="P1142" t="s">
        <v>28</v>
      </c>
      <c r="Q1142" t="s">
        <v>27</v>
      </c>
      <c r="R1142" t="s">
        <v>32</v>
      </c>
      <c r="S1142">
        <v>12</v>
      </c>
      <c r="T1142">
        <f>2*125</f>
        <v>250</v>
      </c>
      <c r="U1142" t="s">
        <v>39</v>
      </c>
    </row>
    <row r="1143" spans="1:21" x14ac:dyDescent="0.35">
      <c r="A1143" t="s">
        <v>51</v>
      </c>
      <c r="B1143">
        <v>23</v>
      </c>
      <c r="C1143">
        <v>2023</v>
      </c>
      <c r="D1143" t="s">
        <v>142</v>
      </c>
      <c r="E1143">
        <v>123</v>
      </c>
      <c r="F1143" t="s">
        <v>143</v>
      </c>
      <c r="G1143" t="s">
        <v>24</v>
      </c>
      <c r="H1143" t="s">
        <v>25</v>
      </c>
      <c r="I1143">
        <v>86</v>
      </c>
      <c r="J1143" t="s">
        <v>87</v>
      </c>
      <c r="K1143">
        <v>500</v>
      </c>
      <c r="L1143">
        <v>2</v>
      </c>
      <c r="M1143">
        <v>1</v>
      </c>
      <c r="N1143" s="1" t="s">
        <v>27</v>
      </c>
      <c r="O1143" t="s">
        <v>27</v>
      </c>
      <c r="P1143">
        <v>18</v>
      </c>
      <c r="Q1143" t="s">
        <v>27</v>
      </c>
      <c r="R1143" t="s">
        <v>27</v>
      </c>
      <c r="S1143">
        <v>0</v>
      </c>
      <c r="T1143">
        <f>2*40</f>
        <v>80</v>
      </c>
      <c r="U1143" t="s">
        <v>29</v>
      </c>
    </row>
    <row r="1144" spans="1:21" x14ac:dyDescent="0.35">
      <c r="A1144" t="s">
        <v>52</v>
      </c>
      <c r="B1144">
        <v>24</v>
      </c>
      <c r="C1144">
        <v>2023</v>
      </c>
      <c r="D1144" t="s">
        <v>142</v>
      </c>
      <c r="E1144">
        <v>123</v>
      </c>
      <c r="F1144" t="s">
        <v>143</v>
      </c>
      <c r="G1144" t="s">
        <v>24</v>
      </c>
      <c r="H1144" t="s">
        <v>25</v>
      </c>
      <c r="I1144">
        <v>500</v>
      </c>
      <c r="J1144" t="s">
        <v>27</v>
      </c>
      <c r="K1144">
        <v>725</v>
      </c>
      <c r="L1144">
        <v>2</v>
      </c>
      <c r="M1144">
        <v>2</v>
      </c>
      <c r="N1144" s="1" t="s">
        <v>27</v>
      </c>
      <c r="O1144" t="s">
        <v>27</v>
      </c>
      <c r="P1144">
        <v>18</v>
      </c>
      <c r="Q1144" t="s">
        <v>32</v>
      </c>
      <c r="R1144" t="s">
        <v>27</v>
      </c>
      <c r="S1144">
        <v>24</v>
      </c>
      <c r="T1144">
        <v>250</v>
      </c>
      <c r="U1144" t="s">
        <v>39</v>
      </c>
    </row>
    <row r="1145" spans="1:21" x14ac:dyDescent="0.35">
      <c r="A1145" t="s">
        <v>53</v>
      </c>
      <c r="B1145">
        <v>25</v>
      </c>
      <c r="C1145">
        <v>2023</v>
      </c>
      <c r="D1145" t="s">
        <v>142</v>
      </c>
      <c r="E1145">
        <v>123</v>
      </c>
      <c r="F1145" t="s">
        <v>143</v>
      </c>
      <c r="G1145" t="s">
        <v>24</v>
      </c>
      <c r="H1145" t="s">
        <v>25</v>
      </c>
      <c r="I1145">
        <v>225</v>
      </c>
      <c r="J1145" t="s">
        <v>87</v>
      </c>
      <c r="K1145">
        <v>650</v>
      </c>
      <c r="L1145">
        <v>2</v>
      </c>
      <c r="M1145">
        <v>1</v>
      </c>
      <c r="N1145" s="1" t="s">
        <v>27</v>
      </c>
      <c r="O1145" t="s">
        <v>27</v>
      </c>
      <c r="P1145">
        <v>18</v>
      </c>
      <c r="Q1145" t="s">
        <v>27</v>
      </c>
      <c r="R1145" t="s">
        <v>27</v>
      </c>
      <c r="S1145">
        <v>0</v>
      </c>
      <c r="T1145">
        <f>2*150</f>
        <v>300</v>
      </c>
      <c r="U1145" t="s">
        <v>39</v>
      </c>
    </row>
    <row r="1146" spans="1:21" x14ac:dyDescent="0.35">
      <c r="A1146" t="s">
        <v>54</v>
      </c>
      <c r="B1146">
        <v>26</v>
      </c>
      <c r="C1146">
        <v>2023</v>
      </c>
      <c r="D1146" t="s">
        <v>142</v>
      </c>
      <c r="E1146">
        <v>123</v>
      </c>
      <c r="F1146" t="s">
        <v>143</v>
      </c>
      <c r="G1146" t="s">
        <v>24</v>
      </c>
      <c r="H1146" t="s">
        <v>25</v>
      </c>
      <c r="I1146" s="6">
        <v>264.89999999999998</v>
      </c>
      <c r="J1146" t="s">
        <v>27</v>
      </c>
      <c r="K1146">
        <v>625</v>
      </c>
      <c r="L1146">
        <v>2</v>
      </c>
      <c r="M1146">
        <v>1</v>
      </c>
      <c r="N1146" s="1" t="s">
        <v>27</v>
      </c>
      <c r="O1146" t="s">
        <v>27</v>
      </c>
      <c r="P1146">
        <v>18</v>
      </c>
      <c r="Q1146" t="s">
        <v>32</v>
      </c>
      <c r="R1146" t="s">
        <v>32</v>
      </c>
      <c r="S1146">
        <v>18</v>
      </c>
      <c r="T1146">
        <f>(2/3)*243.3</f>
        <v>162.19999999999999</v>
      </c>
      <c r="U1146" t="s">
        <v>29</v>
      </c>
    </row>
    <row r="1147" spans="1:21" x14ac:dyDescent="0.35">
      <c r="A1147" t="s">
        <v>55</v>
      </c>
      <c r="B1147">
        <v>27</v>
      </c>
      <c r="C1147">
        <v>2023</v>
      </c>
      <c r="D1147" t="s">
        <v>142</v>
      </c>
      <c r="E1147">
        <v>123</v>
      </c>
      <c r="F1147" t="s">
        <v>143</v>
      </c>
      <c r="G1147" t="s">
        <v>24</v>
      </c>
      <c r="H1147" t="s">
        <v>27</v>
      </c>
      <c r="I1147" t="s">
        <v>28</v>
      </c>
      <c r="J1147" t="s">
        <v>28</v>
      </c>
      <c r="K1147" t="s">
        <v>28</v>
      </c>
      <c r="L1147" t="s">
        <v>28</v>
      </c>
      <c r="M1147" t="s">
        <v>28</v>
      </c>
      <c r="N1147" s="1" t="s">
        <v>28</v>
      </c>
      <c r="O1147" t="s">
        <v>28</v>
      </c>
      <c r="P1147" t="s">
        <v>28</v>
      </c>
      <c r="Q1147" t="s">
        <v>28</v>
      </c>
      <c r="R1147" t="s">
        <v>28</v>
      </c>
      <c r="S1147" t="s">
        <v>28</v>
      </c>
      <c r="T1147" t="s">
        <v>28</v>
      </c>
      <c r="U1147" t="s">
        <v>28</v>
      </c>
    </row>
    <row r="1148" spans="1:21" x14ac:dyDescent="0.35">
      <c r="A1148" t="s">
        <v>56</v>
      </c>
      <c r="B1148">
        <v>28</v>
      </c>
      <c r="C1148">
        <v>2023</v>
      </c>
      <c r="D1148" t="s">
        <v>142</v>
      </c>
      <c r="E1148">
        <v>123</v>
      </c>
      <c r="F1148" t="s">
        <v>143</v>
      </c>
      <c r="G1148" t="s">
        <v>24</v>
      </c>
      <c r="H1148" t="s">
        <v>25</v>
      </c>
      <c r="I1148">
        <v>380</v>
      </c>
      <c r="J1148" t="s">
        <v>87</v>
      </c>
      <c r="K1148">
        <v>700</v>
      </c>
      <c r="L1148">
        <v>2</v>
      </c>
      <c r="M1148">
        <v>1</v>
      </c>
      <c r="N1148" s="1" t="s">
        <v>27</v>
      </c>
      <c r="O1148" t="s">
        <v>27</v>
      </c>
      <c r="P1148">
        <v>18</v>
      </c>
      <c r="Q1148" t="s">
        <v>27</v>
      </c>
      <c r="R1148" t="s">
        <v>27</v>
      </c>
      <c r="S1148">
        <v>24</v>
      </c>
      <c r="T1148">
        <v>200</v>
      </c>
      <c r="U1148" t="s">
        <v>39</v>
      </c>
    </row>
    <row r="1149" spans="1:21" x14ac:dyDescent="0.35">
      <c r="A1149" t="s">
        <v>57</v>
      </c>
      <c r="B1149">
        <v>29</v>
      </c>
      <c r="C1149">
        <v>2023</v>
      </c>
      <c r="D1149" t="s">
        <v>142</v>
      </c>
      <c r="E1149">
        <v>123</v>
      </c>
      <c r="F1149" t="s">
        <v>143</v>
      </c>
      <c r="G1149" t="s">
        <v>24</v>
      </c>
      <c r="H1149" t="s">
        <v>25</v>
      </c>
      <c r="I1149" s="6">
        <v>169.8</v>
      </c>
      <c r="J1149" t="s">
        <v>27</v>
      </c>
      <c r="K1149">
        <v>500</v>
      </c>
      <c r="L1149">
        <v>2</v>
      </c>
      <c r="M1149">
        <v>1</v>
      </c>
      <c r="N1149" s="1" t="s">
        <v>27</v>
      </c>
      <c r="O1149" t="s">
        <v>27</v>
      </c>
      <c r="P1149">
        <v>18</v>
      </c>
      <c r="Q1149" t="s">
        <v>27</v>
      </c>
      <c r="R1149" t="s">
        <v>27</v>
      </c>
      <c r="S1149">
        <v>12</v>
      </c>
      <c r="T1149">
        <v>100</v>
      </c>
      <c r="U1149" t="s">
        <v>29</v>
      </c>
    </row>
    <row r="1150" spans="1:21" x14ac:dyDescent="0.35">
      <c r="A1150" t="s">
        <v>58</v>
      </c>
      <c r="B1150">
        <v>30</v>
      </c>
      <c r="C1150">
        <v>2023</v>
      </c>
      <c r="D1150" t="s">
        <v>142</v>
      </c>
      <c r="E1150">
        <v>123</v>
      </c>
      <c r="F1150" t="s">
        <v>143</v>
      </c>
      <c r="G1150" t="s">
        <v>24</v>
      </c>
      <c r="H1150" t="s">
        <v>25</v>
      </c>
      <c r="I1150">
        <v>140</v>
      </c>
      <c r="J1150" t="s">
        <v>87</v>
      </c>
      <c r="K1150">
        <v>500</v>
      </c>
      <c r="L1150">
        <v>2</v>
      </c>
      <c r="M1150">
        <v>1</v>
      </c>
      <c r="N1150" s="1" t="s">
        <v>27</v>
      </c>
      <c r="O1150" t="s">
        <v>27</v>
      </c>
      <c r="P1150">
        <v>18</v>
      </c>
      <c r="Q1150" t="s">
        <v>32</v>
      </c>
      <c r="R1150" t="s">
        <v>27</v>
      </c>
      <c r="S1150">
        <v>12</v>
      </c>
      <c r="T1150">
        <v>180</v>
      </c>
      <c r="U1150" t="s">
        <v>29</v>
      </c>
    </row>
    <row r="1151" spans="1:21" x14ac:dyDescent="0.35">
      <c r="A1151" t="s">
        <v>59</v>
      </c>
      <c r="B1151">
        <v>31</v>
      </c>
      <c r="C1151">
        <v>2023</v>
      </c>
      <c r="D1151" t="s">
        <v>142</v>
      </c>
      <c r="E1151">
        <v>123</v>
      </c>
      <c r="F1151" t="s">
        <v>143</v>
      </c>
      <c r="G1151" t="s">
        <v>24</v>
      </c>
      <c r="H1151" t="s">
        <v>25</v>
      </c>
      <c r="I1151">
        <v>110</v>
      </c>
      <c r="J1151" t="s">
        <v>27</v>
      </c>
      <c r="K1151">
        <v>1000</v>
      </c>
      <c r="L1151">
        <v>2</v>
      </c>
      <c r="M1151">
        <v>2</v>
      </c>
      <c r="N1151" s="1" t="s">
        <v>27</v>
      </c>
      <c r="O1151" t="s">
        <v>27</v>
      </c>
      <c r="P1151">
        <v>19</v>
      </c>
      <c r="Q1151" t="s">
        <v>27</v>
      </c>
      <c r="R1151" t="s">
        <v>32</v>
      </c>
      <c r="S1151">
        <v>16</v>
      </c>
      <c r="T1151">
        <v>110</v>
      </c>
      <c r="U1151" t="s">
        <v>39</v>
      </c>
    </row>
    <row r="1152" spans="1:21" x14ac:dyDescent="0.35">
      <c r="A1152" t="s">
        <v>60</v>
      </c>
      <c r="B1152">
        <v>32</v>
      </c>
      <c r="C1152">
        <v>2023</v>
      </c>
      <c r="D1152" t="s">
        <v>142</v>
      </c>
      <c r="E1152">
        <v>123</v>
      </c>
      <c r="F1152" t="s">
        <v>143</v>
      </c>
      <c r="G1152" t="s">
        <v>24</v>
      </c>
      <c r="H1152" t="s">
        <v>25</v>
      </c>
      <c r="I1152">
        <v>480</v>
      </c>
      <c r="J1152" t="s">
        <v>27</v>
      </c>
      <c r="K1152">
        <v>550</v>
      </c>
      <c r="L1152">
        <v>2</v>
      </c>
      <c r="M1152">
        <v>1</v>
      </c>
      <c r="N1152" s="1" t="s">
        <v>27</v>
      </c>
      <c r="O1152" t="s">
        <v>27</v>
      </c>
      <c r="P1152">
        <v>18</v>
      </c>
      <c r="Q1152" t="s">
        <v>27</v>
      </c>
      <c r="R1152" t="s">
        <v>27</v>
      </c>
      <c r="S1152">
        <v>24</v>
      </c>
      <c r="T1152">
        <v>295</v>
      </c>
      <c r="U1152" t="s">
        <v>29</v>
      </c>
    </row>
    <row r="1153" spans="1:21" x14ac:dyDescent="0.35">
      <c r="A1153" t="s">
        <v>61</v>
      </c>
      <c r="B1153">
        <v>33</v>
      </c>
      <c r="C1153">
        <v>2023</v>
      </c>
      <c r="D1153" t="s">
        <v>142</v>
      </c>
      <c r="E1153">
        <v>123</v>
      </c>
      <c r="F1153" t="s">
        <v>143</v>
      </c>
      <c r="G1153" t="s">
        <v>24</v>
      </c>
      <c r="H1153" t="s">
        <v>25</v>
      </c>
      <c r="I1153">
        <v>110</v>
      </c>
      <c r="J1153" t="s">
        <v>87</v>
      </c>
      <c r="K1153">
        <v>750</v>
      </c>
      <c r="L1153">
        <v>2</v>
      </c>
      <c r="M1153">
        <v>1</v>
      </c>
      <c r="N1153" s="1" t="s">
        <v>27</v>
      </c>
      <c r="O1153" t="s">
        <v>27</v>
      </c>
      <c r="P1153" t="s">
        <v>28</v>
      </c>
      <c r="Q1153" t="s">
        <v>27</v>
      </c>
      <c r="R1153" t="s">
        <v>27</v>
      </c>
      <c r="S1153">
        <v>12</v>
      </c>
      <c r="T1153">
        <v>110</v>
      </c>
      <c r="U1153" t="s">
        <v>39</v>
      </c>
    </row>
    <row r="1154" spans="1:21" x14ac:dyDescent="0.35">
      <c r="A1154" t="s">
        <v>62</v>
      </c>
      <c r="B1154">
        <v>34</v>
      </c>
      <c r="C1154">
        <v>2023</v>
      </c>
      <c r="D1154" t="s">
        <v>142</v>
      </c>
      <c r="E1154">
        <v>123</v>
      </c>
      <c r="F1154" t="s">
        <v>143</v>
      </c>
      <c r="G1154" t="s">
        <v>24</v>
      </c>
      <c r="H1154" t="s">
        <v>25</v>
      </c>
      <c r="I1154">
        <v>195</v>
      </c>
      <c r="J1154" t="s">
        <v>27</v>
      </c>
      <c r="K1154">
        <v>500</v>
      </c>
      <c r="L1154">
        <v>2</v>
      </c>
      <c r="M1154">
        <v>1</v>
      </c>
      <c r="N1154" s="1" t="s">
        <v>27</v>
      </c>
      <c r="O1154" t="s">
        <v>27</v>
      </c>
      <c r="P1154" t="s">
        <v>28</v>
      </c>
      <c r="Q1154" t="s">
        <v>27</v>
      </c>
      <c r="R1154" t="s">
        <v>27</v>
      </c>
      <c r="S1154">
        <v>20</v>
      </c>
      <c r="T1154">
        <v>120</v>
      </c>
      <c r="U1154" t="s">
        <v>29</v>
      </c>
    </row>
    <row r="1155" spans="1:21" x14ac:dyDescent="0.35">
      <c r="A1155" t="s">
        <v>63</v>
      </c>
      <c r="B1155">
        <v>35</v>
      </c>
      <c r="C1155">
        <v>2023</v>
      </c>
      <c r="D1155" t="s">
        <v>142</v>
      </c>
      <c r="E1155">
        <v>123</v>
      </c>
      <c r="F1155" t="s">
        <v>143</v>
      </c>
      <c r="G1155" t="s">
        <v>24</v>
      </c>
      <c r="H1155" t="s">
        <v>25</v>
      </c>
      <c r="I1155">
        <v>75</v>
      </c>
      <c r="J1155" t="s">
        <v>87</v>
      </c>
      <c r="K1155">
        <v>650</v>
      </c>
      <c r="L1155">
        <v>2</v>
      </c>
      <c r="M1155">
        <v>2</v>
      </c>
      <c r="N1155" s="1" t="s">
        <v>27</v>
      </c>
      <c r="O1155" t="s">
        <v>27</v>
      </c>
      <c r="P1155">
        <v>18</v>
      </c>
      <c r="Q1155" t="s">
        <v>32</v>
      </c>
      <c r="R1155" t="s">
        <v>27</v>
      </c>
      <c r="S1155">
        <v>16</v>
      </c>
      <c r="T1155">
        <v>125</v>
      </c>
      <c r="U1155" t="s">
        <v>29</v>
      </c>
    </row>
    <row r="1156" spans="1:21" x14ac:dyDescent="0.35">
      <c r="A1156" t="s">
        <v>64</v>
      </c>
      <c r="B1156">
        <v>36</v>
      </c>
      <c r="C1156">
        <v>2023</v>
      </c>
      <c r="D1156" t="s">
        <v>142</v>
      </c>
      <c r="E1156">
        <v>123</v>
      </c>
      <c r="F1156" t="s">
        <v>143</v>
      </c>
      <c r="G1156" t="s">
        <v>24</v>
      </c>
      <c r="H1156" t="s">
        <v>25</v>
      </c>
      <c r="I1156">
        <v>108</v>
      </c>
      <c r="J1156" t="s">
        <v>87</v>
      </c>
      <c r="K1156">
        <v>1000</v>
      </c>
      <c r="L1156">
        <v>2</v>
      </c>
      <c r="M1156">
        <v>1</v>
      </c>
      <c r="N1156" s="1" t="s">
        <v>27</v>
      </c>
      <c r="O1156" t="s">
        <v>27</v>
      </c>
      <c r="P1156">
        <v>18</v>
      </c>
      <c r="Q1156" t="s">
        <v>32</v>
      </c>
      <c r="R1156" t="s">
        <v>32</v>
      </c>
      <c r="S1156">
        <v>36</v>
      </c>
      <c r="T1156" s="6">
        <f>(2/3)*103</f>
        <v>68.666666666666657</v>
      </c>
      <c r="U1156" t="s">
        <v>29</v>
      </c>
    </row>
    <row r="1157" spans="1:21" x14ac:dyDescent="0.35">
      <c r="A1157" t="s">
        <v>65</v>
      </c>
      <c r="B1157">
        <v>37</v>
      </c>
      <c r="C1157">
        <v>2023</v>
      </c>
      <c r="D1157" t="s">
        <v>142</v>
      </c>
      <c r="E1157">
        <v>123</v>
      </c>
      <c r="F1157" t="s">
        <v>143</v>
      </c>
      <c r="G1157" t="s">
        <v>24</v>
      </c>
      <c r="H1157" t="s">
        <v>25</v>
      </c>
      <c r="I1157">
        <v>170</v>
      </c>
      <c r="J1157" t="s">
        <v>87</v>
      </c>
      <c r="K1157">
        <v>500</v>
      </c>
      <c r="L1157">
        <v>2</v>
      </c>
      <c r="M1157">
        <v>2</v>
      </c>
      <c r="N1157" s="1" t="s">
        <v>27</v>
      </c>
      <c r="O1157" t="s">
        <v>27</v>
      </c>
      <c r="P1157">
        <v>18</v>
      </c>
      <c r="Q1157" t="s">
        <v>32</v>
      </c>
      <c r="R1157" t="s">
        <v>32</v>
      </c>
      <c r="S1157">
        <v>24</v>
      </c>
      <c r="T1157">
        <v>100</v>
      </c>
      <c r="U1157" t="s">
        <v>29</v>
      </c>
    </row>
    <row r="1158" spans="1:21" x14ac:dyDescent="0.35">
      <c r="A1158" t="s">
        <v>66</v>
      </c>
      <c r="B1158">
        <v>38</v>
      </c>
      <c r="C1158">
        <v>2023</v>
      </c>
      <c r="D1158" t="s">
        <v>142</v>
      </c>
      <c r="E1158">
        <v>123</v>
      </c>
      <c r="F1158" t="s">
        <v>143</v>
      </c>
      <c r="G1158" t="s">
        <v>24</v>
      </c>
      <c r="H1158" t="s">
        <v>25</v>
      </c>
      <c r="I1158">
        <v>150</v>
      </c>
      <c r="J1158" t="s">
        <v>27</v>
      </c>
      <c r="K1158">
        <v>750</v>
      </c>
      <c r="L1158">
        <v>2</v>
      </c>
      <c r="M1158">
        <v>2</v>
      </c>
      <c r="N1158" s="1" t="s">
        <v>27</v>
      </c>
      <c r="O1158" t="s">
        <v>27</v>
      </c>
      <c r="P1158">
        <v>18</v>
      </c>
      <c r="Q1158" t="s">
        <v>27</v>
      </c>
      <c r="R1158" t="s">
        <v>27</v>
      </c>
      <c r="S1158">
        <v>24</v>
      </c>
      <c r="T1158">
        <v>200</v>
      </c>
      <c r="U1158" t="s">
        <v>39</v>
      </c>
    </row>
    <row r="1159" spans="1:21" x14ac:dyDescent="0.35">
      <c r="A1159" t="s">
        <v>67</v>
      </c>
      <c r="B1159">
        <v>39</v>
      </c>
      <c r="C1159">
        <v>2023</v>
      </c>
      <c r="D1159" t="s">
        <v>142</v>
      </c>
      <c r="E1159">
        <v>123</v>
      </c>
      <c r="F1159" t="s">
        <v>143</v>
      </c>
      <c r="G1159" t="s">
        <v>24</v>
      </c>
      <c r="H1159" t="s">
        <v>25</v>
      </c>
      <c r="I1159">
        <v>200.75</v>
      </c>
      <c r="J1159" t="s">
        <v>87</v>
      </c>
      <c r="K1159">
        <v>600</v>
      </c>
      <c r="L1159">
        <v>2</v>
      </c>
      <c r="M1159">
        <v>1</v>
      </c>
      <c r="N1159" s="1" t="s">
        <v>27</v>
      </c>
      <c r="O1159" t="s">
        <v>32</v>
      </c>
      <c r="P1159">
        <v>18</v>
      </c>
      <c r="Q1159" t="s">
        <v>32</v>
      </c>
      <c r="R1159" t="s">
        <v>32</v>
      </c>
      <c r="S1159">
        <v>0</v>
      </c>
      <c r="T1159">
        <v>103.5</v>
      </c>
      <c r="U1159" t="s">
        <v>29</v>
      </c>
    </row>
    <row r="1160" spans="1:21" x14ac:dyDescent="0.35">
      <c r="A1160" t="s">
        <v>68</v>
      </c>
      <c r="B1160">
        <v>40</v>
      </c>
      <c r="C1160">
        <v>2023</v>
      </c>
      <c r="D1160" t="s">
        <v>142</v>
      </c>
      <c r="E1160">
        <v>123</v>
      </c>
      <c r="F1160" t="s">
        <v>143</v>
      </c>
      <c r="G1160" t="s">
        <v>24</v>
      </c>
      <c r="H1160" t="s">
        <v>112</v>
      </c>
      <c r="I1160">
        <v>55</v>
      </c>
      <c r="J1160" t="s">
        <v>27</v>
      </c>
      <c r="K1160">
        <v>500</v>
      </c>
      <c r="L1160">
        <v>2</v>
      </c>
      <c r="M1160">
        <v>1</v>
      </c>
      <c r="N1160" s="1" t="s">
        <v>27</v>
      </c>
      <c r="O1160" t="s">
        <v>32</v>
      </c>
      <c r="P1160">
        <v>18</v>
      </c>
      <c r="Q1160" t="s">
        <v>27</v>
      </c>
      <c r="R1160" t="s">
        <v>27</v>
      </c>
      <c r="S1160">
        <v>5</v>
      </c>
      <c r="T1160">
        <v>100</v>
      </c>
      <c r="U1160" t="s">
        <v>39</v>
      </c>
    </row>
    <row r="1161" spans="1:21" x14ac:dyDescent="0.35">
      <c r="A1161" t="s">
        <v>69</v>
      </c>
      <c r="B1161">
        <v>41</v>
      </c>
      <c r="C1161">
        <v>2023</v>
      </c>
      <c r="D1161" t="s">
        <v>142</v>
      </c>
      <c r="E1161">
        <v>123</v>
      </c>
      <c r="F1161" t="s">
        <v>143</v>
      </c>
      <c r="G1161" t="s">
        <v>24</v>
      </c>
      <c r="H1161" t="s">
        <v>25</v>
      </c>
      <c r="I1161">
        <v>259.75</v>
      </c>
      <c r="J1161" t="s">
        <v>27</v>
      </c>
      <c r="K1161">
        <v>625</v>
      </c>
      <c r="L1161">
        <v>2</v>
      </c>
      <c r="M1161">
        <v>2</v>
      </c>
      <c r="N1161" s="1" t="s">
        <v>27</v>
      </c>
      <c r="O1161" t="s">
        <v>27</v>
      </c>
      <c r="P1161">
        <v>18</v>
      </c>
      <c r="Q1161" t="s">
        <v>32</v>
      </c>
      <c r="R1161" t="s">
        <v>32</v>
      </c>
      <c r="S1161">
        <v>25</v>
      </c>
      <c r="T1161">
        <v>200</v>
      </c>
      <c r="U1161" t="s">
        <v>39</v>
      </c>
    </row>
    <row r="1162" spans="1:21" x14ac:dyDescent="0.35">
      <c r="A1162" t="s">
        <v>70</v>
      </c>
      <c r="B1162">
        <v>42</v>
      </c>
      <c r="C1162">
        <v>2023</v>
      </c>
      <c r="D1162" t="s">
        <v>142</v>
      </c>
      <c r="E1162">
        <v>123</v>
      </c>
      <c r="F1162" t="s">
        <v>143</v>
      </c>
      <c r="G1162" t="s">
        <v>24</v>
      </c>
      <c r="H1162" t="s">
        <v>25</v>
      </c>
      <c r="I1162">
        <v>100</v>
      </c>
      <c r="J1162" t="s">
        <v>87</v>
      </c>
      <c r="K1162">
        <v>600</v>
      </c>
      <c r="L1162">
        <v>2</v>
      </c>
      <c r="M1162">
        <v>1</v>
      </c>
      <c r="N1162" s="1" t="s">
        <v>27</v>
      </c>
      <c r="O1162" t="s">
        <v>27</v>
      </c>
      <c r="P1162" t="s">
        <v>28</v>
      </c>
      <c r="Q1162" t="s">
        <v>32</v>
      </c>
      <c r="R1162" t="s">
        <v>27</v>
      </c>
      <c r="S1162">
        <v>24</v>
      </c>
      <c r="T1162">
        <v>150</v>
      </c>
      <c r="U1162" t="s">
        <v>39</v>
      </c>
    </row>
    <row r="1163" spans="1:21" x14ac:dyDescent="0.35">
      <c r="A1163" t="s">
        <v>71</v>
      </c>
      <c r="B1163">
        <v>44</v>
      </c>
      <c r="C1163">
        <v>2023</v>
      </c>
      <c r="D1163" t="s">
        <v>142</v>
      </c>
      <c r="E1163">
        <v>123</v>
      </c>
      <c r="F1163" t="s">
        <v>143</v>
      </c>
      <c r="G1163" t="s">
        <v>24</v>
      </c>
      <c r="H1163" t="s">
        <v>25</v>
      </c>
      <c r="I1163">
        <v>65</v>
      </c>
      <c r="J1163" t="s">
        <v>27</v>
      </c>
      <c r="K1163">
        <v>500</v>
      </c>
      <c r="L1163">
        <v>2</v>
      </c>
      <c r="M1163">
        <v>1</v>
      </c>
      <c r="N1163" s="1" t="s">
        <v>27</v>
      </c>
      <c r="O1163" t="s">
        <v>27</v>
      </c>
      <c r="P1163">
        <v>18</v>
      </c>
      <c r="Q1163" t="s">
        <v>32</v>
      </c>
      <c r="R1163" t="s">
        <v>27</v>
      </c>
      <c r="S1163">
        <v>12</v>
      </c>
      <c r="T1163">
        <f>2*65</f>
        <v>130</v>
      </c>
      <c r="U1163" t="s">
        <v>29</v>
      </c>
    </row>
    <row r="1164" spans="1:21" x14ac:dyDescent="0.35">
      <c r="A1164" t="s">
        <v>72</v>
      </c>
      <c r="B1164">
        <v>45</v>
      </c>
      <c r="C1164">
        <v>2023</v>
      </c>
      <c r="D1164" t="s">
        <v>142</v>
      </c>
      <c r="E1164">
        <v>123</v>
      </c>
      <c r="F1164" t="s">
        <v>143</v>
      </c>
      <c r="G1164" t="s">
        <v>24</v>
      </c>
      <c r="H1164" t="s">
        <v>25</v>
      </c>
      <c r="I1164">
        <v>150</v>
      </c>
      <c r="J1164" t="s">
        <v>87</v>
      </c>
      <c r="K1164">
        <v>500</v>
      </c>
      <c r="L1164">
        <v>2</v>
      </c>
      <c r="M1164">
        <v>1</v>
      </c>
      <c r="N1164" s="1" t="s">
        <v>27</v>
      </c>
      <c r="O1164" t="s">
        <v>27</v>
      </c>
      <c r="P1164">
        <v>18</v>
      </c>
      <c r="Q1164" t="s">
        <v>27</v>
      </c>
      <c r="R1164" t="s">
        <v>27</v>
      </c>
      <c r="S1164">
        <v>12</v>
      </c>
      <c r="T1164">
        <v>75</v>
      </c>
      <c r="U1164" t="s">
        <v>39</v>
      </c>
    </row>
    <row r="1165" spans="1:21" x14ac:dyDescent="0.35">
      <c r="A1165" t="s">
        <v>73</v>
      </c>
      <c r="B1165">
        <v>46</v>
      </c>
      <c r="C1165">
        <v>2023</v>
      </c>
      <c r="D1165" t="s">
        <v>142</v>
      </c>
      <c r="E1165">
        <v>123</v>
      </c>
      <c r="F1165" t="s">
        <v>143</v>
      </c>
      <c r="G1165" t="s">
        <v>24</v>
      </c>
      <c r="H1165" t="s">
        <v>25</v>
      </c>
      <c r="I1165">
        <v>165</v>
      </c>
      <c r="J1165" t="s">
        <v>27</v>
      </c>
      <c r="K1165">
        <v>500</v>
      </c>
      <c r="L1165">
        <v>2</v>
      </c>
      <c r="M1165">
        <v>1</v>
      </c>
      <c r="N1165" s="1" t="s">
        <v>27</v>
      </c>
      <c r="O1165" t="s">
        <v>27</v>
      </c>
      <c r="P1165">
        <v>18</v>
      </c>
      <c r="Q1165" t="s">
        <v>32</v>
      </c>
      <c r="R1165" t="s">
        <v>27</v>
      </c>
      <c r="S1165">
        <v>8</v>
      </c>
      <c r="T1165">
        <f>2*65</f>
        <v>130</v>
      </c>
      <c r="U1165" t="s">
        <v>39</v>
      </c>
    </row>
    <row r="1166" spans="1:21" x14ac:dyDescent="0.35">
      <c r="A1166" t="s">
        <v>74</v>
      </c>
      <c r="B1166">
        <v>47</v>
      </c>
      <c r="C1166">
        <v>2023</v>
      </c>
      <c r="D1166" t="s">
        <v>142</v>
      </c>
      <c r="E1166">
        <v>123</v>
      </c>
      <c r="F1166" t="s">
        <v>143</v>
      </c>
      <c r="G1166" t="s">
        <v>24</v>
      </c>
      <c r="H1166" t="s">
        <v>25</v>
      </c>
      <c r="I1166">
        <v>319.14999999999998</v>
      </c>
      <c r="J1166" t="s">
        <v>27</v>
      </c>
      <c r="K1166">
        <v>500</v>
      </c>
      <c r="L1166">
        <v>2</v>
      </c>
      <c r="M1166">
        <v>1</v>
      </c>
      <c r="N1166" s="1" t="s">
        <v>27</v>
      </c>
      <c r="O1166" t="s">
        <v>27</v>
      </c>
      <c r="P1166">
        <v>18</v>
      </c>
      <c r="Q1166" t="s">
        <v>32</v>
      </c>
      <c r="R1166" t="s">
        <v>32</v>
      </c>
      <c r="S1166">
        <v>24</v>
      </c>
      <c r="T1166">
        <v>185</v>
      </c>
      <c r="U1166" t="s">
        <v>39</v>
      </c>
    </row>
    <row r="1167" spans="1:21" x14ac:dyDescent="0.35">
      <c r="A1167" t="s">
        <v>75</v>
      </c>
      <c r="B1167">
        <v>48</v>
      </c>
      <c r="C1167">
        <v>2023</v>
      </c>
      <c r="D1167" t="s">
        <v>142</v>
      </c>
      <c r="E1167">
        <v>123</v>
      </c>
      <c r="F1167" t="s">
        <v>143</v>
      </c>
      <c r="G1167" t="s">
        <v>24</v>
      </c>
      <c r="H1167" t="s">
        <v>25</v>
      </c>
      <c r="I1167">
        <v>139.05000000000001</v>
      </c>
      <c r="J1167" t="s">
        <v>27</v>
      </c>
      <c r="K1167">
        <v>500</v>
      </c>
      <c r="L1167">
        <v>2</v>
      </c>
      <c r="M1167">
        <v>2</v>
      </c>
      <c r="N1167" s="1" t="s">
        <v>27</v>
      </c>
      <c r="O1167" t="s">
        <v>27</v>
      </c>
      <c r="P1167">
        <v>18</v>
      </c>
      <c r="Q1167" t="s">
        <v>27</v>
      </c>
      <c r="R1167" t="s">
        <v>27</v>
      </c>
      <c r="S1167">
        <v>12</v>
      </c>
      <c r="T1167">
        <v>75</v>
      </c>
      <c r="U1167" t="s">
        <v>39</v>
      </c>
    </row>
    <row r="1168" spans="1:21" x14ac:dyDescent="0.35">
      <c r="A1168" t="s">
        <v>76</v>
      </c>
      <c r="B1168">
        <v>49</v>
      </c>
      <c r="C1168">
        <v>2023</v>
      </c>
      <c r="D1168" t="s">
        <v>142</v>
      </c>
      <c r="E1168">
        <v>123</v>
      </c>
      <c r="F1168" t="s">
        <v>143</v>
      </c>
      <c r="G1168" t="s">
        <v>24</v>
      </c>
      <c r="H1168" t="s">
        <v>25</v>
      </c>
      <c r="I1168">
        <v>90</v>
      </c>
      <c r="J1168" t="s">
        <v>27</v>
      </c>
      <c r="K1168">
        <v>600</v>
      </c>
      <c r="L1168">
        <v>2</v>
      </c>
      <c r="M1168">
        <v>1</v>
      </c>
      <c r="N1168" s="1" t="s">
        <v>27</v>
      </c>
      <c r="O1168" t="s">
        <v>27</v>
      </c>
      <c r="P1168">
        <v>18</v>
      </c>
      <c r="Q1168" t="s">
        <v>32</v>
      </c>
      <c r="R1168" t="s">
        <v>27</v>
      </c>
      <c r="S1168">
        <v>0</v>
      </c>
      <c r="T1168">
        <v>52</v>
      </c>
      <c r="U1168" t="s">
        <v>29</v>
      </c>
    </row>
    <row r="1169" spans="1:21" x14ac:dyDescent="0.35">
      <c r="A1169" t="s">
        <v>77</v>
      </c>
      <c r="B1169">
        <v>50</v>
      </c>
      <c r="C1169">
        <v>2023</v>
      </c>
      <c r="D1169" t="s">
        <v>142</v>
      </c>
      <c r="E1169">
        <v>123</v>
      </c>
      <c r="F1169" t="s">
        <v>143</v>
      </c>
      <c r="G1169" t="s">
        <v>24</v>
      </c>
      <c r="H1169" t="s">
        <v>88</v>
      </c>
      <c r="I1169">
        <v>90</v>
      </c>
      <c r="J1169" t="s">
        <v>27</v>
      </c>
      <c r="K1169">
        <v>0</v>
      </c>
      <c r="L1169">
        <v>0</v>
      </c>
      <c r="M1169">
        <v>0</v>
      </c>
      <c r="N1169" t="s">
        <v>27</v>
      </c>
      <c r="O1169" t="s">
        <v>27</v>
      </c>
      <c r="P1169" t="s">
        <v>28</v>
      </c>
      <c r="Q1169" t="s">
        <v>27</v>
      </c>
      <c r="R1169" t="s">
        <v>27</v>
      </c>
      <c r="S1169">
        <v>0</v>
      </c>
      <c r="T1169">
        <v>275</v>
      </c>
      <c r="U1169" t="s">
        <v>27</v>
      </c>
    </row>
    <row r="1170" spans="1:21" x14ac:dyDescent="0.35">
      <c r="A1170" t="s">
        <v>78</v>
      </c>
      <c r="B1170">
        <v>51</v>
      </c>
      <c r="C1170">
        <v>2023</v>
      </c>
      <c r="D1170" t="s">
        <v>142</v>
      </c>
      <c r="E1170">
        <v>123</v>
      </c>
      <c r="F1170" t="s">
        <v>143</v>
      </c>
      <c r="G1170" t="s">
        <v>24</v>
      </c>
      <c r="H1170" t="s">
        <v>25</v>
      </c>
      <c r="I1170">
        <v>175.95</v>
      </c>
      <c r="J1170" t="s">
        <v>27</v>
      </c>
      <c r="K1170">
        <v>500</v>
      </c>
      <c r="L1170">
        <v>2</v>
      </c>
      <c r="M1170">
        <v>1</v>
      </c>
      <c r="N1170" s="1" t="s">
        <v>27</v>
      </c>
      <c r="O1170" t="s">
        <v>27</v>
      </c>
      <c r="P1170">
        <v>18</v>
      </c>
      <c r="Q1170" t="s">
        <v>27</v>
      </c>
      <c r="R1170" t="s">
        <v>32</v>
      </c>
      <c r="S1170">
        <v>24</v>
      </c>
      <c r="T1170">
        <v>95</v>
      </c>
      <c r="U1170" t="s">
        <v>29</v>
      </c>
    </row>
    <row r="1171" spans="1:21" x14ac:dyDescent="0.35">
      <c r="A1171" t="s">
        <v>79</v>
      </c>
      <c r="B1171">
        <v>53</v>
      </c>
      <c r="C1171">
        <v>2023</v>
      </c>
      <c r="D1171" t="s">
        <v>142</v>
      </c>
      <c r="E1171">
        <v>123</v>
      </c>
      <c r="F1171" t="s">
        <v>143</v>
      </c>
      <c r="G1171" t="s">
        <v>24</v>
      </c>
      <c r="H1171" t="s">
        <v>25</v>
      </c>
      <c r="I1171">
        <v>226</v>
      </c>
      <c r="J1171" t="s">
        <v>27</v>
      </c>
      <c r="K1171">
        <v>500</v>
      </c>
      <c r="L1171">
        <v>2</v>
      </c>
      <c r="M1171">
        <v>2</v>
      </c>
      <c r="N1171" s="1" t="s">
        <v>27</v>
      </c>
      <c r="O1171" t="s">
        <v>27</v>
      </c>
      <c r="P1171">
        <v>18</v>
      </c>
      <c r="Q1171" t="s">
        <v>27</v>
      </c>
      <c r="R1171" t="s">
        <v>32</v>
      </c>
      <c r="S1171">
        <v>24</v>
      </c>
      <c r="T1171">
        <f>2*166</f>
        <v>332</v>
      </c>
      <c r="U1171" t="s">
        <v>29</v>
      </c>
    </row>
    <row r="1172" spans="1:21" x14ac:dyDescent="0.35">
      <c r="A1172" t="s">
        <v>80</v>
      </c>
      <c r="B1172">
        <v>54</v>
      </c>
      <c r="C1172">
        <v>2023</v>
      </c>
      <c r="D1172" t="s">
        <v>142</v>
      </c>
      <c r="E1172">
        <v>123</v>
      </c>
      <c r="F1172" t="s">
        <v>143</v>
      </c>
      <c r="G1172" t="s">
        <v>24</v>
      </c>
      <c r="H1172" t="s">
        <v>25</v>
      </c>
      <c r="I1172">
        <v>350</v>
      </c>
      <c r="J1172" t="s">
        <v>87</v>
      </c>
      <c r="K1172">
        <v>500</v>
      </c>
      <c r="L1172">
        <v>2</v>
      </c>
      <c r="M1172">
        <v>1</v>
      </c>
      <c r="N1172" s="1" t="s">
        <v>27</v>
      </c>
      <c r="O1172" t="s">
        <v>27</v>
      </c>
      <c r="P1172" t="s">
        <v>28</v>
      </c>
      <c r="Q1172" t="s">
        <v>27</v>
      </c>
      <c r="R1172" t="s">
        <v>27</v>
      </c>
      <c r="S1172">
        <v>24</v>
      </c>
      <c r="T1172">
        <v>200</v>
      </c>
      <c r="U1172" t="s">
        <v>39</v>
      </c>
    </row>
    <row r="1173" spans="1:21" x14ac:dyDescent="0.35">
      <c r="A1173" t="s">
        <v>81</v>
      </c>
      <c r="B1173">
        <v>55</v>
      </c>
      <c r="C1173">
        <v>2023</v>
      </c>
      <c r="D1173" t="s">
        <v>142</v>
      </c>
      <c r="E1173">
        <v>123</v>
      </c>
      <c r="F1173" t="s">
        <v>143</v>
      </c>
      <c r="G1173" t="s">
        <v>24</v>
      </c>
      <c r="H1173" t="s">
        <v>25</v>
      </c>
      <c r="I1173">
        <v>135</v>
      </c>
      <c r="J1173" t="s">
        <v>87</v>
      </c>
      <c r="K1173">
        <v>600</v>
      </c>
      <c r="L1173">
        <v>2</v>
      </c>
      <c r="M1173">
        <v>2</v>
      </c>
      <c r="N1173" s="1" t="s">
        <v>27</v>
      </c>
      <c r="O1173" t="s">
        <v>27</v>
      </c>
      <c r="P1173">
        <v>18</v>
      </c>
      <c r="Q1173" t="s">
        <v>27</v>
      </c>
      <c r="R1173" t="s">
        <v>27</v>
      </c>
      <c r="S1173">
        <v>24</v>
      </c>
      <c r="T1173">
        <v>60</v>
      </c>
      <c r="U1173" t="s">
        <v>39</v>
      </c>
    </row>
    <row r="1174" spans="1:21" x14ac:dyDescent="0.35">
      <c r="A1174" t="s">
        <v>82</v>
      </c>
      <c r="B1174">
        <v>56</v>
      </c>
      <c r="C1174">
        <v>2023</v>
      </c>
      <c r="D1174" t="s">
        <v>142</v>
      </c>
      <c r="E1174">
        <v>123</v>
      </c>
      <c r="F1174" t="s">
        <v>143</v>
      </c>
      <c r="G1174" t="s">
        <v>24</v>
      </c>
      <c r="H1174" t="s">
        <v>27</v>
      </c>
      <c r="I1174" t="s">
        <v>28</v>
      </c>
      <c r="J1174" t="s">
        <v>28</v>
      </c>
      <c r="K1174" t="s">
        <v>28</v>
      </c>
      <c r="L1174" t="s">
        <v>28</v>
      </c>
      <c r="M1174" t="s">
        <v>28</v>
      </c>
      <c r="N1174" s="1" t="s">
        <v>28</v>
      </c>
      <c r="O1174" t="s">
        <v>28</v>
      </c>
      <c r="P1174" t="s">
        <v>28</v>
      </c>
      <c r="Q1174" t="s">
        <v>28</v>
      </c>
      <c r="R1174" t="s">
        <v>28</v>
      </c>
      <c r="S1174" t="s">
        <v>28</v>
      </c>
      <c r="T1174" t="s">
        <v>28</v>
      </c>
      <c r="U1174" t="s">
        <v>28</v>
      </c>
    </row>
    <row r="1175" spans="1:21" x14ac:dyDescent="0.35">
      <c r="A1175" t="s">
        <v>21</v>
      </c>
      <c r="B1175">
        <v>1</v>
      </c>
      <c r="C1175">
        <v>2023</v>
      </c>
      <c r="D1175" t="s">
        <v>145</v>
      </c>
      <c r="E1175">
        <v>124</v>
      </c>
      <c r="F1175" t="s">
        <v>146</v>
      </c>
      <c r="G1175" t="s">
        <v>95</v>
      </c>
      <c r="H1175" t="s">
        <v>25</v>
      </c>
      <c r="I1175">
        <v>255</v>
      </c>
      <c r="J1175" t="s">
        <v>96</v>
      </c>
      <c r="K1175">
        <v>750</v>
      </c>
      <c r="L1175">
        <v>2</v>
      </c>
      <c r="M1175">
        <v>2</v>
      </c>
      <c r="N1175" s="1" t="s">
        <v>32</v>
      </c>
      <c r="O1175" t="s">
        <v>27</v>
      </c>
      <c r="P1175">
        <v>16</v>
      </c>
      <c r="Q1175" t="s">
        <v>27</v>
      </c>
      <c r="R1175" t="s">
        <v>32</v>
      </c>
      <c r="S1175">
        <v>0</v>
      </c>
      <c r="T1175">
        <v>100</v>
      </c>
      <c r="U1175" t="s">
        <v>39</v>
      </c>
    </row>
    <row r="1176" spans="1:21" x14ac:dyDescent="0.35">
      <c r="A1176" t="s">
        <v>30</v>
      </c>
      <c r="B1176">
        <v>2</v>
      </c>
      <c r="C1176">
        <v>2023</v>
      </c>
      <c r="D1176" t="s">
        <v>145</v>
      </c>
      <c r="E1176">
        <v>124</v>
      </c>
      <c r="F1176" t="s">
        <v>146</v>
      </c>
      <c r="G1176" t="s">
        <v>95</v>
      </c>
      <c r="H1176" t="s">
        <v>25</v>
      </c>
      <c r="I1176">
        <v>330</v>
      </c>
      <c r="J1176" t="s">
        <v>27</v>
      </c>
      <c r="K1176">
        <v>12</v>
      </c>
      <c r="L1176">
        <v>2</v>
      </c>
      <c r="M1176">
        <v>1</v>
      </c>
      <c r="N1176" s="1" t="s">
        <v>27</v>
      </c>
      <c r="O1176" t="s">
        <v>27</v>
      </c>
      <c r="P1176" t="s">
        <v>28</v>
      </c>
      <c r="Q1176" t="s">
        <v>27</v>
      </c>
      <c r="R1176" t="s">
        <v>32</v>
      </c>
      <c r="S1176">
        <v>0</v>
      </c>
      <c r="T1176">
        <v>90</v>
      </c>
      <c r="U1176" t="s">
        <v>29</v>
      </c>
    </row>
    <row r="1177" spans="1:21" x14ac:dyDescent="0.35">
      <c r="A1177" t="s">
        <v>33</v>
      </c>
      <c r="B1177">
        <v>4</v>
      </c>
      <c r="C1177">
        <v>2023</v>
      </c>
      <c r="D1177" t="s">
        <v>145</v>
      </c>
      <c r="E1177">
        <v>124</v>
      </c>
      <c r="F1177" t="s">
        <v>146</v>
      </c>
      <c r="G1177" t="s">
        <v>95</v>
      </c>
      <c r="H1177" t="s">
        <v>25</v>
      </c>
      <c r="I1177">
        <v>283</v>
      </c>
      <c r="J1177" t="s">
        <v>96</v>
      </c>
      <c r="K1177">
        <v>600</v>
      </c>
      <c r="L1177">
        <v>2</v>
      </c>
      <c r="M1177">
        <v>2</v>
      </c>
      <c r="N1177" s="1" t="s">
        <v>27</v>
      </c>
      <c r="O1177" t="s">
        <v>27</v>
      </c>
      <c r="P1177">
        <v>16</v>
      </c>
      <c r="Q1177" t="s">
        <v>27</v>
      </c>
      <c r="R1177" t="s">
        <v>27</v>
      </c>
      <c r="S1177">
        <v>0</v>
      </c>
      <c r="T1177">
        <v>66</v>
      </c>
      <c r="U1177" t="s">
        <v>39</v>
      </c>
    </row>
    <row r="1178" spans="1:21" x14ac:dyDescent="0.35">
      <c r="A1178" t="s">
        <v>34</v>
      </c>
      <c r="B1178">
        <v>5</v>
      </c>
      <c r="C1178">
        <v>2023</v>
      </c>
      <c r="D1178" t="s">
        <v>145</v>
      </c>
      <c r="E1178">
        <v>124</v>
      </c>
      <c r="F1178" t="s">
        <v>146</v>
      </c>
      <c r="G1178" t="s">
        <v>95</v>
      </c>
      <c r="H1178" t="s">
        <v>25</v>
      </c>
      <c r="I1178">
        <v>145</v>
      </c>
      <c r="J1178" t="s">
        <v>96</v>
      </c>
      <c r="K1178">
        <v>480</v>
      </c>
      <c r="L1178">
        <v>2</v>
      </c>
      <c r="M1178">
        <v>2</v>
      </c>
      <c r="N1178" s="1" t="s">
        <v>27</v>
      </c>
      <c r="O1178" t="s">
        <v>27</v>
      </c>
      <c r="P1178">
        <v>16</v>
      </c>
      <c r="Q1178" t="s">
        <v>27</v>
      </c>
      <c r="R1178" t="s">
        <v>27</v>
      </c>
      <c r="S1178">
        <v>0</v>
      </c>
      <c r="T1178">
        <v>50</v>
      </c>
      <c r="U1178" t="s">
        <v>39</v>
      </c>
    </row>
    <row r="1179" spans="1:21" x14ac:dyDescent="0.35">
      <c r="A1179" t="s">
        <v>35</v>
      </c>
      <c r="B1179">
        <v>6</v>
      </c>
      <c r="C1179">
        <v>2023</v>
      </c>
      <c r="D1179" t="s">
        <v>145</v>
      </c>
      <c r="E1179">
        <v>124</v>
      </c>
      <c r="F1179" t="s">
        <v>146</v>
      </c>
      <c r="G1179" t="s">
        <v>95</v>
      </c>
      <c r="H1179" t="s">
        <v>25</v>
      </c>
      <c r="I1179">
        <v>119</v>
      </c>
      <c r="J1179" t="s">
        <v>96</v>
      </c>
      <c r="K1179">
        <v>400</v>
      </c>
      <c r="L1179">
        <v>2</v>
      </c>
      <c r="M1179">
        <v>1</v>
      </c>
      <c r="N1179" s="1" t="s">
        <v>27</v>
      </c>
      <c r="O1179" t="s">
        <v>27</v>
      </c>
      <c r="P1179">
        <v>17</v>
      </c>
      <c r="Q1179" t="s">
        <v>27</v>
      </c>
      <c r="R1179" t="s">
        <v>27</v>
      </c>
      <c r="S1179">
        <v>0</v>
      </c>
      <c r="T1179">
        <v>50</v>
      </c>
      <c r="U1179" t="s">
        <v>39</v>
      </c>
    </row>
    <row r="1180" spans="1:21" x14ac:dyDescent="0.35">
      <c r="A1180" t="s">
        <v>36</v>
      </c>
      <c r="B1180">
        <v>8</v>
      </c>
      <c r="C1180">
        <v>2023</v>
      </c>
      <c r="D1180" t="s">
        <v>145</v>
      </c>
      <c r="E1180">
        <v>124</v>
      </c>
      <c r="F1180" t="s">
        <v>146</v>
      </c>
      <c r="G1180" t="s">
        <v>95</v>
      </c>
      <c r="H1180" t="s">
        <v>25</v>
      </c>
      <c r="I1180">
        <v>152</v>
      </c>
      <c r="J1180" t="s">
        <v>27</v>
      </c>
      <c r="K1180">
        <v>600</v>
      </c>
      <c r="L1180">
        <v>2</v>
      </c>
      <c r="M1180">
        <v>2</v>
      </c>
      <c r="N1180" s="1" t="s">
        <v>27</v>
      </c>
      <c r="O1180" t="s">
        <v>27</v>
      </c>
      <c r="P1180">
        <v>16</v>
      </c>
      <c r="Q1180" t="s">
        <v>27</v>
      </c>
      <c r="R1180" t="s">
        <v>32</v>
      </c>
      <c r="S1180">
        <v>0</v>
      </c>
      <c r="T1180">
        <v>45</v>
      </c>
      <c r="U1180" t="s">
        <v>29</v>
      </c>
    </row>
    <row r="1181" spans="1:21" x14ac:dyDescent="0.35">
      <c r="A1181" t="s">
        <v>37</v>
      </c>
      <c r="B1181">
        <v>9</v>
      </c>
      <c r="C1181">
        <v>2023</v>
      </c>
      <c r="D1181" t="s">
        <v>145</v>
      </c>
      <c r="E1181">
        <v>124</v>
      </c>
      <c r="F1181" t="s">
        <v>146</v>
      </c>
      <c r="G1181" t="s">
        <v>95</v>
      </c>
      <c r="H1181" t="s">
        <v>25</v>
      </c>
      <c r="I1181">
        <v>165</v>
      </c>
      <c r="J1181" t="s">
        <v>27</v>
      </c>
      <c r="K1181">
        <v>100</v>
      </c>
      <c r="L1181">
        <v>2</v>
      </c>
      <c r="M1181">
        <v>0</v>
      </c>
      <c r="N1181" s="1" t="s">
        <v>27</v>
      </c>
      <c r="O1181" t="s">
        <v>27</v>
      </c>
      <c r="P1181" t="s">
        <v>28</v>
      </c>
      <c r="Q1181" t="s">
        <v>27</v>
      </c>
      <c r="R1181" t="s">
        <v>27</v>
      </c>
      <c r="S1181">
        <v>0</v>
      </c>
      <c r="T1181">
        <v>100</v>
      </c>
      <c r="U1181" t="s">
        <v>29</v>
      </c>
    </row>
    <row r="1182" spans="1:21" x14ac:dyDescent="0.35">
      <c r="A1182" t="s">
        <v>38</v>
      </c>
      <c r="B1182">
        <v>10</v>
      </c>
      <c r="C1182">
        <v>2023</v>
      </c>
      <c r="D1182" t="s">
        <v>145</v>
      </c>
      <c r="E1182">
        <v>124</v>
      </c>
      <c r="F1182" t="s">
        <v>146</v>
      </c>
      <c r="G1182" t="s">
        <v>95</v>
      </c>
      <c r="H1182" t="s">
        <v>25</v>
      </c>
      <c r="I1182">
        <v>408</v>
      </c>
      <c r="J1182" t="s">
        <v>96</v>
      </c>
      <c r="K1182">
        <v>300</v>
      </c>
      <c r="L1182">
        <v>2</v>
      </c>
      <c r="M1182">
        <v>2</v>
      </c>
      <c r="N1182" s="1" t="s">
        <v>32</v>
      </c>
      <c r="O1182" t="s">
        <v>27</v>
      </c>
      <c r="P1182">
        <v>16</v>
      </c>
      <c r="Q1182" t="s">
        <v>27</v>
      </c>
      <c r="R1182" t="s">
        <v>32</v>
      </c>
      <c r="S1182">
        <v>0</v>
      </c>
      <c r="T1182">
        <v>103</v>
      </c>
      <c r="U1182" t="s">
        <v>39</v>
      </c>
    </row>
    <row r="1183" spans="1:21" x14ac:dyDescent="0.35">
      <c r="A1183" t="s">
        <v>40</v>
      </c>
      <c r="B1183">
        <v>11</v>
      </c>
      <c r="C1183">
        <v>2023</v>
      </c>
      <c r="D1183" t="s">
        <v>145</v>
      </c>
      <c r="E1183">
        <v>124</v>
      </c>
      <c r="F1183" t="s">
        <v>146</v>
      </c>
      <c r="G1183" t="s">
        <v>95</v>
      </c>
      <c r="H1183" t="s">
        <v>25</v>
      </c>
      <c r="I1183">
        <v>175</v>
      </c>
      <c r="J1183" t="s">
        <v>96</v>
      </c>
      <c r="K1183">
        <v>350</v>
      </c>
      <c r="L1183">
        <v>2</v>
      </c>
      <c r="M1183">
        <v>2</v>
      </c>
      <c r="N1183" s="1" t="s">
        <v>32</v>
      </c>
      <c r="O1183" t="s">
        <v>27</v>
      </c>
      <c r="P1183">
        <v>18</v>
      </c>
      <c r="Q1183" t="s">
        <v>27</v>
      </c>
      <c r="R1183" t="s">
        <v>32</v>
      </c>
      <c r="S1183">
        <v>6</v>
      </c>
      <c r="T1183">
        <v>110</v>
      </c>
      <c r="U1183" t="s">
        <v>29</v>
      </c>
    </row>
    <row r="1184" spans="1:21" x14ac:dyDescent="0.35">
      <c r="A1184" t="s">
        <v>41</v>
      </c>
      <c r="B1184">
        <v>12</v>
      </c>
      <c r="C1184">
        <v>2023</v>
      </c>
      <c r="D1184" t="s">
        <v>145</v>
      </c>
      <c r="E1184">
        <v>124</v>
      </c>
      <c r="F1184" t="s">
        <v>146</v>
      </c>
      <c r="G1184" t="s">
        <v>95</v>
      </c>
      <c r="H1184" t="s">
        <v>25</v>
      </c>
      <c r="I1184">
        <v>75</v>
      </c>
      <c r="J1184" t="s">
        <v>96</v>
      </c>
      <c r="K1184">
        <v>180</v>
      </c>
      <c r="L1184">
        <v>2</v>
      </c>
      <c r="M1184">
        <v>2</v>
      </c>
      <c r="N1184" s="1" t="s">
        <v>27</v>
      </c>
      <c r="O1184" t="s">
        <v>27</v>
      </c>
      <c r="P1184">
        <v>16</v>
      </c>
      <c r="Q1184" t="s">
        <v>27</v>
      </c>
      <c r="R1184" t="s">
        <v>27</v>
      </c>
      <c r="S1184">
        <v>10</v>
      </c>
      <c r="T1184">
        <v>40</v>
      </c>
      <c r="U1184" t="s">
        <v>29</v>
      </c>
    </row>
    <row r="1185" spans="1:21" x14ac:dyDescent="0.35">
      <c r="A1185" t="s">
        <v>42</v>
      </c>
      <c r="B1185">
        <v>13</v>
      </c>
      <c r="C1185">
        <v>2023</v>
      </c>
      <c r="D1185" t="s">
        <v>145</v>
      </c>
      <c r="E1185">
        <v>124</v>
      </c>
      <c r="F1185" t="s">
        <v>146</v>
      </c>
      <c r="G1185" t="s">
        <v>95</v>
      </c>
      <c r="H1185" t="s">
        <v>25</v>
      </c>
      <c r="I1185">
        <v>139</v>
      </c>
      <c r="J1185" t="s">
        <v>87</v>
      </c>
      <c r="K1185">
        <v>525</v>
      </c>
      <c r="L1185">
        <v>2</v>
      </c>
      <c r="M1185">
        <v>2</v>
      </c>
      <c r="N1185" s="1" t="s">
        <v>32</v>
      </c>
      <c r="O1185" t="s">
        <v>27</v>
      </c>
      <c r="P1185">
        <v>18</v>
      </c>
      <c r="Q1185" t="s">
        <v>27</v>
      </c>
      <c r="R1185" t="s">
        <v>32</v>
      </c>
      <c r="S1185">
        <v>5</v>
      </c>
      <c r="T1185">
        <v>45</v>
      </c>
      <c r="U1185" t="s">
        <v>29</v>
      </c>
    </row>
    <row r="1186" spans="1:21" x14ac:dyDescent="0.35">
      <c r="A1186" t="s">
        <v>43</v>
      </c>
      <c r="B1186">
        <v>15</v>
      </c>
      <c r="C1186">
        <v>2023</v>
      </c>
      <c r="D1186" t="s">
        <v>145</v>
      </c>
      <c r="E1186">
        <v>124</v>
      </c>
      <c r="F1186" t="s">
        <v>146</v>
      </c>
      <c r="G1186" t="s">
        <v>95</v>
      </c>
      <c r="H1186" t="s">
        <v>25</v>
      </c>
      <c r="I1186">
        <v>255</v>
      </c>
      <c r="J1186" t="s">
        <v>87</v>
      </c>
      <c r="K1186">
        <v>350</v>
      </c>
      <c r="L1186">
        <v>2</v>
      </c>
      <c r="M1186">
        <v>1</v>
      </c>
      <c r="N1186" s="1" t="s">
        <v>32</v>
      </c>
      <c r="O1186" t="s">
        <v>27</v>
      </c>
      <c r="P1186">
        <v>16</v>
      </c>
      <c r="Q1186" t="s">
        <v>27</v>
      </c>
      <c r="R1186" t="s">
        <v>32</v>
      </c>
      <c r="S1186">
        <v>0</v>
      </c>
      <c r="T1186">
        <v>46</v>
      </c>
      <c r="U1186" t="s">
        <v>29</v>
      </c>
    </row>
    <row r="1187" spans="1:21" x14ac:dyDescent="0.35">
      <c r="A1187" t="s">
        <v>44</v>
      </c>
      <c r="B1187">
        <v>16</v>
      </c>
      <c r="C1187">
        <v>2023</v>
      </c>
      <c r="D1187" t="s">
        <v>145</v>
      </c>
      <c r="E1187">
        <v>124</v>
      </c>
      <c r="F1187" t="s">
        <v>146</v>
      </c>
      <c r="G1187" t="s">
        <v>95</v>
      </c>
      <c r="H1187" t="s">
        <v>25</v>
      </c>
      <c r="I1187">
        <v>239</v>
      </c>
      <c r="J1187" t="s">
        <v>96</v>
      </c>
      <c r="K1187">
        <v>400</v>
      </c>
      <c r="L1187">
        <v>2</v>
      </c>
      <c r="M1187">
        <v>2</v>
      </c>
      <c r="N1187" s="1" t="s">
        <v>32</v>
      </c>
      <c r="O1187" t="s">
        <v>27</v>
      </c>
      <c r="P1187">
        <v>16.5</v>
      </c>
      <c r="Q1187" t="s">
        <v>27</v>
      </c>
      <c r="R1187" t="s">
        <v>32</v>
      </c>
      <c r="S1187">
        <v>0</v>
      </c>
      <c r="T1187">
        <f>2*50</f>
        <v>100</v>
      </c>
      <c r="U1187" t="s">
        <v>29</v>
      </c>
    </row>
    <row r="1188" spans="1:21" x14ac:dyDescent="0.35">
      <c r="A1188" t="s">
        <v>45</v>
      </c>
      <c r="B1188">
        <v>17</v>
      </c>
      <c r="C1188">
        <v>2023</v>
      </c>
      <c r="D1188" t="s">
        <v>145</v>
      </c>
      <c r="E1188">
        <v>124</v>
      </c>
      <c r="F1188" t="s">
        <v>146</v>
      </c>
      <c r="G1188" t="s">
        <v>95</v>
      </c>
      <c r="H1188" t="s">
        <v>25</v>
      </c>
      <c r="I1188">
        <v>215</v>
      </c>
      <c r="J1188" t="s">
        <v>87</v>
      </c>
      <c r="K1188">
        <v>350</v>
      </c>
      <c r="L1188">
        <v>2</v>
      </c>
      <c r="M1188">
        <v>1</v>
      </c>
      <c r="N1188" s="1" t="s">
        <v>27</v>
      </c>
      <c r="O1188" t="s">
        <v>27</v>
      </c>
      <c r="P1188">
        <v>16</v>
      </c>
      <c r="Q1188" t="s">
        <v>27</v>
      </c>
      <c r="R1188" t="s">
        <v>27</v>
      </c>
      <c r="S1188">
        <v>10</v>
      </c>
      <c r="T1188">
        <v>50</v>
      </c>
      <c r="U1188" t="s">
        <v>29</v>
      </c>
    </row>
    <row r="1189" spans="1:21" x14ac:dyDescent="0.35">
      <c r="A1189" t="s">
        <v>46</v>
      </c>
      <c r="B1189">
        <v>18</v>
      </c>
      <c r="C1189">
        <v>2023</v>
      </c>
      <c r="D1189" t="s">
        <v>145</v>
      </c>
      <c r="E1189">
        <v>124</v>
      </c>
      <c r="F1189" t="s">
        <v>146</v>
      </c>
      <c r="G1189" t="s">
        <v>95</v>
      </c>
      <c r="H1189" t="s">
        <v>25</v>
      </c>
      <c r="I1189">
        <v>88</v>
      </c>
      <c r="J1189" t="s">
        <v>97</v>
      </c>
      <c r="K1189">
        <v>450</v>
      </c>
      <c r="L1189">
        <v>2</v>
      </c>
      <c r="M1189">
        <v>1</v>
      </c>
      <c r="N1189" s="1" t="s">
        <v>27</v>
      </c>
      <c r="O1189" t="s">
        <v>27</v>
      </c>
      <c r="P1189" t="s">
        <v>28</v>
      </c>
      <c r="Q1189" t="s">
        <v>27</v>
      </c>
      <c r="R1189" t="s">
        <v>27</v>
      </c>
      <c r="S1189">
        <v>0</v>
      </c>
      <c r="T1189">
        <v>20</v>
      </c>
      <c r="U1189" t="s">
        <v>39</v>
      </c>
    </row>
    <row r="1190" spans="1:21" x14ac:dyDescent="0.35">
      <c r="A1190" t="s">
        <v>47</v>
      </c>
      <c r="B1190">
        <v>19</v>
      </c>
      <c r="C1190">
        <v>2023</v>
      </c>
      <c r="D1190" t="s">
        <v>145</v>
      </c>
      <c r="E1190">
        <v>124</v>
      </c>
      <c r="F1190" t="s">
        <v>146</v>
      </c>
      <c r="G1190" t="s">
        <v>95</v>
      </c>
      <c r="H1190" t="s">
        <v>25</v>
      </c>
      <c r="I1190">
        <v>118</v>
      </c>
      <c r="J1190" t="s">
        <v>87</v>
      </c>
      <c r="K1190">
        <v>325</v>
      </c>
      <c r="L1190">
        <v>2</v>
      </c>
      <c r="M1190">
        <v>1</v>
      </c>
      <c r="N1190" s="1" t="s">
        <v>27</v>
      </c>
      <c r="O1190" t="s">
        <v>27</v>
      </c>
      <c r="P1190" t="s">
        <v>28</v>
      </c>
      <c r="Q1190" t="s">
        <v>27</v>
      </c>
      <c r="R1190" t="s">
        <v>27</v>
      </c>
      <c r="S1190">
        <v>6</v>
      </c>
      <c r="T1190">
        <v>60</v>
      </c>
      <c r="U1190" t="s">
        <v>29</v>
      </c>
    </row>
    <row r="1191" spans="1:21" x14ac:dyDescent="0.35">
      <c r="A1191" t="s">
        <v>48</v>
      </c>
      <c r="B1191">
        <v>20</v>
      </c>
      <c r="C1191">
        <v>2023</v>
      </c>
      <c r="D1191" t="s">
        <v>145</v>
      </c>
      <c r="E1191">
        <v>124</v>
      </c>
      <c r="F1191" t="s">
        <v>146</v>
      </c>
      <c r="G1191" t="s">
        <v>95</v>
      </c>
      <c r="H1191" t="s">
        <v>25</v>
      </c>
      <c r="I1191">
        <v>210</v>
      </c>
      <c r="J1191" t="s">
        <v>87</v>
      </c>
      <c r="K1191">
        <v>350</v>
      </c>
      <c r="L1191">
        <v>2</v>
      </c>
      <c r="M1191">
        <v>2</v>
      </c>
      <c r="N1191" s="1" t="s">
        <v>32</v>
      </c>
      <c r="O1191" t="s">
        <v>27</v>
      </c>
      <c r="P1191">
        <v>17</v>
      </c>
      <c r="Q1191" t="s">
        <v>27</v>
      </c>
      <c r="R1191" t="s">
        <v>32</v>
      </c>
      <c r="S1191">
        <v>0</v>
      </c>
      <c r="T1191">
        <v>60</v>
      </c>
      <c r="U1191" t="s">
        <v>39</v>
      </c>
    </row>
    <row r="1192" spans="1:21" x14ac:dyDescent="0.35">
      <c r="A1192" t="s">
        <v>49</v>
      </c>
      <c r="B1192">
        <v>21</v>
      </c>
      <c r="C1192">
        <v>2023</v>
      </c>
      <c r="D1192" t="s">
        <v>145</v>
      </c>
      <c r="E1192">
        <v>124</v>
      </c>
      <c r="F1192" t="s">
        <v>146</v>
      </c>
      <c r="G1192" t="s">
        <v>95</v>
      </c>
      <c r="H1192" t="s">
        <v>25</v>
      </c>
      <c r="I1192">
        <v>125</v>
      </c>
      <c r="J1192" t="s">
        <v>87</v>
      </c>
      <c r="K1192">
        <v>450</v>
      </c>
      <c r="L1192">
        <v>2</v>
      </c>
      <c r="M1192">
        <v>2</v>
      </c>
      <c r="N1192" s="1" t="s">
        <v>27</v>
      </c>
      <c r="O1192" t="s">
        <v>27</v>
      </c>
      <c r="P1192">
        <v>18</v>
      </c>
      <c r="Q1192" t="s">
        <v>32</v>
      </c>
      <c r="R1192" t="s">
        <v>27</v>
      </c>
      <c r="S1192">
        <v>0</v>
      </c>
      <c r="T1192">
        <v>200</v>
      </c>
      <c r="U1192" t="s">
        <v>39</v>
      </c>
    </row>
    <row r="1193" spans="1:21" x14ac:dyDescent="0.35">
      <c r="A1193" t="s">
        <v>50</v>
      </c>
      <c r="B1193">
        <v>22</v>
      </c>
      <c r="C1193">
        <v>2023</v>
      </c>
      <c r="D1193" t="s">
        <v>145</v>
      </c>
      <c r="E1193">
        <v>124</v>
      </c>
      <c r="F1193" t="s">
        <v>146</v>
      </c>
      <c r="G1193" t="s">
        <v>95</v>
      </c>
      <c r="H1193" t="s">
        <v>25</v>
      </c>
      <c r="I1193">
        <v>75</v>
      </c>
      <c r="J1193" t="s">
        <v>96</v>
      </c>
      <c r="K1193">
        <v>500</v>
      </c>
      <c r="L1193">
        <v>2</v>
      </c>
      <c r="M1193">
        <v>3</v>
      </c>
      <c r="N1193" s="1" t="s">
        <v>27</v>
      </c>
      <c r="O1193" t="s">
        <v>27</v>
      </c>
      <c r="P1193">
        <v>16</v>
      </c>
      <c r="Q1193" t="s">
        <v>27</v>
      </c>
      <c r="R1193" t="s">
        <v>27</v>
      </c>
      <c r="S1193">
        <v>0</v>
      </c>
      <c r="T1193">
        <v>100</v>
      </c>
      <c r="U1193" t="s">
        <v>39</v>
      </c>
    </row>
    <row r="1194" spans="1:21" x14ac:dyDescent="0.35">
      <c r="A1194" t="s">
        <v>51</v>
      </c>
      <c r="B1194">
        <v>23</v>
      </c>
      <c r="C1194">
        <v>2023</v>
      </c>
      <c r="D1194" t="s">
        <v>145</v>
      </c>
      <c r="E1194">
        <v>124</v>
      </c>
      <c r="F1194" t="s">
        <v>146</v>
      </c>
      <c r="G1194" t="s">
        <v>95</v>
      </c>
      <c r="H1194" t="s">
        <v>25</v>
      </c>
      <c r="I1194">
        <v>41</v>
      </c>
      <c r="J1194" t="s">
        <v>27</v>
      </c>
      <c r="K1194">
        <v>200</v>
      </c>
      <c r="L1194">
        <v>2</v>
      </c>
      <c r="M1194">
        <v>2</v>
      </c>
      <c r="N1194" s="1" t="s">
        <v>32</v>
      </c>
      <c r="O1194" t="s">
        <v>27</v>
      </c>
      <c r="P1194" t="s">
        <v>28</v>
      </c>
      <c r="Q1194" t="s">
        <v>27</v>
      </c>
      <c r="R1194" t="s">
        <v>32</v>
      </c>
      <c r="S1194">
        <v>0</v>
      </c>
      <c r="T1194">
        <v>80</v>
      </c>
      <c r="U1194" t="s">
        <v>29</v>
      </c>
    </row>
    <row r="1195" spans="1:21" x14ac:dyDescent="0.35">
      <c r="A1195" t="s">
        <v>52</v>
      </c>
      <c r="B1195">
        <v>24</v>
      </c>
      <c r="C1195">
        <v>2023</v>
      </c>
      <c r="D1195" t="s">
        <v>145</v>
      </c>
      <c r="E1195">
        <v>124</v>
      </c>
      <c r="F1195" t="s">
        <v>146</v>
      </c>
      <c r="G1195" t="s">
        <v>95</v>
      </c>
      <c r="H1195" t="s">
        <v>25</v>
      </c>
      <c r="I1195">
        <v>104</v>
      </c>
      <c r="J1195" t="s">
        <v>99</v>
      </c>
      <c r="K1195">
        <v>250</v>
      </c>
      <c r="L1195">
        <v>2</v>
      </c>
      <c r="M1195">
        <v>2</v>
      </c>
      <c r="N1195" s="1" t="s">
        <v>32</v>
      </c>
      <c r="O1195" t="s">
        <v>27</v>
      </c>
      <c r="P1195">
        <v>17</v>
      </c>
      <c r="Q1195" t="s">
        <v>27</v>
      </c>
      <c r="R1195" t="s">
        <v>32</v>
      </c>
      <c r="S1195">
        <v>6</v>
      </c>
      <c r="T1195">
        <v>25</v>
      </c>
      <c r="U1195" t="s">
        <v>29</v>
      </c>
    </row>
    <row r="1196" spans="1:21" x14ac:dyDescent="0.35">
      <c r="A1196" t="s">
        <v>53</v>
      </c>
      <c r="B1196">
        <v>25</v>
      </c>
      <c r="C1196">
        <v>2023</v>
      </c>
      <c r="D1196" t="s">
        <v>145</v>
      </c>
      <c r="E1196">
        <v>124</v>
      </c>
      <c r="F1196" t="s">
        <v>146</v>
      </c>
      <c r="G1196" t="s">
        <v>95</v>
      </c>
      <c r="H1196" t="s">
        <v>25</v>
      </c>
      <c r="I1196">
        <v>68</v>
      </c>
      <c r="J1196" t="s">
        <v>27</v>
      </c>
      <c r="K1196">
        <v>100</v>
      </c>
      <c r="L1196">
        <v>2</v>
      </c>
      <c r="M1196">
        <v>2</v>
      </c>
      <c r="N1196" s="1" t="s">
        <v>27</v>
      </c>
      <c r="O1196" t="s">
        <v>27</v>
      </c>
      <c r="P1196" t="s">
        <v>28</v>
      </c>
      <c r="Q1196" t="s">
        <v>27</v>
      </c>
      <c r="R1196" t="s">
        <v>32</v>
      </c>
      <c r="S1196">
        <v>0</v>
      </c>
      <c r="T1196">
        <v>68</v>
      </c>
      <c r="U1196" t="s">
        <v>39</v>
      </c>
    </row>
    <row r="1197" spans="1:21" x14ac:dyDescent="0.35">
      <c r="A1197" t="s">
        <v>54</v>
      </c>
      <c r="B1197">
        <v>26</v>
      </c>
      <c r="C1197">
        <v>2023</v>
      </c>
      <c r="D1197" t="s">
        <v>145</v>
      </c>
      <c r="E1197">
        <v>124</v>
      </c>
      <c r="F1197" t="s">
        <v>146</v>
      </c>
      <c r="G1197" t="s">
        <v>95</v>
      </c>
      <c r="H1197" t="s">
        <v>25</v>
      </c>
      <c r="I1197">
        <v>230</v>
      </c>
      <c r="J1197" t="s">
        <v>99</v>
      </c>
      <c r="K1197">
        <v>400</v>
      </c>
      <c r="L1197">
        <v>2</v>
      </c>
      <c r="M1197">
        <v>2</v>
      </c>
      <c r="N1197" s="1" t="s">
        <v>32</v>
      </c>
      <c r="O1197" t="s">
        <v>27</v>
      </c>
      <c r="P1197">
        <v>17</v>
      </c>
      <c r="Q1197" t="s">
        <v>32</v>
      </c>
      <c r="R1197" t="s">
        <v>27</v>
      </c>
      <c r="S1197">
        <v>0</v>
      </c>
      <c r="T1197">
        <v>48</v>
      </c>
      <c r="U1197" t="s">
        <v>39</v>
      </c>
    </row>
    <row r="1198" spans="1:21" x14ac:dyDescent="0.35">
      <c r="A1198" t="s">
        <v>55</v>
      </c>
      <c r="B1198">
        <v>27</v>
      </c>
      <c r="C1198">
        <v>2023</v>
      </c>
      <c r="D1198" t="s">
        <v>145</v>
      </c>
      <c r="E1198">
        <v>124</v>
      </c>
      <c r="F1198" t="s">
        <v>146</v>
      </c>
      <c r="G1198" t="s">
        <v>95</v>
      </c>
      <c r="H1198" t="s">
        <v>25</v>
      </c>
      <c r="I1198">
        <v>280</v>
      </c>
      <c r="J1198" t="s">
        <v>87</v>
      </c>
      <c r="K1198">
        <v>350</v>
      </c>
      <c r="L1198">
        <v>2</v>
      </c>
      <c r="M1198">
        <v>3</v>
      </c>
      <c r="N1198" s="1" t="s">
        <v>27</v>
      </c>
      <c r="O1198" t="s">
        <v>27</v>
      </c>
      <c r="P1198">
        <v>17</v>
      </c>
      <c r="Q1198" t="s">
        <v>27</v>
      </c>
      <c r="R1198" t="s">
        <v>27</v>
      </c>
      <c r="S1198">
        <v>4</v>
      </c>
      <c r="T1198" s="6">
        <f>(2/3)*76.66</f>
        <v>51.106666666666662</v>
      </c>
      <c r="U1198" t="s">
        <v>110</v>
      </c>
    </row>
    <row r="1199" spans="1:21" x14ac:dyDescent="0.35">
      <c r="A1199" t="s">
        <v>56</v>
      </c>
      <c r="B1199">
        <v>28</v>
      </c>
      <c r="C1199">
        <v>2023</v>
      </c>
      <c r="D1199" t="s">
        <v>145</v>
      </c>
      <c r="E1199">
        <v>124</v>
      </c>
      <c r="F1199" t="s">
        <v>146</v>
      </c>
      <c r="G1199" t="s">
        <v>95</v>
      </c>
      <c r="H1199" t="s">
        <v>25</v>
      </c>
      <c r="I1199">
        <v>340</v>
      </c>
      <c r="J1199" t="s">
        <v>87</v>
      </c>
      <c r="K1199">
        <v>350</v>
      </c>
      <c r="L1199">
        <v>2</v>
      </c>
      <c r="M1199">
        <v>2</v>
      </c>
      <c r="N1199" s="1" t="s">
        <v>27</v>
      </c>
      <c r="O1199" t="s">
        <v>27</v>
      </c>
      <c r="P1199">
        <v>17</v>
      </c>
      <c r="Q1199" t="s">
        <v>27</v>
      </c>
      <c r="R1199" t="s">
        <v>32</v>
      </c>
      <c r="S1199">
        <v>0</v>
      </c>
      <c r="T1199">
        <v>50</v>
      </c>
      <c r="U1199" t="s">
        <v>39</v>
      </c>
    </row>
    <row r="1200" spans="1:21" x14ac:dyDescent="0.35">
      <c r="A1200" t="s">
        <v>57</v>
      </c>
      <c r="B1200">
        <v>29</v>
      </c>
      <c r="C1200">
        <v>2023</v>
      </c>
      <c r="D1200" t="s">
        <v>145</v>
      </c>
      <c r="E1200">
        <v>124</v>
      </c>
      <c r="F1200" t="s">
        <v>146</v>
      </c>
      <c r="G1200" t="s">
        <v>95</v>
      </c>
      <c r="H1200" t="s">
        <v>25</v>
      </c>
      <c r="I1200">
        <v>146</v>
      </c>
      <c r="J1200" t="s">
        <v>96</v>
      </c>
      <c r="K1200">
        <v>400</v>
      </c>
      <c r="L1200">
        <v>2</v>
      </c>
      <c r="M1200">
        <v>2</v>
      </c>
      <c r="N1200" s="1" t="s">
        <v>32</v>
      </c>
      <c r="O1200" t="s">
        <v>27</v>
      </c>
      <c r="P1200">
        <v>17</v>
      </c>
      <c r="Q1200" t="s">
        <v>27</v>
      </c>
      <c r="R1200" t="s">
        <v>27</v>
      </c>
      <c r="S1200">
        <v>0</v>
      </c>
      <c r="T1200">
        <v>30</v>
      </c>
      <c r="U1200" t="s">
        <v>39</v>
      </c>
    </row>
    <row r="1201" spans="1:21" x14ac:dyDescent="0.35">
      <c r="A1201" t="s">
        <v>58</v>
      </c>
      <c r="B1201">
        <v>30</v>
      </c>
      <c r="C1201">
        <v>2023</v>
      </c>
      <c r="D1201" t="s">
        <v>145</v>
      </c>
      <c r="E1201">
        <v>124</v>
      </c>
      <c r="F1201" t="s">
        <v>146</v>
      </c>
      <c r="G1201" t="s">
        <v>95</v>
      </c>
      <c r="H1201" t="s">
        <v>25</v>
      </c>
      <c r="I1201">
        <v>80</v>
      </c>
      <c r="J1201" t="s">
        <v>87</v>
      </c>
      <c r="K1201">
        <v>400</v>
      </c>
      <c r="L1201">
        <v>2</v>
      </c>
      <c r="M1201">
        <v>2</v>
      </c>
      <c r="N1201" s="1" t="s">
        <v>27</v>
      </c>
      <c r="O1201" t="s">
        <v>27</v>
      </c>
      <c r="P1201">
        <v>18</v>
      </c>
      <c r="Q1201" t="s">
        <v>32</v>
      </c>
      <c r="R1201" t="s">
        <v>27</v>
      </c>
      <c r="S1201">
        <v>0</v>
      </c>
      <c r="T1201">
        <v>80</v>
      </c>
      <c r="U1201" t="s">
        <v>29</v>
      </c>
    </row>
    <row r="1202" spans="1:21" x14ac:dyDescent="0.35">
      <c r="A1202" t="s">
        <v>59</v>
      </c>
      <c r="B1202">
        <v>31</v>
      </c>
      <c r="C1202">
        <v>2023</v>
      </c>
      <c r="D1202" t="s">
        <v>145</v>
      </c>
      <c r="E1202">
        <v>124</v>
      </c>
      <c r="F1202" t="s">
        <v>146</v>
      </c>
      <c r="G1202" t="s">
        <v>95</v>
      </c>
      <c r="H1202" t="s">
        <v>25</v>
      </c>
      <c r="I1202">
        <v>95</v>
      </c>
      <c r="J1202" t="s">
        <v>87</v>
      </c>
      <c r="K1202">
        <v>300</v>
      </c>
      <c r="L1202">
        <v>2</v>
      </c>
      <c r="M1202">
        <v>1</v>
      </c>
      <c r="N1202" s="1" t="s">
        <v>32</v>
      </c>
      <c r="O1202" t="s">
        <v>27</v>
      </c>
      <c r="P1202">
        <v>17</v>
      </c>
      <c r="Q1202" t="s">
        <v>32</v>
      </c>
      <c r="R1202" t="s">
        <v>32</v>
      </c>
      <c r="S1202">
        <v>8</v>
      </c>
      <c r="T1202">
        <v>118</v>
      </c>
      <c r="U1202" t="s">
        <v>39</v>
      </c>
    </row>
    <row r="1203" spans="1:21" x14ac:dyDescent="0.35">
      <c r="A1203" t="s">
        <v>60</v>
      </c>
      <c r="B1203">
        <v>32</v>
      </c>
      <c r="C1203">
        <v>2023</v>
      </c>
      <c r="D1203" t="s">
        <v>145</v>
      </c>
      <c r="E1203">
        <v>124</v>
      </c>
      <c r="F1203" t="s">
        <v>146</v>
      </c>
      <c r="G1203" t="s">
        <v>95</v>
      </c>
      <c r="H1203" t="s">
        <v>25</v>
      </c>
      <c r="I1203">
        <v>210</v>
      </c>
      <c r="J1203" t="s">
        <v>96</v>
      </c>
      <c r="K1203">
        <v>600</v>
      </c>
      <c r="L1203">
        <v>2</v>
      </c>
      <c r="M1203">
        <v>3</v>
      </c>
      <c r="N1203" s="1" t="s">
        <v>32</v>
      </c>
      <c r="O1203" t="s">
        <v>27</v>
      </c>
      <c r="P1203">
        <v>18</v>
      </c>
      <c r="Q1203" t="s">
        <v>32</v>
      </c>
      <c r="R1203" t="s">
        <v>27</v>
      </c>
      <c r="S1203">
        <v>0</v>
      </c>
      <c r="T1203">
        <v>70</v>
      </c>
      <c r="U1203" t="s">
        <v>39</v>
      </c>
    </row>
    <row r="1204" spans="1:21" x14ac:dyDescent="0.35">
      <c r="A1204" t="s">
        <v>61</v>
      </c>
      <c r="B1204">
        <v>33</v>
      </c>
      <c r="C1204">
        <v>2023</v>
      </c>
      <c r="D1204" t="s">
        <v>145</v>
      </c>
      <c r="E1204">
        <v>124</v>
      </c>
      <c r="F1204" t="s">
        <v>146</v>
      </c>
      <c r="G1204" t="s">
        <v>95</v>
      </c>
      <c r="H1204" t="s">
        <v>25</v>
      </c>
      <c r="I1204">
        <v>30</v>
      </c>
      <c r="J1204" t="s">
        <v>27</v>
      </c>
      <c r="K1204">
        <v>300</v>
      </c>
      <c r="L1204">
        <v>2</v>
      </c>
      <c r="M1204">
        <v>2</v>
      </c>
      <c r="N1204" s="1" t="s">
        <v>32</v>
      </c>
      <c r="O1204" t="s">
        <v>27</v>
      </c>
      <c r="P1204" t="s">
        <v>28</v>
      </c>
      <c r="Q1204" t="s">
        <v>27</v>
      </c>
      <c r="R1204" t="s">
        <v>32</v>
      </c>
      <c r="S1204">
        <v>0</v>
      </c>
      <c r="T1204">
        <v>40</v>
      </c>
      <c r="U1204" t="s">
        <v>39</v>
      </c>
    </row>
    <row r="1205" spans="1:21" x14ac:dyDescent="0.35">
      <c r="A1205" t="s">
        <v>62</v>
      </c>
      <c r="B1205">
        <v>34</v>
      </c>
      <c r="C1205">
        <v>2023</v>
      </c>
      <c r="D1205" t="s">
        <v>145</v>
      </c>
      <c r="E1205">
        <v>124</v>
      </c>
      <c r="F1205" t="s">
        <v>146</v>
      </c>
      <c r="G1205" t="s">
        <v>95</v>
      </c>
      <c r="H1205" t="s">
        <v>25</v>
      </c>
      <c r="I1205">
        <v>178</v>
      </c>
      <c r="J1205" t="s">
        <v>87</v>
      </c>
      <c r="K1205">
        <v>300</v>
      </c>
      <c r="L1205">
        <v>2</v>
      </c>
      <c r="M1205">
        <v>2</v>
      </c>
      <c r="N1205" s="1" t="s">
        <v>27</v>
      </c>
      <c r="O1205" t="s">
        <v>27</v>
      </c>
      <c r="P1205">
        <v>17</v>
      </c>
      <c r="Q1205" t="s">
        <v>32</v>
      </c>
      <c r="R1205" t="s">
        <v>27</v>
      </c>
      <c r="S1205">
        <v>0</v>
      </c>
      <c r="T1205">
        <v>90</v>
      </c>
      <c r="U1205" t="s">
        <v>29</v>
      </c>
    </row>
    <row r="1206" spans="1:21" x14ac:dyDescent="0.35">
      <c r="A1206" t="s">
        <v>63</v>
      </c>
      <c r="B1206">
        <v>35</v>
      </c>
      <c r="C1206">
        <v>2023</v>
      </c>
      <c r="D1206" t="s">
        <v>145</v>
      </c>
      <c r="E1206">
        <v>124</v>
      </c>
      <c r="F1206" t="s">
        <v>146</v>
      </c>
      <c r="G1206" t="s">
        <v>95</v>
      </c>
      <c r="H1206" t="s">
        <v>25</v>
      </c>
      <c r="I1206">
        <v>313</v>
      </c>
      <c r="J1206" t="s">
        <v>96</v>
      </c>
      <c r="K1206">
        <v>400</v>
      </c>
      <c r="L1206">
        <v>2</v>
      </c>
      <c r="M1206">
        <v>3</v>
      </c>
      <c r="N1206" s="1" t="s">
        <v>27</v>
      </c>
      <c r="O1206" t="s">
        <v>27</v>
      </c>
      <c r="P1206">
        <v>17</v>
      </c>
      <c r="Q1206" t="s">
        <v>27</v>
      </c>
      <c r="R1206" t="s">
        <v>27</v>
      </c>
      <c r="S1206">
        <v>0</v>
      </c>
      <c r="T1206">
        <v>400</v>
      </c>
      <c r="U1206" t="s">
        <v>39</v>
      </c>
    </row>
    <row r="1207" spans="1:21" x14ac:dyDescent="0.35">
      <c r="A1207" t="s">
        <v>64</v>
      </c>
      <c r="B1207">
        <v>36</v>
      </c>
      <c r="C1207">
        <v>2023</v>
      </c>
      <c r="D1207" t="s">
        <v>145</v>
      </c>
      <c r="E1207">
        <v>124</v>
      </c>
      <c r="F1207" t="s">
        <v>146</v>
      </c>
      <c r="G1207" t="s">
        <v>95</v>
      </c>
      <c r="H1207" t="s">
        <v>25</v>
      </c>
      <c r="I1207">
        <v>70</v>
      </c>
      <c r="J1207" t="s">
        <v>27</v>
      </c>
      <c r="K1207">
        <v>250</v>
      </c>
      <c r="L1207">
        <v>2</v>
      </c>
      <c r="M1207">
        <v>2</v>
      </c>
      <c r="N1207" s="1" t="s">
        <v>27</v>
      </c>
      <c r="O1207" t="s">
        <v>27</v>
      </c>
      <c r="P1207">
        <v>17</v>
      </c>
      <c r="Q1207" t="s">
        <v>27</v>
      </c>
      <c r="R1207" t="s">
        <v>27</v>
      </c>
      <c r="S1207">
        <v>0</v>
      </c>
      <c r="T1207">
        <v>20</v>
      </c>
      <c r="U1207" t="s">
        <v>29</v>
      </c>
    </row>
    <row r="1208" spans="1:21" x14ac:dyDescent="0.35">
      <c r="A1208" t="s">
        <v>65</v>
      </c>
      <c r="B1208">
        <v>37</v>
      </c>
      <c r="C1208">
        <v>2023</v>
      </c>
      <c r="D1208" t="s">
        <v>145</v>
      </c>
      <c r="E1208">
        <v>124</v>
      </c>
      <c r="F1208" t="s">
        <v>146</v>
      </c>
      <c r="G1208" t="s">
        <v>95</v>
      </c>
      <c r="H1208" t="s">
        <v>25</v>
      </c>
      <c r="I1208">
        <v>193</v>
      </c>
      <c r="J1208" t="s">
        <v>27</v>
      </c>
      <c r="K1208">
        <v>300</v>
      </c>
      <c r="L1208">
        <v>2</v>
      </c>
      <c r="M1208">
        <v>2</v>
      </c>
      <c r="N1208" s="1" t="s">
        <v>27</v>
      </c>
      <c r="O1208" t="s">
        <v>27</v>
      </c>
      <c r="P1208" t="s">
        <v>28</v>
      </c>
      <c r="Q1208" t="s">
        <v>27</v>
      </c>
      <c r="R1208" t="s">
        <v>32</v>
      </c>
      <c r="S1208">
        <v>8</v>
      </c>
      <c r="T1208">
        <v>40</v>
      </c>
      <c r="U1208" t="s">
        <v>39</v>
      </c>
    </row>
    <row r="1209" spans="1:21" x14ac:dyDescent="0.35">
      <c r="A1209" t="s">
        <v>66</v>
      </c>
      <c r="B1209">
        <v>38</v>
      </c>
      <c r="C1209">
        <v>2023</v>
      </c>
      <c r="D1209" t="s">
        <v>145</v>
      </c>
      <c r="E1209">
        <v>124</v>
      </c>
      <c r="F1209" t="s">
        <v>146</v>
      </c>
      <c r="G1209" t="s">
        <v>95</v>
      </c>
      <c r="H1209" t="s">
        <v>25</v>
      </c>
      <c r="I1209">
        <v>260</v>
      </c>
      <c r="J1209" t="s">
        <v>87</v>
      </c>
      <c r="K1209">
        <v>350</v>
      </c>
      <c r="L1209">
        <v>2</v>
      </c>
      <c r="M1209">
        <v>3</v>
      </c>
      <c r="N1209" s="1" t="s">
        <v>27</v>
      </c>
      <c r="O1209" t="s">
        <v>27</v>
      </c>
      <c r="P1209" t="s">
        <v>28</v>
      </c>
      <c r="Q1209" t="s">
        <v>27</v>
      </c>
      <c r="R1209" t="s">
        <v>32</v>
      </c>
      <c r="S1209">
        <v>0</v>
      </c>
      <c r="T1209">
        <v>40</v>
      </c>
      <c r="U1209" t="s">
        <v>39</v>
      </c>
    </row>
    <row r="1210" spans="1:21" x14ac:dyDescent="0.35">
      <c r="A1210" t="s">
        <v>67</v>
      </c>
      <c r="B1210">
        <v>39</v>
      </c>
      <c r="C1210">
        <v>2023</v>
      </c>
      <c r="D1210" t="s">
        <v>145</v>
      </c>
      <c r="E1210">
        <v>124</v>
      </c>
      <c r="F1210" t="s">
        <v>146</v>
      </c>
      <c r="G1210" t="s">
        <v>95</v>
      </c>
      <c r="H1210" t="s">
        <v>25</v>
      </c>
      <c r="I1210">
        <v>85</v>
      </c>
      <c r="J1210" t="s">
        <v>96</v>
      </c>
      <c r="K1210">
        <v>200</v>
      </c>
      <c r="L1210">
        <v>2</v>
      </c>
      <c r="M1210">
        <v>2</v>
      </c>
      <c r="N1210" s="1" t="s">
        <v>27</v>
      </c>
      <c r="O1210" t="s">
        <v>27</v>
      </c>
      <c r="P1210">
        <v>16</v>
      </c>
      <c r="Q1210" t="s">
        <v>27</v>
      </c>
      <c r="R1210" t="s">
        <v>32</v>
      </c>
      <c r="S1210">
        <v>4</v>
      </c>
      <c r="T1210">
        <v>55</v>
      </c>
      <c r="U1210" t="s">
        <v>39</v>
      </c>
    </row>
    <row r="1211" spans="1:21" x14ac:dyDescent="0.35">
      <c r="A1211" t="s">
        <v>68</v>
      </c>
      <c r="B1211">
        <v>40</v>
      </c>
      <c r="C1211">
        <v>2023</v>
      </c>
      <c r="D1211" t="s">
        <v>145</v>
      </c>
      <c r="E1211">
        <v>124</v>
      </c>
      <c r="F1211" t="s">
        <v>146</v>
      </c>
      <c r="G1211" t="s">
        <v>95</v>
      </c>
      <c r="H1211" t="s">
        <v>25</v>
      </c>
      <c r="I1211">
        <v>60</v>
      </c>
      <c r="J1211" t="s">
        <v>97</v>
      </c>
      <c r="K1211">
        <v>600</v>
      </c>
      <c r="L1211">
        <v>2</v>
      </c>
      <c r="M1211">
        <v>2</v>
      </c>
      <c r="N1211" s="1" t="s">
        <v>32</v>
      </c>
      <c r="O1211" t="s">
        <v>27</v>
      </c>
      <c r="P1211">
        <v>16</v>
      </c>
      <c r="Q1211" t="s">
        <v>27</v>
      </c>
      <c r="R1211" t="s">
        <v>27</v>
      </c>
      <c r="S1211">
        <v>0</v>
      </c>
      <c r="T1211">
        <v>100</v>
      </c>
      <c r="U1211" t="s">
        <v>39</v>
      </c>
    </row>
    <row r="1212" spans="1:21" x14ac:dyDescent="0.35">
      <c r="A1212" t="s">
        <v>69</v>
      </c>
      <c r="B1212">
        <v>41</v>
      </c>
      <c r="C1212">
        <v>2023</v>
      </c>
      <c r="D1212" t="s">
        <v>145</v>
      </c>
      <c r="E1212">
        <v>124</v>
      </c>
      <c r="F1212" t="s">
        <v>146</v>
      </c>
      <c r="G1212" t="s">
        <v>95</v>
      </c>
      <c r="H1212" t="s">
        <v>25</v>
      </c>
      <c r="I1212">
        <v>155</v>
      </c>
      <c r="J1212" t="s">
        <v>87</v>
      </c>
      <c r="K1212">
        <v>351</v>
      </c>
      <c r="L1212">
        <v>2</v>
      </c>
      <c r="M1212">
        <v>3</v>
      </c>
      <c r="N1212" s="1" t="s">
        <v>27</v>
      </c>
      <c r="O1212" t="s">
        <v>27</v>
      </c>
      <c r="P1212">
        <v>18</v>
      </c>
      <c r="Q1212" t="s">
        <v>27</v>
      </c>
      <c r="R1212" t="s">
        <v>27</v>
      </c>
      <c r="S1212">
        <v>0</v>
      </c>
      <c r="T1212">
        <v>65</v>
      </c>
      <c r="U1212" t="s">
        <v>39</v>
      </c>
    </row>
    <row r="1213" spans="1:21" x14ac:dyDescent="0.35">
      <c r="A1213" t="s">
        <v>70</v>
      </c>
      <c r="B1213">
        <v>42</v>
      </c>
      <c r="C1213">
        <v>2023</v>
      </c>
      <c r="D1213" t="s">
        <v>145</v>
      </c>
      <c r="E1213">
        <v>124</v>
      </c>
      <c r="F1213" t="s">
        <v>146</v>
      </c>
      <c r="G1213" t="s">
        <v>95</v>
      </c>
      <c r="H1213" t="s">
        <v>25</v>
      </c>
      <c r="I1213">
        <v>103</v>
      </c>
      <c r="J1213" t="s">
        <v>96</v>
      </c>
      <c r="K1213">
        <v>200</v>
      </c>
      <c r="L1213">
        <v>2</v>
      </c>
      <c r="M1213">
        <v>1</v>
      </c>
      <c r="N1213" s="1" t="s">
        <v>27</v>
      </c>
      <c r="O1213" t="s">
        <v>27</v>
      </c>
      <c r="P1213">
        <v>16</v>
      </c>
      <c r="Q1213" t="s">
        <v>32</v>
      </c>
      <c r="R1213" t="s">
        <v>27</v>
      </c>
      <c r="S1213">
        <v>0</v>
      </c>
      <c r="T1213">
        <v>67</v>
      </c>
      <c r="U1213" t="s">
        <v>39</v>
      </c>
    </row>
    <row r="1214" spans="1:21" x14ac:dyDescent="0.35">
      <c r="A1214" t="s">
        <v>71</v>
      </c>
      <c r="B1214">
        <v>44</v>
      </c>
      <c r="C1214">
        <v>2023</v>
      </c>
      <c r="D1214" t="s">
        <v>145</v>
      </c>
      <c r="E1214">
        <v>124</v>
      </c>
      <c r="F1214" t="s">
        <v>146</v>
      </c>
      <c r="G1214" t="s">
        <v>95</v>
      </c>
      <c r="H1214" t="s">
        <v>25</v>
      </c>
      <c r="I1214">
        <v>100</v>
      </c>
      <c r="J1214" t="s">
        <v>87</v>
      </c>
      <c r="K1214">
        <v>300</v>
      </c>
      <c r="L1214">
        <v>2</v>
      </c>
      <c r="M1214">
        <v>1</v>
      </c>
      <c r="N1214" s="1" t="s">
        <v>27</v>
      </c>
      <c r="O1214" t="s">
        <v>27</v>
      </c>
      <c r="P1214">
        <v>18</v>
      </c>
      <c r="Q1214" t="s">
        <v>32</v>
      </c>
      <c r="R1214" t="s">
        <v>27</v>
      </c>
      <c r="S1214">
        <v>0</v>
      </c>
      <c r="T1214">
        <v>25</v>
      </c>
      <c r="U1214" t="s">
        <v>29</v>
      </c>
    </row>
    <row r="1215" spans="1:21" x14ac:dyDescent="0.35">
      <c r="A1215" t="s">
        <v>72</v>
      </c>
      <c r="B1215">
        <v>45</v>
      </c>
      <c r="C1215">
        <v>2023</v>
      </c>
      <c r="D1215" t="s">
        <v>145</v>
      </c>
      <c r="E1215">
        <v>124</v>
      </c>
      <c r="F1215" t="s">
        <v>146</v>
      </c>
      <c r="G1215" t="s">
        <v>95</v>
      </c>
      <c r="H1215" t="s">
        <v>25</v>
      </c>
      <c r="I1215">
        <v>175</v>
      </c>
      <c r="J1215" t="s">
        <v>96</v>
      </c>
      <c r="K1215">
        <v>300</v>
      </c>
      <c r="L1215">
        <v>2</v>
      </c>
      <c r="M1215">
        <v>2</v>
      </c>
      <c r="N1215" s="1" t="s">
        <v>27</v>
      </c>
      <c r="O1215" t="s">
        <v>27</v>
      </c>
      <c r="P1215">
        <v>16</v>
      </c>
      <c r="Q1215" t="s">
        <v>27</v>
      </c>
      <c r="R1215" t="s">
        <v>32</v>
      </c>
      <c r="S1215">
        <v>4</v>
      </c>
      <c r="T1215">
        <v>52</v>
      </c>
      <c r="U1215" t="s">
        <v>39</v>
      </c>
    </row>
    <row r="1216" spans="1:21" x14ac:dyDescent="0.35">
      <c r="A1216" t="s">
        <v>73</v>
      </c>
      <c r="B1216">
        <v>46</v>
      </c>
      <c r="C1216">
        <v>2023</v>
      </c>
      <c r="D1216" t="s">
        <v>145</v>
      </c>
      <c r="E1216">
        <v>124</v>
      </c>
      <c r="F1216" t="s">
        <v>146</v>
      </c>
      <c r="G1216" t="s">
        <v>95</v>
      </c>
      <c r="H1216" t="s">
        <v>25</v>
      </c>
      <c r="I1216">
        <v>100</v>
      </c>
      <c r="J1216" t="s">
        <v>27</v>
      </c>
      <c r="K1216">
        <v>400</v>
      </c>
      <c r="L1216">
        <v>2</v>
      </c>
      <c r="M1216">
        <v>3</v>
      </c>
      <c r="N1216" s="1" t="s">
        <v>32</v>
      </c>
      <c r="O1216" t="s">
        <v>27</v>
      </c>
      <c r="P1216">
        <v>18</v>
      </c>
      <c r="Q1216" t="s">
        <v>27</v>
      </c>
      <c r="R1216" t="s">
        <v>27</v>
      </c>
      <c r="S1216">
        <v>0</v>
      </c>
      <c r="T1216">
        <v>100</v>
      </c>
      <c r="U1216" t="s">
        <v>39</v>
      </c>
    </row>
    <row r="1217" spans="1:21" x14ac:dyDescent="0.35">
      <c r="A1217" t="s">
        <v>74</v>
      </c>
      <c r="B1217">
        <v>47</v>
      </c>
      <c r="C1217">
        <v>2023</v>
      </c>
      <c r="D1217" t="s">
        <v>145</v>
      </c>
      <c r="E1217">
        <v>124</v>
      </c>
      <c r="F1217" t="s">
        <v>146</v>
      </c>
      <c r="G1217" t="s">
        <v>95</v>
      </c>
      <c r="H1217" t="s">
        <v>25</v>
      </c>
      <c r="I1217">
        <v>200</v>
      </c>
      <c r="J1217" t="s">
        <v>96</v>
      </c>
      <c r="K1217">
        <v>300</v>
      </c>
      <c r="L1217">
        <v>2</v>
      </c>
      <c r="M1217">
        <v>2</v>
      </c>
      <c r="N1217" s="1" t="s">
        <v>32</v>
      </c>
      <c r="O1217" t="s">
        <v>27</v>
      </c>
      <c r="P1217">
        <v>16</v>
      </c>
      <c r="Q1217" t="s">
        <v>27</v>
      </c>
      <c r="R1217" t="s">
        <v>27</v>
      </c>
      <c r="S1217">
        <v>0</v>
      </c>
      <c r="T1217">
        <v>60</v>
      </c>
      <c r="U1217" t="s">
        <v>147</v>
      </c>
    </row>
    <row r="1218" spans="1:21" x14ac:dyDescent="0.35">
      <c r="A1218" t="s">
        <v>75</v>
      </c>
      <c r="B1218">
        <v>48</v>
      </c>
      <c r="C1218">
        <v>2023</v>
      </c>
      <c r="D1218" t="s">
        <v>145</v>
      </c>
      <c r="E1218">
        <v>124</v>
      </c>
      <c r="F1218" t="s">
        <v>146</v>
      </c>
      <c r="G1218" t="s">
        <v>95</v>
      </c>
      <c r="H1218" t="s">
        <v>25</v>
      </c>
      <c r="I1218">
        <v>172</v>
      </c>
      <c r="J1218" t="s">
        <v>87</v>
      </c>
      <c r="K1218">
        <v>600</v>
      </c>
      <c r="L1218">
        <v>2</v>
      </c>
      <c r="M1218">
        <v>2</v>
      </c>
      <c r="N1218" s="1" t="s">
        <v>27</v>
      </c>
      <c r="O1218" t="s">
        <v>27</v>
      </c>
      <c r="P1218">
        <v>17</v>
      </c>
      <c r="Q1218" t="s">
        <v>27</v>
      </c>
      <c r="R1218" t="s">
        <v>27</v>
      </c>
      <c r="S1218">
        <v>4</v>
      </c>
      <c r="T1218">
        <v>50</v>
      </c>
      <c r="U1218" t="s">
        <v>39</v>
      </c>
    </row>
    <row r="1219" spans="1:21" x14ac:dyDescent="0.35">
      <c r="A1219" t="s">
        <v>76</v>
      </c>
      <c r="B1219">
        <v>49</v>
      </c>
      <c r="C1219">
        <v>2023</v>
      </c>
      <c r="D1219" t="s">
        <v>145</v>
      </c>
      <c r="E1219">
        <v>124</v>
      </c>
      <c r="F1219" t="s">
        <v>146</v>
      </c>
      <c r="G1219" t="s">
        <v>95</v>
      </c>
      <c r="H1219" t="s">
        <v>25</v>
      </c>
      <c r="I1219">
        <v>254</v>
      </c>
      <c r="J1219" t="s">
        <v>27</v>
      </c>
      <c r="K1219">
        <v>300</v>
      </c>
      <c r="L1219">
        <v>2</v>
      </c>
      <c r="M1219">
        <v>2</v>
      </c>
      <c r="N1219" s="1" t="s">
        <v>32</v>
      </c>
      <c r="O1219" t="s">
        <v>27</v>
      </c>
      <c r="P1219" t="s">
        <v>28</v>
      </c>
      <c r="Q1219" t="s">
        <v>27</v>
      </c>
      <c r="R1219" t="s">
        <v>32</v>
      </c>
      <c r="S1219">
        <v>0</v>
      </c>
      <c r="T1219">
        <v>52</v>
      </c>
      <c r="U1219" t="s">
        <v>29</v>
      </c>
    </row>
    <row r="1220" spans="1:21" x14ac:dyDescent="0.35">
      <c r="A1220" t="s">
        <v>77</v>
      </c>
      <c r="B1220">
        <v>50</v>
      </c>
      <c r="C1220">
        <v>2023</v>
      </c>
      <c r="D1220" t="s">
        <v>145</v>
      </c>
      <c r="E1220">
        <v>124</v>
      </c>
      <c r="F1220" t="s">
        <v>146</v>
      </c>
      <c r="G1220" t="s">
        <v>95</v>
      </c>
      <c r="H1220" t="s">
        <v>25</v>
      </c>
      <c r="I1220">
        <v>360</v>
      </c>
      <c r="J1220" t="s">
        <v>27</v>
      </c>
      <c r="K1220">
        <v>200</v>
      </c>
      <c r="L1220">
        <v>2</v>
      </c>
      <c r="M1220">
        <v>2</v>
      </c>
      <c r="N1220" s="1" t="s">
        <v>32</v>
      </c>
      <c r="O1220" t="s">
        <v>27</v>
      </c>
      <c r="P1220">
        <v>18</v>
      </c>
      <c r="Q1220" t="s">
        <v>27</v>
      </c>
      <c r="R1220" t="s">
        <v>27</v>
      </c>
      <c r="S1220">
        <v>0</v>
      </c>
      <c r="T1220">
        <v>130</v>
      </c>
      <c r="U1220" t="s">
        <v>29</v>
      </c>
    </row>
    <row r="1221" spans="1:21" x14ac:dyDescent="0.35">
      <c r="A1221" t="s">
        <v>78</v>
      </c>
      <c r="B1221">
        <v>51</v>
      </c>
      <c r="C1221">
        <v>2023</v>
      </c>
      <c r="D1221" t="s">
        <v>145</v>
      </c>
      <c r="E1221">
        <v>124</v>
      </c>
      <c r="F1221" t="s">
        <v>146</v>
      </c>
      <c r="G1221" t="s">
        <v>95</v>
      </c>
      <c r="H1221" t="s">
        <v>25</v>
      </c>
      <c r="I1221">
        <v>267</v>
      </c>
      <c r="J1221" t="s">
        <v>27</v>
      </c>
      <c r="K1221">
        <v>150</v>
      </c>
      <c r="L1221">
        <v>2</v>
      </c>
      <c r="M1221">
        <v>2</v>
      </c>
      <c r="N1221" s="1" t="s">
        <v>32</v>
      </c>
      <c r="O1221" t="s">
        <v>27</v>
      </c>
      <c r="P1221" t="s">
        <v>28</v>
      </c>
      <c r="Q1221" t="s">
        <v>27</v>
      </c>
      <c r="R1221" t="s">
        <v>32</v>
      </c>
      <c r="S1221">
        <v>0</v>
      </c>
      <c r="T1221">
        <v>95</v>
      </c>
      <c r="U1221" t="s">
        <v>29</v>
      </c>
    </row>
    <row r="1222" spans="1:21" x14ac:dyDescent="0.35">
      <c r="A1222" t="s">
        <v>79</v>
      </c>
      <c r="B1222">
        <v>53</v>
      </c>
      <c r="C1222">
        <v>2023</v>
      </c>
      <c r="D1222" t="s">
        <v>145</v>
      </c>
      <c r="E1222">
        <v>124</v>
      </c>
      <c r="F1222" t="s">
        <v>146</v>
      </c>
      <c r="G1222" t="s">
        <v>95</v>
      </c>
      <c r="H1222" t="s">
        <v>25</v>
      </c>
      <c r="I1222">
        <v>349</v>
      </c>
      <c r="J1222" t="s">
        <v>27</v>
      </c>
      <c r="K1222">
        <v>600</v>
      </c>
      <c r="L1222">
        <v>2</v>
      </c>
      <c r="M1222">
        <v>2</v>
      </c>
      <c r="N1222" s="1" t="s">
        <v>32</v>
      </c>
      <c r="O1222" t="s">
        <v>27</v>
      </c>
      <c r="P1222">
        <v>17</v>
      </c>
      <c r="Q1222" t="s">
        <v>27</v>
      </c>
      <c r="R1222" t="s">
        <v>32</v>
      </c>
      <c r="S1222">
        <v>0</v>
      </c>
      <c r="T1222">
        <v>55</v>
      </c>
      <c r="U1222" t="s">
        <v>39</v>
      </c>
    </row>
    <row r="1223" spans="1:21" x14ac:dyDescent="0.35">
      <c r="A1223" t="s">
        <v>80</v>
      </c>
      <c r="B1223">
        <v>54</v>
      </c>
      <c r="C1223">
        <v>2023</v>
      </c>
      <c r="D1223" t="s">
        <v>145</v>
      </c>
      <c r="E1223">
        <v>124</v>
      </c>
      <c r="F1223" t="s">
        <v>146</v>
      </c>
      <c r="G1223" t="s">
        <v>95</v>
      </c>
      <c r="H1223" t="s">
        <v>25</v>
      </c>
      <c r="I1223">
        <v>134</v>
      </c>
      <c r="J1223" t="s">
        <v>87</v>
      </c>
      <c r="K1223">
        <v>400</v>
      </c>
      <c r="L1223">
        <v>2</v>
      </c>
      <c r="M1223">
        <v>3</v>
      </c>
      <c r="N1223" s="1" t="s">
        <v>27</v>
      </c>
      <c r="O1223" t="s">
        <v>27</v>
      </c>
      <c r="P1223">
        <v>18</v>
      </c>
      <c r="Q1223" t="s">
        <v>32</v>
      </c>
      <c r="R1223" t="s">
        <v>32</v>
      </c>
      <c r="S1223">
        <v>4</v>
      </c>
      <c r="T1223">
        <v>140</v>
      </c>
      <c r="U1223" t="s">
        <v>39</v>
      </c>
    </row>
    <row r="1224" spans="1:21" x14ac:dyDescent="0.35">
      <c r="A1224" t="s">
        <v>81</v>
      </c>
      <c r="B1224">
        <v>55</v>
      </c>
      <c r="C1224">
        <v>2023</v>
      </c>
      <c r="D1224" t="s">
        <v>145</v>
      </c>
      <c r="E1224">
        <v>124</v>
      </c>
      <c r="F1224" t="s">
        <v>146</v>
      </c>
      <c r="G1224" t="s">
        <v>95</v>
      </c>
      <c r="H1224" t="s">
        <v>25</v>
      </c>
      <c r="I1224" s="6">
        <v>314.5</v>
      </c>
      <c r="J1224" t="s">
        <v>87</v>
      </c>
      <c r="K1224">
        <v>300</v>
      </c>
      <c r="L1224">
        <v>2</v>
      </c>
      <c r="M1224">
        <v>2</v>
      </c>
      <c r="N1224" s="1" t="s">
        <v>32</v>
      </c>
      <c r="O1224" t="s">
        <v>27</v>
      </c>
      <c r="P1224">
        <v>18</v>
      </c>
      <c r="Q1224" t="s">
        <v>27</v>
      </c>
      <c r="R1224" t="s">
        <v>32</v>
      </c>
      <c r="S1224">
        <v>0</v>
      </c>
      <c r="T1224">
        <v>11</v>
      </c>
      <c r="U1224" t="s">
        <v>29</v>
      </c>
    </row>
    <row r="1225" spans="1:21" x14ac:dyDescent="0.35">
      <c r="A1225" t="s">
        <v>82</v>
      </c>
      <c r="B1225">
        <v>56</v>
      </c>
      <c r="C1225">
        <v>2023</v>
      </c>
      <c r="D1225" t="s">
        <v>145</v>
      </c>
      <c r="E1225">
        <v>124</v>
      </c>
      <c r="F1225" t="s">
        <v>146</v>
      </c>
      <c r="G1225" t="s">
        <v>95</v>
      </c>
      <c r="H1225" t="s">
        <v>25</v>
      </c>
      <c r="I1225">
        <v>148</v>
      </c>
      <c r="J1225" t="s">
        <v>96</v>
      </c>
      <c r="K1225">
        <v>600</v>
      </c>
      <c r="L1225">
        <v>2</v>
      </c>
      <c r="M1225">
        <v>2</v>
      </c>
      <c r="N1225" s="1" t="s">
        <v>27</v>
      </c>
      <c r="O1225" t="s">
        <v>27</v>
      </c>
      <c r="P1225">
        <v>16</v>
      </c>
      <c r="Q1225" t="s">
        <v>27</v>
      </c>
      <c r="R1225" t="s">
        <v>32</v>
      </c>
      <c r="S1225">
        <v>0</v>
      </c>
      <c r="T1225">
        <v>96</v>
      </c>
      <c r="U1225" t="s">
        <v>29</v>
      </c>
    </row>
    <row r="1226" spans="1:21" x14ac:dyDescent="0.35">
      <c r="A1226" t="s">
        <v>21</v>
      </c>
      <c r="B1226">
        <v>1</v>
      </c>
      <c r="C1226">
        <v>2023</v>
      </c>
      <c r="D1226" t="s">
        <v>148</v>
      </c>
      <c r="E1226">
        <v>125</v>
      </c>
      <c r="F1226" t="s">
        <v>149</v>
      </c>
      <c r="G1226" t="s">
        <v>95</v>
      </c>
      <c r="H1226" t="s">
        <v>25</v>
      </c>
      <c r="I1226">
        <v>255</v>
      </c>
      <c r="J1226" t="s">
        <v>96</v>
      </c>
      <c r="K1226">
        <v>210</v>
      </c>
      <c r="L1226">
        <v>2</v>
      </c>
      <c r="M1226">
        <v>2</v>
      </c>
      <c r="N1226" s="4" t="s">
        <v>32</v>
      </c>
      <c r="O1226" t="s">
        <v>27</v>
      </c>
      <c r="P1226">
        <v>16</v>
      </c>
      <c r="Q1226" t="s">
        <v>27</v>
      </c>
      <c r="R1226" t="s">
        <v>27</v>
      </c>
      <c r="S1226">
        <v>0</v>
      </c>
      <c r="T1226">
        <v>100</v>
      </c>
      <c r="U1226" t="s">
        <v>29</v>
      </c>
    </row>
    <row r="1227" spans="1:21" x14ac:dyDescent="0.35">
      <c r="A1227" t="s">
        <v>30</v>
      </c>
      <c r="B1227">
        <v>2</v>
      </c>
      <c r="C1227">
        <v>2023</v>
      </c>
      <c r="D1227" t="s">
        <v>148</v>
      </c>
      <c r="E1227">
        <v>125</v>
      </c>
      <c r="F1227" t="s">
        <v>149</v>
      </c>
      <c r="G1227" t="s">
        <v>95</v>
      </c>
      <c r="H1227" t="s">
        <v>25</v>
      </c>
      <c r="I1227">
        <v>420</v>
      </c>
      <c r="J1227" t="s">
        <v>27</v>
      </c>
      <c r="K1227">
        <v>35</v>
      </c>
      <c r="L1227">
        <v>2</v>
      </c>
      <c r="M1227">
        <v>1</v>
      </c>
      <c r="N1227" s="1" t="s">
        <v>27</v>
      </c>
      <c r="O1227" t="s">
        <v>27</v>
      </c>
      <c r="P1227" t="s">
        <v>28</v>
      </c>
      <c r="Q1227" t="s">
        <v>27</v>
      </c>
      <c r="R1227" t="s">
        <v>27</v>
      </c>
      <c r="S1227">
        <v>0</v>
      </c>
      <c r="T1227">
        <v>180</v>
      </c>
      <c r="U1227" t="s">
        <v>29</v>
      </c>
    </row>
    <row r="1228" spans="1:21" x14ac:dyDescent="0.35">
      <c r="A1228" t="s">
        <v>33</v>
      </c>
      <c r="B1228">
        <v>4</v>
      </c>
      <c r="C1228">
        <v>2023</v>
      </c>
      <c r="D1228" t="s">
        <v>148</v>
      </c>
      <c r="E1228">
        <v>125</v>
      </c>
      <c r="F1228" t="s">
        <v>149</v>
      </c>
      <c r="G1228" t="s">
        <v>95</v>
      </c>
      <c r="H1228" t="s">
        <v>27</v>
      </c>
      <c r="I1228" t="s">
        <v>28</v>
      </c>
      <c r="J1228" t="s">
        <v>28</v>
      </c>
      <c r="K1228" t="s">
        <v>28</v>
      </c>
      <c r="L1228" t="s">
        <v>28</v>
      </c>
      <c r="M1228" t="s">
        <v>28</v>
      </c>
      <c r="N1228" s="1" t="s">
        <v>28</v>
      </c>
      <c r="O1228" t="s">
        <v>28</v>
      </c>
      <c r="P1228" t="s">
        <v>28</v>
      </c>
      <c r="Q1228" t="s">
        <v>28</v>
      </c>
      <c r="R1228" t="s">
        <v>28</v>
      </c>
      <c r="S1228" t="s">
        <v>28</v>
      </c>
      <c r="T1228" t="s">
        <v>28</v>
      </c>
      <c r="U1228" t="s">
        <v>28</v>
      </c>
    </row>
    <row r="1229" spans="1:21" x14ac:dyDescent="0.35">
      <c r="A1229" t="s">
        <v>34</v>
      </c>
      <c r="B1229">
        <v>5</v>
      </c>
      <c r="C1229">
        <v>2023</v>
      </c>
      <c r="D1229" t="s">
        <v>148</v>
      </c>
      <c r="E1229">
        <v>125</v>
      </c>
      <c r="F1229" t="s">
        <v>149</v>
      </c>
      <c r="G1229" t="s">
        <v>95</v>
      </c>
      <c r="H1229" t="s">
        <v>27</v>
      </c>
      <c r="I1229" t="s">
        <v>28</v>
      </c>
      <c r="J1229" t="s">
        <v>28</v>
      </c>
      <c r="K1229" t="s">
        <v>28</v>
      </c>
      <c r="L1229" t="s">
        <v>28</v>
      </c>
      <c r="M1229" t="s">
        <v>28</v>
      </c>
      <c r="N1229" s="1" t="s">
        <v>28</v>
      </c>
      <c r="O1229" t="s">
        <v>28</v>
      </c>
      <c r="P1229" t="s">
        <v>28</v>
      </c>
      <c r="Q1229" t="s">
        <v>28</v>
      </c>
      <c r="R1229" t="s">
        <v>28</v>
      </c>
      <c r="S1229" t="s">
        <v>28</v>
      </c>
      <c r="T1229" t="s">
        <v>28</v>
      </c>
      <c r="U1229" t="s">
        <v>28</v>
      </c>
    </row>
    <row r="1230" spans="1:21" x14ac:dyDescent="0.35">
      <c r="A1230" t="s">
        <v>35</v>
      </c>
      <c r="B1230">
        <v>6</v>
      </c>
      <c r="C1230">
        <v>2023</v>
      </c>
      <c r="D1230" t="s">
        <v>148</v>
      </c>
      <c r="E1230">
        <v>125</v>
      </c>
      <c r="F1230" t="s">
        <v>149</v>
      </c>
      <c r="G1230" t="s">
        <v>95</v>
      </c>
      <c r="H1230" t="s">
        <v>27</v>
      </c>
      <c r="I1230" t="s">
        <v>28</v>
      </c>
      <c r="J1230" t="s">
        <v>28</v>
      </c>
      <c r="K1230" t="s">
        <v>28</v>
      </c>
      <c r="L1230" t="s">
        <v>28</v>
      </c>
      <c r="M1230" t="s">
        <v>28</v>
      </c>
      <c r="N1230" s="1" t="s">
        <v>28</v>
      </c>
      <c r="O1230" t="s">
        <v>28</v>
      </c>
      <c r="P1230" t="s">
        <v>28</v>
      </c>
      <c r="Q1230" t="s">
        <v>28</v>
      </c>
      <c r="R1230" t="s">
        <v>28</v>
      </c>
      <c r="S1230" t="s">
        <v>28</v>
      </c>
      <c r="T1230" t="s">
        <v>28</v>
      </c>
      <c r="U1230" t="s">
        <v>28</v>
      </c>
    </row>
    <row r="1231" spans="1:21" x14ac:dyDescent="0.35">
      <c r="A1231" t="s">
        <v>36</v>
      </c>
      <c r="B1231">
        <v>8</v>
      </c>
      <c r="C1231">
        <v>2023</v>
      </c>
      <c r="D1231" t="s">
        <v>148</v>
      </c>
      <c r="E1231">
        <v>125</v>
      </c>
      <c r="F1231" t="s">
        <v>149</v>
      </c>
      <c r="G1231" t="s">
        <v>95</v>
      </c>
      <c r="H1231" t="s">
        <v>27</v>
      </c>
      <c r="I1231" t="s">
        <v>28</v>
      </c>
      <c r="J1231" t="s">
        <v>28</v>
      </c>
      <c r="K1231" t="s">
        <v>28</v>
      </c>
      <c r="L1231" t="s">
        <v>28</v>
      </c>
      <c r="M1231" t="s">
        <v>28</v>
      </c>
      <c r="N1231" s="1" t="s">
        <v>28</v>
      </c>
      <c r="O1231" t="s">
        <v>28</v>
      </c>
      <c r="P1231" t="s">
        <v>28</v>
      </c>
      <c r="Q1231" t="s">
        <v>28</v>
      </c>
      <c r="R1231" t="s">
        <v>28</v>
      </c>
      <c r="S1231" t="s">
        <v>28</v>
      </c>
      <c r="T1231" t="s">
        <v>28</v>
      </c>
      <c r="U1231" t="s">
        <v>28</v>
      </c>
    </row>
    <row r="1232" spans="1:21" x14ac:dyDescent="0.35">
      <c r="A1232" t="s">
        <v>37</v>
      </c>
      <c r="B1232">
        <v>9</v>
      </c>
      <c r="C1232">
        <v>2023</v>
      </c>
      <c r="D1232" t="s">
        <v>148</v>
      </c>
      <c r="E1232">
        <v>125</v>
      </c>
      <c r="F1232" t="s">
        <v>149</v>
      </c>
      <c r="G1232" t="s">
        <v>95</v>
      </c>
      <c r="H1232" t="s">
        <v>27</v>
      </c>
      <c r="I1232" t="s">
        <v>28</v>
      </c>
      <c r="J1232" t="s">
        <v>28</v>
      </c>
      <c r="K1232" t="s">
        <v>28</v>
      </c>
      <c r="L1232" t="s">
        <v>28</v>
      </c>
      <c r="M1232" t="s">
        <v>28</v>
      </c>
      <c r="N1232" s="1" t="s">
        <v>28</v>
      </c>
      <c r="O1232" t="s">
        <v>28</v>
      </c>
      <c r="P1232" t="s">
        <v>28</v>
      </c>
      <c r="Q1232" t="s">
        <v>28</v>
      </c>
      <c r="R1232" t="s">
        <v>28</v>
      </c>
      <c r="S1232" t="s">
        <v>28</v>
      </c>
      <c r="T1232" t="s">
        <v>28</v>
      </c>
      <c r="U1232" t="s">
        <v>28</v>
      </c>
    </row>
    <row r="1233" spans="1:21" x14ac:dyDescent="0.35">
      <c r="A1233" t="s">
        <v>38</v>
      </c>
      <c r="B1233">
        <v>10</v>
      </c>
      <c r="C1233">
        <v>2023</v>
      </c>
      <c r="D1233" t="s">
        <v>148</v>
      </c>
      <c r="E1233">
        <v>125</v>
      </c>
      <c r="F1233" t="s">
        <v>149</v>
      </c>
      <c r="G1233" t="s">
        <v>95</v>
      </c>
      <c r="H1233" t="s">
        <v>27</v>
      </c>
      <c r="I1233" t="s">
        <v>28</v>
      </c>
      <c r="J1233" t="s">
        <v>28</v>
      </c>
      <c r="K1233" t="s">
        <v>28</v>
      </c>
      <c r="L1233" t="s">
        <v>28</v>
      </c>
      <c r="M1233" t="s">
        <v>28</v>
      </c>
      <c r="N1233" s="1" t="s">
        <v>28</v>
      </c>
      <c r="O1233" t="s">
        <v>28</v>
      </c>
      <c r="P1233" t="s">
        <v>28</v>
      </c>
      <c r="Q1233" t="s">
        <v>28</v>
      </c>
      <c r="R1233" t="s">
        <v>28</v>
      </c>
      <c r="S1233" t="s">
        <v>28</v>
      </c>
      <c r="T1233" t="s">
        <v>28</v>
      </c>
      <c r="U1233" t="s">
        <v>28</v>
      </c>
    </row>
    <row r="1234" spans="1:21" x14ac:dyDescent="0.35">
      <c r="A1234" t="s">
        <v>40</v>
      </c>
      <c r="B1234">
        <v>11</v>
      </c>
      <c r="C1234">
        <v>2023</v>
      </c>
      <c r="D1234" t="s">
        <v>148</v>
      </c>
      <c r="E1234">
        <v>125</v>
      </c>
      <c r="F1234" t="s">
        <v>149</v>
      </c>
      <c r="G1234" t="s">
        <v>95</v>
      </c>
      <c r="H1234" t="s">
        <v>25</v>
      </c>
      <c r="I1234">
        <v>230</v>
      </c>
      <c r="J1234" t="s">
        <v>96</v>
      </c>
      <c r="K1234">
        <v>100</v>
      </c>
      <c r="L1234">
        <v>2</v>
      </c>
      <c r="M1234">
        <v>1</v>
      </c>
      <c r="N1234" s="4" t="s">
        <v>27</v>
      </c>
      <c r="O1234" t="s">
        <v>27</v>
      </c>
      <c r="P1234">
        <v>18</v>
      </c>
      <c r="Q1234" t="s">
        <v>27</v>
      </c>
      <c r="R1234" t="s">
        <v>27</v>
      </c>
      <c r="S1234">
        <v>6</v>
      </c>
      <c r="T1234">
        <v>110</v>
      </c>
      <c r="U1234" t="s">
        <v>39</v>
      </c>
    </row>
    <row r="1235" spans="1:21" x14ac:dyDescent="0.35">
      <c r="A1235" t="s">
        <v>41</v>
      </c>
      <c r="B1235">
        <v>12</v>
      </c>
      <c r="C1235">
        <v>2023</v>
      </c>
      <c r="D1235" t="s">
        <v>148</v>
      </c>
      <c r="E1235">
        <v>125</v>
      </c>
      <c r="F1235" t="s">
        <v>149</v>
      </c>
      <c r="G1235" t="s">
        <v>95</v>
      </c>
      <c r="H1235" t="s">
        <v>27</v>
      </c>
      <c r="I1235" t="s">
        <v>28</v>
      </c>
      <c r="J1235" t="s">
        <v>28</v>
      </c>
      <c r="K1235" t="s">
        <v>28</v>
      </c>
      <c r="L1235" t="s">
        <v>28</v>
      </c>
      <c r="M1235" t="s">
        <v>28</v>
      </c>
      <c r="N1235" s="1" t="s">
        <v>28</v>
      </c>
      <c r="O1235" t="s">
        <v>28</v>
      </c>
      <c r="P1235" t="s">
        <v>28</v>
      </c>
      <c r="Q1235" t="s">
        <v>28</v>
      </c>
      <c r="R1235" t="s">
        <v>28</v>
      </c>
      <c r="S1235" t="s">
        <v>28</v>
      </c>
      <c r="T1235" t="s">
        <v>28</v>
      </c>
      <c r="U1235" t="s">
        <v>28</v>
      </c>
    </row>
    <row r="1236" spans="1:21" x14ac:dyDescent="0.35">
      <c r="A1236" t="s">
        <v>42</v>
      </c>
      <c r="B1236">
        <v>13</v>
      </c>
      <c r="C1236">
        <v>2023</v>
      </c>
      <c r="D1236" t="s">
        <v>148</v>
      </c>
      <c r="E1236">
        <v>125</v>
      </c>
      <c r="F1236" t="s">
        <v>149</v>
      </c>
      <c r="G1236" t="s">
        <v>95</v>
      </c>
      <c r="H1236" t="s">
        <v>27</v>
      </c>
      <c r="I1236" t="s">
        <v>28</v>
      </c>
      <c r="J1236" t="s">
        <v>28</v>
      </c>
      <c r="K1236" t="s">
        <v>28</v>
      </c>
      <c r="L1236" t="s">
        <v>28</v>
      </c>
      <c r="M1236" t="s">
        <v>28</v>
      </c>
      <c r="N1236" s="1" t="s">
        <v>28</v>
      </c>
      <c r="O1236" t="s">
        <v>28</v>
      </c>
      <c r="P1236" t="s">
        <v>28</v>
      </c>
      <c r="Q1236" t="s">
        <v>28</v>
      </c>
      <c r="R1236" t="s">
        <v>28</v>
      </c>
      <c r="S1236" t="s">
        <v>28</v>
      </c>
      <c r="T1236" t="s">
        <v>28</v>
      </c>
      <c r="U1236" t="s">
        <v>28</v>
      </c>
    </row>
    <row r="1237" spans="1:21" x14ac:dyDescent="0.35">
      <c r="A1237" t="s">
        <v>43</v>
      </c>
      <c r="B1237">
        <v>15</v>
      </c>
      <c r="C1237">
        <v>2023</v>
      </c>
      <c r="D1237" t="s">
        <v>148</v>
      </c>
      <c r="E1237">
        <v>125</v>
      </c>
      <c r="F1237" t="s">
        <v>149</v>
      </c>
      <c r="G1237" t="s">
        <v>95</v>
      </c>
      <c r="H1237" t="s">
        <v>25</v>
      </c>
      <c r="I1237">
        <v>165</v>
      </c>
      <c r="J1237" t="s">
        <v>87</v>
      </c>
      <c r="K1237">
        <v>2500</v>
      </c>
      <c r="L1237">
        <v>2</v>
      </c>
      <c r="M1237">
        <v>1</v>
      </c>
      <c r="N1237" s="4" t="s">
        <v>32</v>
      </c>
      <c r="O1237" t="s">
        <v>27</v>
      </c>
      <c r="P1237">
        <v>16</v>
      </c>
      <c r="Q1237" t="s">
        <v>27</v>
      </c>
      <c r="R1237" t="s">
        <v>27</v>
      </c>
      <c r="S1237">
        <v>0</v>
      </c>
      <c r="T1237">
        <v>46</v>
      </c>
      <c r="U1237" t="s">
        <v>29</v>
      </c>
    </row>
    <row r="1238" spans="1:21" x14ac:dyDescent="0.35">
      <c r="A1238" t="s">
        <v>44</v>
      </c>
      <c r="B1238">
        <v>16</v>
      </c>
      <c r="C1238">
        <v>2023</v>
      </c>
      <c r="D1238" t="s">
        <v>148</v>
      </c>
      <c r="E1238">
        <v>125</v>
      </c>
      <c r="F1238" t="s">
        <v>149</v>
      </c>
      <c r="G1238" t="s">
        <v>95</v>
      </c>
      <c r="H1238" t="s">
        <v>27</v>
      </c>
      <c r="I1238" t="s">
        <v>28</v>
      </c>
      <c r="J1238" t="s">
        <v>28</v>
      </c>
      <c r="K1238" t="s">
        <v>28</v>
      </c>
      <c r="L1238" t="s">
        <v>28</v>
      </c>
      <c r="M1238" t="s">
        <v>28</v>
      </c>
      <c r="N1238" s="4" t="s">
        <v>28</v>
      </c>
      <c r="O1238" t="s">
        <v>28</v>
      </c>
      <c r="P1238" t="s">
        <v>28</v>
      </c>
      <c r="Q1238" t="s">
        <v>28</v>
      </c>
      <c r="R1238" t="s">
        <v>28</v>
      </c>
      <c r="S1238" t="s">
        <v>28</v>
      </c>
      <c r="T1238" t="s">
        <v>28</v>
      </c>
      <c r="U1238" t="s">
        <v>28</v>
      </c>
    </row>
    <row r="1239" spans="1:21" x14ac:dyDescent="0.35">
      <c r="A1239" t="s">
        <v>45</v>
      </c>
      <c r="B1239">
        <v>17</v>
      </c>
      <c r="C1239">
        <v>2023</v>
      </c>
      <c r="D1239" t="s">
        <v>148</v>
      </c>
      <c r="E1239">
        <v>125</v>
      </c>
      <c r="F1239" t="s">
        <v>149</v>
      </c>
      <c r="G1239" t="s">
        <v>95</v>
      </c>
      <c r="H1239" t="s">
        <v>25</v>
      </c>
      <c r="I1239">
        <v>30</v>
      </c>
      <c r="J1239" t="s">
        <v>87</v>
      </c>
      <c r="K1239">
        <v>300</v>
      </c>
      <c r="L1239">
        <v>2</v>
      </c>
      <c r="M1239" s="1">
        <v>0</v>
      </c>
      <c r="N1239" s="1" t="s">
        <v>27</v>
      </c>
      <c r="O1239" t="s">
        <v>27</v>
      </c>
      <c r="P1239">
        <v>16</v>
      </c>
      <c r="Q1239" t="s">
        <v>27</v>
      </c>
      <c r="R1239" t="s">
        <v>27</v>
      </c>
      <c r="S1239">
        <v>10</v>
      </c>
      <c r="T1239">
        <v>50</v>
      </c>
      <c r="U1239" t="s">
        <v>29</v>
      </c>
    </row>
    <row r="1240" spans="1:21" x14ac:dyDescent="0.35">
      <c r="A1240" t="s">
        <v>46</v>
      </c>
      <c r="B1240">
        <v>18</v>
      </c>
      <c r="C1240">
        <v>2023</v>
      </c>
      <c r="D1240" t="s">
        <v>148</v>
      </c>
      <c r="E1240">
        <v>125</v>
      </c>
      <c r="F1240" t="s">
        <v>149</v>
      </c>
      <c r="G1240" t="s">
        <v>95</v>
      </c>
      <c r="H1240" t="s">
        <v>27</v>
      </c>
      <c r="I1240" t="s">
        <v>28</v>
      </c>
      <c r="J1240" t="s">
        <v>28</v>
      </c>
      <c r="K1240" t="s">
        <v>28</v>
      </c>
      <c r="L1240" t="s">
        <v>28</v>
      </c>
      <c r="M1240" t="s">
        <v>28</v>
      </c>
      <c r="N1240" s="4" t="s">
        <v>28</v>
      </c>
      <c r="O1240" t="s">
        <v>28</v>
      </c>
      <c r="P1240" t="s">
        <v>28</v>
      </c>
      <c r="Q1240" t="s">
        <v>28</v>
      </c>
      <c r="R1240" t="s">
        <v>28</v>
      </c>
      <c r="S1240" t="s">
        <v>28</v>
      </c>
      <c r="T1240" t="s">
        <v>28</v>
      </c>
      <c r="U1240" t="s">
        <v>28</v>
      </c>
    </row>
    <row r="1241" spans="1:21" x14ac:dyDescent="0.35">
      <c r="A1241" t="s">
        <v>47</v>
      </c>
      <c r="B1241">
        <v>19</v>
      </c>
      <c r="C1241">
        <v>2023</v>
      </c>
      <c r="D1241" t="s">
        <v>148</v>
      </c>
      <c r="E1241">
        <v>125</v>
      </c>
      <c r="F1241" t="s">
        <v>149</v>
      </c>
      <c r="G1241" t="s">
        <v>95</v>
      </c>
      <c r="H1241" s="1" t="s">
        <v>88</v>
      </c>
      <c r="I1241">
        <v>0</v>
      </c>
      <c r="J1241" t="s">
        <v>121</v>
      </c>
      <c r="K1241">
        <v>0</v>
      </c>
      <c r="L1241">
        <v>0</v>
      </c>
      <c r="M1241">
        <v>0</v>
      </c>
      <c r="N1241" s="4" t="s">
        <v>27</v>
      </c>
      <c r="O1241" t="s">
        <v>27</v>
      </c>
      <c r="P1241" t="s">
        <v>28</v>
      </c>
      <c r="Q1241" t="s">
        <v>27</v>
      </c>
      <c r="R1241" t="s">
        <v>27</v>
      </c>
      <c r="S1241">
        <v>0</v>
      </c>
      <c r="T1241">
        <v>0</v>
      </c>
      <c r="U1241" s="8" t="s">
        <v>27</v>
      </c>
    </row>
    <row r="1242" spans="1:21" x14ac:dyDescent="0.35">
      <c r="A1242" t="s">
        <v>48</v>
      </c>
      <c r="B1242">
        <v>20</v>
      </c>
      <c r="C1242">
        <v>2023</v>
      </c>
      <c r="D1242" t="s">
        <v>148</v>
      </c>
      <c r="E1242">
        <v>125</v>
      </c>
      <c r="F1242" t="s">
        <v>149</v>
      </c>
      <c r="G1242" t="s">
        <v>95</v>
      </c>
      <c r="H1242" t="s">
        <v>27</v>
      </c>
      <c r="I1242" t="s">
        <v>28</v>
      </c>
      <c r="J1242" t="s">
        <v>28</v>
      </c>
      <c r="K1242" t="s">
        <v>28</v>
      </c>
      <c r="L1242" t="s">
        <v>28</v>
      </c>
      <c r="M1242" t="s">
        <v>28</v>
      </c>
      <c r="N1242" s="4" t="s">
        <v>28</v>
      </c>
      <c r="O1242" t="s">
        <v>28</v>
      </c>
      <c r="P1242" t="s">
        <v>28</v>
      </c>
      <c r="Q1242" t="s">
        <v>28</v>
      </c>
      <c r="R1242" t="s">
        <v>28</v>
      </c>
      <c r="S1242" t="s">
        <v>28</v>
      </c>
      <c r="T1242" t="s">
        <v>28</v>
      </c>
      <c r="U1242" t="s">
        <v>28</v>
      </c>
    </row>
    <row r="1243" spans="1:21" x14ac:dyDescent="0.35">
      <c r="A1243" t="s">
        <v>49</v>
      </c>
      <c r="B1243">
        <v>21</v>
      </c>
      <c r="C1243">
        <v>2023</v>
      </c>
      <c r="D1243" t="s">
        <v>148</v>
      </c>
      <c r="E1243">
        <v>125</v>
      </c>
      <c r="F1243" t="s">
        <v>149</v>
      </c>
      <c r="G1243" t="s">
        <v>95</v>
      </c>
      <c r="H1243" t="s">
        <v>27</v>
      </c>
      <c r="I1243" t="s">
        <v>28</v>
      </c>
      <c r="J1243" t="s">
        <v>28</v>
      </c>
      <c r="K1243" t="s">
        <v>28</v>
      </c>
      <c r="L1243" t="s">
        <v>28</v>
      </c>
      <c r="M1243" t="s">
        <v>28</v>
      </c>
      <c r="N1243" s="11" t="s">
        <v>28</v>
      </c>
      <c r="O1243" t="s">
        <v>28</v>
      </c>
      <c r="P1243" t="s">
        <v>28</v>
      </c>
      <c r="Q1243" t="s">
        <v>28</v>
      </c>
      <c r="R1243" t="s">
        <v>28</v>
      </c>
      <c r="S1243" t="s">
        <v>28</v>
      </c>
      <c r="T1243" t="s">
        <v>28</v>
      </c>
      <c r="U1243" s="8" t="s">
        <v>28</v>
      </c>
    </row>
    <row r="1244" spans="1:21" x14ac:dyDescent="0.35">
      <c r="A1244" t="s">
        <v>50</v>
      </c>
      <c r="B1244">
        <v>22</v>
      </c>
      <c r="C1244">
        <v>2023</v>
      </c>
      <c r="D1244" t="s">
        <v>148</v>
      </c>
      <c r="E1244">
        <v>125</v>
      </c>
      <c r="F1244" t="s">
        <v>149</v>
      </c>
      <c r="G1244" t="s">
        <v>95</v>
      </c>
      <c r="H1244" t="s">
        <v>25</v>
      </c>
      <c r="I1244">
        <v>25</v>
      </c>
      <c r="J1244" t="s">
        <v>96</v>
      </c>
      <c r="K1244">
        <v>500</v>
      </c>
      <c r="L1244">
        <v>2</v>
      </c>
      <c r="M1244">
        <v>1</v>
      </c>
      <c r="N1244" s="1" t="s">
        <v>27</v>
      </c>
      <c r="O1244" t="s">
        <v>27</v>
      </c>
      <c r="P1244">
        <v>16</v>
      </c>
      <c r="Q1244" t="s">
        <v>27</v>
      </c>
      <c r="R1244" t="s">
        <v>27</v>
      </c>
      <c r="S1244">
        <v>0</v>
      </c>
      <c r="T1244">
        <v>50</v>
      </c>
      <c r="U1244" t="s">
        <v>29</v>
      </c>
    </row>
    <row r="1245" spans="1:21" x14ac:dyDescent="0.35">
      <c r="A1245" t="s">
        <v>51</v>
      </c>
      <c r="B1245">
        <v>23</v>
      </c>
      <c r="C1245">
        <v>2023</v>
      </c>
      <c r="D1245" t="s">
        <v>148</v>
      </c>
      <c r="E1245">
        <v>125</v>
      </c>
      <c r="F1245" t="s">
        <v>149</v>
      </c>
      <c r="G1245" t="s">
        <v>95</v>
      </c>
      <c r="H1245" t="s">
        <v>27</v>
      </c>
      <c r="I1245" t="s">
        <v>28</v>
      </c>
      <c r="J1245" t="s">
        <v>28</v>
      </c>
      <c r="K1245" t="s">
        <v>28</v>
      </c>
      <c r="L1245" t="s">
        <v>28</v>
      </c>
      <c r="M1245" t="s">
        <v>28</v>
      </c>
      <c r="N1245" s="9" t="s">
        <v>28</v>
      </c>
      <c r="O1245" t="s">
        <v>28</v>
      </c>
      <c r="P1245" t="s">
        <v>28</v>
      </c>
      <c r="Q1245" t="s">
        <v>28</v>
      </c>
      <c r="R1245" t="s">
        <v>28</v>
      </c>
      <c r="S1245" t="s">
        <v>28</v>
      </c>
      <c r="T1245" t="s">
        <v>28</v>
      </c>
      <c r="U1245" s="8" t="s">
        <v>28</v>
      </c>
    </row>
    <row r="1246" spans="1:21" x14ac:dyDescent="0.35">
      <c r="A1246" t="s">
        <v>52</v>
      </c>
      <c r="B1246">
        <v>24</v>
      </c>
      <c r="C1246">
        <v>2023</v>
      </c>
      <c r="D1246" t="s">
        <v>148</v>
      </c>
      <c r="E1246">
        <v>125</v>
      </c>
      <c r="F1246" t="s">
        <v>149</v>
      </c>
      <c r="G1246" t="s">
        <v>95</v>
      </c>
      <c r="H1246" t="s">
        <v>27</v>
      </c>
      <c r="I1246" t="s">
        <v>28</v>
      </c>
      <c r="J1246" t="s">
        <v>28</v>
      </c>
      <c r="K1246" t="s">
        <v>28</v>
      </c>
      <c r="L1246" t="s">
        <v>28</v>
      </c>
      <c r="M1246" t="s">
        <v>28</v>
      </c>
      <c r="N1246" s="9" t="s">
        <v>28</v>
      </c>
      <c r="O1246" t="s">
        <v>28</v>
      </c>
      <c r="P1246" t="s">
        <v>28</v>
      </c>
      <c r="Q1246" t="s">
        <v>28</v>
      </c>
      <c r="R1246" t="s">
        <v>28</v>
      </c>
      <c r="S1246" t="s">
        <v>28</v>
      </c>
      <c r="T1246" t="s">
        <v>28</v>
      </c>
      <c r="U1246" s="8" t="s">
        <v>28</v>
      </c>
    </row>
    <row r="1247" spans="1:21" x14ac:dyDescent="0.35">
      <c r="A1247" t="s">
        <v>53</v>
      </c>
      <c r="B1247">
        <v>25</v>
      </c>
      <c r="C1247">
        <v>2023</v>
      </c>
      <c r="D1247" t="s">
        <v>148</v>
      </c>
      <c r="E1247">
        <v>125</v>
      </c>
      <c r="F1247" t="s">
        <v>149</v>
      </c>
      <c r="G1247" t="s">
        <v>95</v>
      </c>
      <c r="H1247" t="s">
        <v>27</v>
      </c>
      <c r="I1247" t="s">
        <v>28</v>
      </c>
      <c r="J1247" t="s">
        <v>28</v>
      </c>
      <c r="K1247" t="s">
        <v>28</v>
      </c>
      <c r="L1247" t="s">
        <v>28</v>
      </c>
      <c r="M1247" t="s">
        <v>28</v>
      </c>
      <c r="N1247" s="9" t="s">
        <v>28</v>
      </c>
      <c r="O1247" t="s">
        <v>28</v>
      </c>
      <c r="P1247" t="s">
        <v>28</v>
      </c>
      <c r="Q1247" t="s">
        <v>28</v>
      </c>
      <c r="R1247" t="s">
        <v>28</v>
      </c>
      <c r="S1247" t="s">
        <v>28</v>
      </c>
      <c r="T1247" t="s">
        <v>28</v>
      </c>
      <c r="U1247" s="8" t="s">
        <v>28</v>
      </c>
    </row>
    <row r="1248" spans="1:21" x14ac:dyDescent="0.35">
      <c r="A1248" t="s">
        <v>54</v>
      </c>
      <c r="B1248">
        <v>26</v>
      </c>
      <c r="C1248">
        <v>2023</v>
      </c>
      <c r="D1248" t="s">
        <v>148</v>
      </c>
      <c r="E1248">
        <v>125</v>
      </c>
      <c r="F1248" t="s">
        <v>149</v>
      </c>
      <c r="G1248" t="s">
        <v>95</v>
      </c>
      <c r="H1248" t="s">
        <v>27</v>
      </c>
      <c r="I1248" t="s">
        <v>28</v>
      </c>
      <c r="J1248" t="s">
        <v>28</v>
      </c>
      <c r="K1248" t="s">
        <v>28</v>
      </c>
      <c r="L1248" t="s">
        <v>28</v>
      </c>
      <c r="M1248" t="s">
        <v>28</v>
      </c>
      <c r="N1248" s="9" t="s">
        <v>28</v>
      </c>
      <c r="O1248" t="s">
        <v>28</v>
      </c>
      <c r="P1248" t="s">
        <v>28</v>
      </c>
      <c r="Q1248" t="s">
        <v>28</v>
      </c>
      <c r="R1248" t="s">
        <v>28</v>
      </c>
      <c r="S1248" t="s">
        <v>28</v>
      </c>
      <c r="T1248" t="s">
        <v>28</v>
      </c>
      <c r="U1248" s="8" t="s">
        <v>28</v>
      </c>
    </row>
    <row r="1249" spans="1:21" x14ac:dyDescent="0.35">
      <c r="A1249" t="s">
        <v>55</v>
      </c>
      <c r="B1249">
        <v>27</v>
      </c>
      <c r="C1249">
        <v>2023</v>
      </c>
      <c r="D1249" t="s">
        <v>148</v>
      </c>
      <c r="E1249">
        <v>125</v>
      </c>
      <c r="F1249" t="s">
        <v>149</v>
      </c>
      <c r="G1249" t="s">
        <v>95</v>
      </c>
      <c r="H1249" t="s">
        <v>27</v>
      </c>
      <c r="I1249" t="s">
        <v>28</v>
      </c>
      <c r="J1249" t="s">
        <v>28</v>
      </c>
      <c r="K1249" t="s">
        <v>28</v>
      </c>
      <c r="L1249" t="s">
        <v>28</v>
      </c>
      <c r="M1249" t="s">
        <v>28</v>
      </c>
      <c r="N1249" s="9" t="s">
        <v>28</v>
      </c>
      <c r="O1249" t="s">
        <v>28</v>
      </c>
      <c r="P1249" t="s">
        <v>28</v>
      </c>
      <c r="Q1249" t="s">
        <v>28</v>
      </c>
      <c r="R1249" t="s">
        <v>28</v>
      </c>
      <c r="S1249" t="s">
        <v>28</v>
      </c>
      <c r="T1249" t="s">
        <v>28</v>
      </c>
      <c r="U1249" s="8" t="s">
        <v>28</v>
      </c>
    </row>
    <row r="1250" spans="1:21" x14ac:dyDescent="0.35">
      <c r="A1250" t="s">
        <v>56</v>
      </c>
      <c r="B1250">
        <v>28</v>
      </c>
      <c r="C1250">
        <v>2023</v>
      </c>
      <c r="D1250" t="s">
        <v>148</v>
      </c>
      <c r="E1250">
        <v>125</v>
      </c>
      <c r="F1250" t="s">
        <v>149</v>
      </c>
      <c r="G1250" t="s">
        <v>95</v>
      </c>
      <c r="H1250" t="s">
        <v>27</v>
      </c>
      <c r="I1250" t="s">
        <v>28</v>
      </c>
      <c r="J1250" t="s">
        <v>28</v>
      </c>
      <c r="K1250" t="s">
        <v>28</v>
      </c>
      <c r="L1250" t="s">
        <v>28</v>
      </c>
      <c r="M1250" t="s">
        <v>28</v>
      </c>
      <c r="N1250" s="1" t="s">
        <v>28</v>
      </c>
      <c r="O1250" t="s">
        <v>28</v>
      </c>
      <c r="P1250" t="s">
        <v>28</v>
      </c>
      <c r="Q1250" t="s">
        <v>28</v>
      </c>
      <c r="R1250" t="s">
        <v>28</v>
      </c>
      <c r="S1250" t="s">
        <v>28</v>
      </c>
      <c r="T1250" t="s">
        <v>28</v>
      </c>
      <c r="U1250" s="8" t="s">
        <v>28</v>
      </c>
    </row>
    <row r="1251" spans="1:21" x14ac:dyDescent="0.35">
      <c r="A1251" t="s">
        <v>57</v>
      </c>
      <c r="B1251">
        <v>29</v>
      </c>
      <c r="C1251">
        <v>2023</v>
      </c>
      <c r="D1251" t="s">
        <v>148</v>
      </c>
      <c r="E1251">
        <v>125</v>
      </c>
      <c r="F1251" t="s">
        <v>149</v>
      </c>
      <c r="G1251" t="s">
        <v>95</v>
      </c>
      <c r="H1251" s="1" t="s">
        <v>88</v>
      </c>
      <c r="I1251" s="1">
        <v>25</v>
      </c>
      <c r="J1251" t="s">
        <v>121</v>
      </c>
      <c r="K1251">
        <v>0</v>
      </c>
      <c r="L1251">
        <v>0</v>
      </c>
      <c r="M1251">
        <v>0</v>
      </c>
      <c r="N1251" s="1" t="s">
        <v>27</v>
      </c>
      <c r="O1251" s="2" t="s">
        <v>27</v>
      </c>
      <c r="Q1251" t="s">
        <v>27</v>
      </c>
      <c r="R1251" t="s">
        <v>27</v>
      </c>
      <c r="S1251">
        <v>0</v>
      </c>
      <c r="T1251">
        <v>0</v>
      </c>
      <c r="U1251" t="s">
        <v>27</v>
      </c>
    </row>
    <row r="1252" spans="1:21" x14ac:dyDescent="0.35">
      <c r="A1252" t="s">
        <v>58</v>
      </c>
      <c r="B1252">
        <v>30</v>
      </c>
      <c r="C1252">
        <v>2023</v>
      </c>
      <c r="D1252" t="s">
        <v>148</v>
      </c>
      <c r="E1252">
        <v>125</v>
      </c>
      <c r="F1252" t="s">
        <v>149</v>
      </c>
      <c r="G1252" t="s">
        <v>95</v>
      </c>
      <c r="H1252" t="s">
        <v>25</v>
      </c>
      <c r="I1252">
        <v>309</v>
      </c>
      <c r="J1252" t="s">
        <v>87</v>
      </c>
      <c r="K1252">
        <v>1500</v>
      </c>
      <c r="L1252">
        <v>2</v>
      </c>
      <c r="M1252">
        <v>2</v>
      </c>
      <c r="N1252" s="1" t="s">
        <v>27</v>
      </c>
      <c r="O1252" t="s">
        <v>27</v>
      </c>
      <c r="P1252">
        <v>18</v>
      </c>
      <c r="Q1252" t="s">
        <v>32</v>
      </c>
      <c r="R1252" t="s">
        <v>32</v>
      </c>
      <c r="S1252">
        <v>30</v>
      </c>
      <c r="T1252">
        <v>80</v>
      </c>
      <c r="U1252" t="s">
        <v>29</v>
      </c>
    </row>
    <row r="1253" spans="1:21" x14ac:dyDescent="0.35">
      <c r="A1253" t="s">
        <v>59</v>
      </c>
      <c r="B1253">
        <v>31</v>
      </c>
      <c r="C1253">
        <v>2023</v>
      </c>
      <c r="D1253" t="s">
        <v>148</v>
      </c>
      <c r="E1253">
        <v>125</v>
      </c>
      <c r="F1253" t="s">
        <v>149</v>
      </c>
      <c r="G1253" t="s">
        <v>95</v>
      </c>
      <c r="H1253" t="s">
        <v>27</v>
      </c>
      <c r="I1253" t="s">
        <v>28</v>
      </c>
      <c r="J1253" t="s">
        <v>28</v>
      </c>
      <c r="K1253" t="s">
        <v>28</v>
      </c>
      <c r="L1253" t="s">
        <v>28</v>
      </c>
      <c r="M1253" t="s">
        <v>28</v>
      </c>
      <c r="N1253" s="4" t="s">
        <v>28</v>
      </c>
      <c r="O1253" t="s">
        <v>28</v>
      </c>
      <c r="P1253" t="s">
        <v>28</v>
      </c>
      <c r="Q1253" t="s">
        <v>28</v>
      </c>
      <c r="R1253" t="s">
        <v>28</v>
      </c>
      <c r="S1253" t="s">
        <v>28</v>
      </c>
      <c r="T1253" t="s">
        <v>28</v>
      </c>
      <c r="U1253" t="s">
        <v>28</v>
      </c>
    </row>
    <row r="1254" spans="1:21" x14ac:dyDescent="0.35">
      <c r="A1254" t="s">
        <v>60</v>
      </c>
      <c r="B1254">
        <v>32</v>
      </c>
      <c r="C1254">
        <v>2023</v>
      </c>
      <c r="D1254" t="s">
        <v>148</v>
      </c>
      <c r="E1254">
        <v>125</v>
      </c>
      <c r="F1254" t="s">
        <v>149</v>
      </c>
      <c r="G1254" t="s">
        <v>95</v>
      </c>
      <c r="H1254" t="s">
        <v>25</v>
      </c>
      <c r="I1254">
        <v>195</v>
      </c>
      <c r="J1254" t="s">
        <v>96</v>
      </c>
      <c r="K1254">
        <v>250</v>
      </c>
      <c r="L1254">
        <v>2</v>
      </c>
      <c r="M1254">
        <v>3</v>
      </c>
      <c r="N1254" s="4" t="s">
        <v>27</v>
      </c>
      <c r="O1254" t="s">
        <v>27</v>
      </c>
      <c r="P1254">
        <v>18</v>
      </c>
      <c r="Q1254" t="s">
        <v>27</v>
      </c>
      <c r="R1254" t="s">
        <v>27</v>
      </c>
      <c r="S1254">
        <v>0</v>
      </c>
      <c r="T1254">
        <v>70</v>
      </c>
      <c r="U1254" t="s">
        <v>39</v>
      </c>
    </row>
    <row r="1255" spans="1:21" x14ac:dyDescent="0.35">
      <c r="A1255" t="s">
        <v>61</v>
      </c>
      <c r="B1255">
        <v>33</v>
      </c>
      <c r="C1255">
        <v>2023</v>
      </c>
      <c r="D1255" t="s">
        <v>148</v>
      </c>
      <c r="E1255">
        <v>125</v>
      </c>
      <c r="F1255" t="s">
        <v>149</v>
      </c>
      <c r="G1255" t="s">
        <v>95</v>
      </c>
      <c r="H1255" t="s">
        <v>27</v>
      </c>
      <c r="I1255" t="s">
        <v>28</v>
      </c>
      <c r="J1255" t="s">
        <v>28</v>
      </c>
      <c r="K1255" t="s">
        <v>28</v>
      </c>
      <c r="L1255" t="s">
        <v>28</v>
      </c>
      <c r="M1255" t="s">
        <v>28</v>
      </c>
      <c r="N1255" s="4" t="s">
        <v>28</v>
      </c>
      <c r="O1255" t="s">
        <v>28</v>
      </c>
      <c r="P1255" t="s">
        <v>28</v>
      </c>
      <c r="Q1255" t="s">
        <v>28</v>
      </c>
      <c r="R1255" t="s">
        <v>28</v>
      </c>
      <c r="S1255" t="s">
        <v>28</v>
      </c>
      <c r="T1255" t="s">
        <v>28</v>
      </c>
      <c r="U1255" t="s">
        <v>28</v>
      </c>
    </row>
    <row r="1256" spans="1:21" x14ac:dyDescent="0.35">
      <c r="A1256" t="s">
        <v>62</v>
      </c>
      <c r="B1256">
        <v>34</v>
      </c>
      <c r="C1256">
        <v>2023</v>
      </c>
      <c r="D1256" t="s">
        <v>148</v>
      </c>
      <c r="E1256">
        <v>125</v>
      </c>
      <c r="F1256" t="s">
        <v>149</v>
      </c>
      <c r="G1256" t="s">
        <v>95</v>
      </c>
      <c r="H1256" t="s">
        <v>25</v>
      </c>
      <c r="I1256">
        <v>140</v>
      </c>
      <c r="J1256" t="s">
        <v>87</v>
      </c>
      <c r="K1256">
        <v>40</v>
      </c>
      <c r="L1256">
        <v>2</v>
      </c>
      <c r="M1256">
        <v>2</v>
      </c>
      <c r="N1256" s="4" t="s">
        <v>32</v>
      </c>
      <c r="O1256" t="s">
        <v>27</v>
      </c>
      <c r="P1256">
        <v>17</v>
      </c>
      <c r="Q1256" t="s">
        <v>32</v>
      </c>
      <c r="R1256" t="s">
        <v>27</v>
      </c>
      <c r="S1256">
        <v>0</v>
      </c>
      <c r="T1256">
        <v>90</v>
      </c>
      <c r="U1256" t="s">
        <v>29</v>
      </c>
    </row>
    <row r="1257" spans="1:21" x14ac:dyDescent="0.35">
      <c r="A1257" t="s">
        <v>63</v>
      </c>
      <c r="B1257">
        <v>35</v>
      </c>
      <c r="C1257">
        <v>2023</v>
      </c>
      <c r="D1257" t="s">
        <v>148</v>
      </c>
      <c r="E1257">
        <v>125</v>
      </c>
      <c r="F1257" t="s">
        <v>149</v>
      </c>
      <c r="G1257" t="s">
        <v>95</v>
      </c>
      <c r="H1257" t="s">
        <v>25</v>
      </c>
      <c r="I1257">
        <v>313</v>
      </c>
      <c r="J1257" t="s">
        <v>96</v>
      </c>
      <c r="K1257">
        <v>1600</v>
      </c>
      <c r="L1257">
        <v>2</v>
      </c>
      <c r="M1257">
        <v>3</v>
      </c>
      <c r="N1257" s="1" t="s">
        <v>27</v>
      </c>
      <c r="O1257" t="s">
        <v>27</v>
      </c>
      <c r="P1257">
        <v>17</v>
      </c>
      <c r="Q1257" t="s">
        <v>27</v>
      </c>
      <c r="R1257" t="s">
        <v>27</v>
      </c>
      <c r="S1257">
        <v>0</v>
      </c>
      <c r="T1257">
        <v>200</v>
      </c>
      <c r="U1257" t="s">
        <v>39</v>
      </c>
    </row>
    <row r="1258" spans="1:21" x14ac:dyDescent="0.35">
      <c r="A1258" t="s">
        <v>64</v>
      </c>
      <c r="B1258">
        <v>36</v>
      </c>
      <c r="C1258">
        <v>2023</v>
      </c>
      <c r="D1258" t="s">
        <v>148</v>
      </c>
      <c r="E1258">
        <v>125</v>
      </c>
      <c r="F1258" t="s">
        <v>149</v>
      </c>
      <c r="G1258" t="s">
        <v>95</v>
      </c>
      <c r="H1258" t="s">
        <v>25</v>
      </c>
      <c r="I1258">
        <v>70</v>
      </c>
      <c r="J1258" t="s">
        <v>27</v>
      </c>
      <c r="K1258">
        <v>300</v>
      </c>
      <c r="L1258">
        <v>2</v>
      </c>
      <c r="M1258">
        <v>2</v>
      </c>
      <c r="N1258" s="1" t="s">
        <v>27</v>
      </c>
      <c r="O1258" t="s">
        <v>27</v>
      </c>
      <c r="P1258">
        <v>17</v>
      </c>
      <c r="Q1258" t="s">
        <v>27</v>
      </c>
      <c r="R1258" t="s">
        <v>27</v>
      </c>
      <c r="S1258">
        <v>0</v>
      </c>
      <c r="T1258">
        <v>20</v>
      </c>
      <c r="U1258" t="s">
        <v>29</v>
      </c>
    </row>
    <row r="1259" spans="1:21" x14ac:dyDescent="0.35">
      <c r="A1259" t="s">
        <v>65</v>
      </c>
      <c r="B1259">
        <v>37</v>
      </c>
      <c r="C1259">
        <v>2023</v>
      </c>
      <c r="D1259" t="s">
        <v>148</v>
      </c>
      <c r="E1259">
        <v>125</v>
      </c>
      <c r="F1259" t="s">
        <v>149</v>
      </c>
      <c r="G1259" t="s">
        <v>95</v>
      </c>
      <c r="H1259" t="s">
        <v>25</v>
      </c>
      <c r="I1259">
        <v>188</v>
      </c>
      <c r="J1259" t="s">
        <v>27</v>
      </c>
      <c r="K1259">
        <v>300</v>
      </c>
      <c r="L1259">
        <v>2</v>
      </c>
      <c r="M1259">
        <v>2</v>
      </c>
      <c r="N1259" s="4" t="s">
        <v>27</v>
      </c>
      <c r="O1259" t="s">
        <v>27</v>
      </c>
      <c r="P1259" t="s">
        <v>28</v>
      </c>
      <c r="Q1259" t="s">
        <v>27</v>
      </c>
      <c r="R1259" t="s">
        <v>32</v>
      </c>
      <c r="S1259">
        <v>16</v>
      </c>
      <c r="T1259">
        <v>20</v>
      </c>
      <c r="U1259" t="s">
        <v>39</v>
      </c>
    </row>
    <row r="1260" spans="1:21" x14ac:dyDescent="0.35">
      <c r="A1260" t="s">
        <v>66</v>
      </c>
      <c r="B1260">
        <v>38</v>
      </c>
      <c r="C1260">
        <v>2023</v>
      </c>
      <c r="D1260" t="s">
        <v>148</v>
      </c>
      <c r="E1260">
        <v>125</v>
      </c>
      <c r="F1260" t="s">
        <v>149</v>
      </c>
      <c r="G1260" t="s">
        <v>95</v>
      </c>
      <c r="H1260" t="s">
        <v>27</v>
      </c>
      <c r="I1260" t="s">
        <v>28</v>
      </c>
      <c r="J1260" t="s">
        <v>28</v>
      </c>
      <c r="K1260" t="s">
        <v>28</v>
      </c>
      <c r="L1260" t="s">
        <v>28</v>
      </c>
      <c r="M1260" t="s">
        <v>28</v>
      </c>
      <c r="N1260" s="4" t="s">
        <v>28</v>
      </c>
      <c r="O1260" t="s">
        <v>28</v>
      </c>
      <c r="P1260" t="s">
        <v>28</v>
      </c>
      <c r="Q1260" t="s">
        <v>28</v>
      </c>
      <c r="R1260" t="s">
        <v>28</v>
      </c>
      <c r="S1260" t="s">
        <v>28</v>
      </c>
      <c r="T1260" t="s">
        <v>28</v>
      </c>
      <c r="U1260" t="s">
        <v>28</v>
      </c>
    </row>
    <row r="1261" spans="1:21" x14ac:dyDescent="0.35">
      <c r="A1261" t="s">
        <v>67</v>
      </c>
      <c r="B1261">
        <v>39</v>
      </c>
      <c r="C1261">
        <v>2023</v>
      </c>
      <c r="D1261" t="s">
        <v>148</v>
      </c>
      <c r="E1261">
        <v>125</v>
      </c>
      <c r="F1261" t="s">
        <v>149</v>
      </c>
      <c r="G1261" t="s">
        <v>95</v>
      </c>
      <c r="H1261" t="s">
        <v>25</v>
      </c>
      <c r="I1261">
        <v>48.5</v>
      </c>
      <c r="J1261" t="s">
        <v>96</v>
      </c>
      <c r="K1261">
        <v>450</v>
      </c>
      <c r="L1261">
        <v>2</v>
      </c>
      <c r="M1261">
        <v>2</v>
      </c>
      <c r="N1261" s="4" t="s">
        <v>27</v>
      </c>
      <c r="O1261" t="s">
        <v>27</v>
      </c>
      <c r="P1261">
        <v>16</v>
      </c>
      <c r="Q1261" t="s">
        <v>32</v>
      </c>
      <c r="R1261" t="s">
        <v>32</v>
      </c>
      <c r="S1261">
        <v>4</v>
      </c>
      <c r="T1261">
        <v>55</v>
      </c>
      <c r="U1261" t="s">
        <v>29</v>
      </c>
    </row>
    <row r="1262" spans="1:21" x14ac:dyDescent="0.35">
      <c r="A1262" t="s">
        <v>68</v>
      </c>
      <c r="B1262">
        <v>40</v>
      </c>
      <c r="C1262">
        <v>2023</v>
      </c>
      <c r="D1262" t="s">
        <v>148</v>
      </c>
      <c r="E1262">
        <v>125</v>
      </c>
      <c r="F1262" t="s">
        <v>149</v>
      </c>
      <c r="G1262" t="s">
        <v>95</v>
      </c>
      <c r="H1262" s="1" t="s">
        <v>25</v>
      </c>
      <c r="I1262">
        <v>5</v>
      </c>
      <c r="J1262" t="s">
        <v>27</v>
      </c>
      <c r="K1262">
        <v>0</v>
      </c>
      <c r="L1262">
        <v>0</v>
      </c>
      <c r="M1262">
        <v>1</v>
      </c>
      <c r="N1262" s="4" t="s">
        <v>27</v>
      </c>
      <c r="O1262" t="s">
        <v>27</v>
      </c>
      <c r="P1262">
        <v>17</v>
      </c>
      <c r="Q1262" t="s">
        <v>27</v>
      </c>
      <c r="R1262" t="s">
        <v>27</v>
      </c>
      <c r="S1262">
        <v>0</v>
      </c>
      <c r="T1262">
        <v>0</v>
      </c>
      <c r="U1262" t="s">
        <v>27</v>
      </c>
    </row>
    <row r="1263" spans="1:21" x14ac:dyDescent="0.35">
      <c r="A1263" t="s">
        <v>69</v>
      </c>
      <c r="B1263">
        <v>41</v>
      </c>
      <c r="C1263">
        <v>2023</v>
      </c>
      <c r="D1263" t="s">
        <v>148</v>
      </c>
      <c r="E1263">
        <v>125</v>
      </c>
      <c r="F1263" t="s">
        <v>149</v>
      </c>
      <c r="G1263" t="s">
        <v>95</v>
      </c>
      <c r="H1263" t="s">
        <v>25</v>
      </c>
      <c r="I1263">
        <f>65+155</f>
        <v>220</v>
      </c>
      <c r="J1263" t="s">
        <v>87</v>
      </c>
      <c r="K1263">
        <v>0</v>
      </c>
      <c r="L1263">
        <v>1</v>
      </c>
      <c r="M1263">
        <v>2</v>
      </c>
      <c r="N1263" s="4" t="s">
        <v>27</v>
      </c>
      <c r="O1263" t="s">
        <v>27</v>
      </c>
      <c r="P1263">
        <v>18</v>
      </c>
      <c r="Q1263" t="s">
        <v>27</v>
      </c>
      <c r="R1263" t="s">
        <v>32</v>
      </c>
      <c r="S1263">
        <v>0</v>
      </c>
      <c r="T1263">
        <v>65</v>
      </c>
      <c r="U1263" t="s">
        <v>39</v>
      </c>
    </row>
    <row r="1264" spans="1:21" x14ac:dyDescent="0.35">
      <c r="A1264" t="s">
        <v>70</v>
      </c>
      <c r="B1264">
        <v>42</v>
      </c>
      <c r="C1264">
        <v>2023</v>
      </c>
      <c r="D1264" t="s">
        <v>148</v>
      </c>
      <c r="E1264">
        <v>125</v>
      </c>
      <c r="F1264" t="s">
        <v>149</v>
      </c>
      <c r="G1264" t="s">
        <v>95</v>
      </c>
      <c r="H1264" t="s">
        <v>25</v>
      </c>
      <c r="I1264">
        <v>118</v>
      </c>
      <c r="J1264" t="s">
        <v>96</v>
      </c>
      <c r="K1264">
        <v>300</v>
      </c>
      <c r="L1264">
        <v>2</v>
      </c>
      <c r="M1264">
        <v>2</v>
      </c>
      <c r="N1264" s="4" t="s">
        <v>27</v>
      </c>
      <c r="O1264" t="s">
        <v>27</v>
      </c>
      <c r="P1264">
        <v>16</v>
      </c>
      <c r="Q1264" t="s">
        <v>27</v>
      </c>
      <c r="R1264" t="s">
        <v>32</v>
      </c>
      <c r="S1264">
        <v>0</v>
      </c>
      <c r="T1264">
        <v>82</v>
      </c>
      <c r="U1264" t="s">
        <v>39</v>
      </c>
    </row>
    <row r="1265" spans="1:21" x14ac:dyDescent="0.35">
      <c r="A1265" t="s">
        <v>71</v>
      </c>
      <c r="B1265">
        <v>44</v>
      </c>
      <c r="C1265">
        <v>2023</v>
      </c>
      <c r="D1265" t="s">
        <v>148</v>
      </c>
      <c r="E1265">
        <v>125</v>
      </c>
      <c r="F1265" t="s">
        <v>149</v>
      </c>
      <c r="G1265" t="s">
        <v>95</v>
      </c>
      <c r="H1265" t="s">
        <v>27</v>
      </c>
      <c r="I1265" t="s">
        <v>28</v>
      </c>
      <c r="J1265" t="s">
        <v>28</v>
      </c>
      <c r="K1265" t="s">
        <v>28</v>
      </c>
      <c r="L1265" t="s">
        <v>28</v>
      </c>
      <c r="M1265" t="s">
        <v>28</v>
      </c>
      <c r="N1265" s="4" t="s">
        <v>28</v>
      </c>
      <c r="O1265" t="s">
        <v>28</v>
      </c>
      <c r="P1265" t="s">
        <v>28</v>
      </c>
      <c r="Q1265" t="s">
        <v>28</v>
      </c>
      <c r="R1265" t="s">
        <v>28</v>
      </c>
      <c r="S1265" t="s">
        <v>28</v>
      </c>
      <c r="T1265" t="s">
        <v>28</v>
      </c>
      <c r="U1265" t="s">
        <v>28</v>
      </c>
    </row>
    <row r="1266" spans="1:21" x14ac:dyDescent="0.35">
      <c r="A1266" t="s">
        <v>72</v>
      </c>
      <c r="B1266">
        <v>45</v>
      </c>
      <c r="C1266">
        <v>2023</v>
      </c>
      <c r="D1266" t="s">
        <v>148</v>
      </c>
      <c r="E1266">
        <v>125</v>
      </c>
      <c r="F1266" t="s">
        <v>149</v>
      </c>
      <c r="G1266" t="s">
        <v>95</v>
      </c>
      <c r="H1266" t="s">
        <v>25</v>
      </c>
      <c r="I1266">
        <v>25</v>
      </c>
      <c r="J1266" t="s">
        <v>27</v>
      </c>
      <c r="K1266">
        <v>6</v>
      </c>
      <c r="L1266">
        <v>0</v>
      </c>
      <c r="M1266">
        <v>1</v>
      </c>
      <c r="N1266" s="4" t="s">
        <v>27</v>
      </c>
      <c r="O1266" t="s">
        <v>27</v>
      </c>
      <c r="P1266">
        <v>16</v>
      </c>
      <c r="Q1266" t="s">
        <v>27</v>
      </c>
      <c r="R1266" t="s">
        <v>27</v>
      </c>
      <c r="S1266">
        <v>0</v>
      </c>
      <c r="T1266">
        <v>100</v>
      </c>
      <c r="U1266" t="s">
        <v>29</v>
      </c>
    </row>
    <row r="1267" spans="1:21" x14ac:dyDescent="0.35">
      <c r="A1267" t="s">
        <v>73</v>
      </c>
      <c r="B1267">
        <v>46</v>
      </c>
      <c r="C1267">
        <v>2023</v>
      </c>
      <c r="D1267" t="s">
        <v>148</v>
      </c>
      <c r="E1267">
        <v>125</v>
      </c>
      <c r="F1267" t="s">
        <v>149</v>
      </c>
      <c r="G1267" t="s">
        <v>95</v>
      </c>
      <c r="H1267" t="s">
        <v>27</v>
      </c>
      <c r="I1267" t="s">
        <v>28</v>
      </c>
      <c r="J1267" t="s">
        <v>28</v>
      </c>
      <c r="K1267" t="s">
        <v>28</v>
      </c>
      <c r="L1267" t="s">
        <v>28</v>
      </c>
      <c r="M1267" t="s">
        <v>28</v>
      </c>
      <c r="N1267" s="4" t="s">
        <v>28</v>
      </c>
      <c r="O1267" t="s">
        <v>28</v>
      </c>
      <c r="P1267" t="s">
        <v>28</v>
      </c>
      <c r="Q1267" t="s">
        <v>28</v>
      </c>
      <c r="R1267" t="s">
        <v>28</v>
      </c>
      <c r="S1267" t="s">
        <v>28</v>
      </c>
      <c r="T1267" t="s">
        <v>28</v>
      </c>
      <c r="U1267" t="s">
        <v>28</v>
      </c>
    </row>
    <row r="1268" spans="1:21" x14ac:dyDescent="0.35">
      <c r="A1268" t="s">
        <v>74</v>
      </c>
      <c r="B1268">
        <v>47</v>
      </c>
      <c r="C1268">
        <v>2023</v>
      </c>
      <c r="D1268" t="s">
        <v>148</v>
      </c>
      <c r="E1268">
        <v>125</v>
      </c>
      <c r="F1268" t="s">
        <v>149</v>
      </c>
      <c r="G1268" t="s">
        <v>95</v>
      </c>
      <c r="H1268" t="s">
        <v>25</v>
      </c>
      <c r="I1268">
        <v>194</v>
      </c>
      <c r="J1268" t="s">
        <v>96</v>
      </c>
      <c r="K1268">
        <v>300</v>
      </c>
      <c r="L1268">
        <v>2</v>
      </c>
      <c r="M1268">
        <v>2</v>
      </c>
      <c r="N1268" s="4" t="s">
        <v>27</v>
      </c>
      <c r="O1268" t="s">
        <v>27</v>
      </c>
      <c r="P1268">
        <v>16</v>
      </c>
      <c r="Q1268" t="s">
        <v>27</v>
      </c>
      <c r="R1268" t="s">
        <v>27</v>
      </c>
      <c r="S1268">
        <v>0</v>
      </c>
      <c r="T1268">
        <v>60</v>
      </c>
      <c r="U1268" t="s">
        <v>29</v>
      </c>
    </row>
    <row r="1269" spans="1:21" x14ac:dyDescent="0.35">
      <c r="A1269" t="s">
        <v>75</v>
      </c>
      <c r="B1269">
        <v>48</v>
      </c>
      <c r="C1269">
        <v>2023</v>
      </c>
      <c r="D1269" t="s">
        <v>148</v>
      </c>
      <c r="E1269">
        <v>125</v>
      </c>
      <c r="F1269" t="s">
        <v>149</v>
      </c>
      <c r="G1269" t="s">
        <v>95</v>
      </c>
      <c r="H1269" t="s">
        <v>27</v>
      </c>
      <c r="I1269" t="s">
        <v>28</v>
      </c>
      <c r="J1269" t="s">
        <v>28</v>
      </c>
      <c r="K1269" t="s">
        <v>28</v>
      </c>
      <c r="L1269" t="s">
        <v>28</v>
      </c>
      <c r="M1269" t="s">
        <v>28</v>
      </c>
      <c r="N1269" s="1" t="s">
        <v>28</v>
      </c>
      <c r="O1269" t="s">
        <v>28</v>
      </c>
      <c r="P1269" t="s">
        <v>28</v>
      </c>
      <c r="Q1269" t="s">
        <v>28</v>
      </c>
      <c r="R1269" t="s">
        <v>28</v>
      </c>
      <c r="S1269" t="s">
        <v>28</v>
      </c>
      <c r="T1269" t="s">
        <v>28</v>
      </c>
      <c r="U1269" t="s">
        <v>28</v>
      </c>
    </row>
    <row r="1270" spans="1:21" x14ac:dyDescent="0.35">
      <c r="A1270" t="s">
        <v>76</v>
      </c>
      <c r="B1270">
        <v>49</v>
      </c>
      <c r="C1270">
        <v>2023</v>
      </c>
      <c r="D1270" t="s">
        <v>148</v>
      </c>
      <c r="E1270">
        <v>125</v>
      </c>
      <c r="F1270" t="s">
        <v>149</v>
      </c>
      <c r="G1270" t="s">
        <v>95</v>
      </c>
      <c r="H1270" t="s">
        <v>27</v>
      </c>
      <c r="I1270" t="s">
        <v>28</v>
      </c>
      <c r="J1270" t="s">
        <v>28</v>
      </c>
      <c r="K1270" t="s">
        <v>28</v>
      </c>
      <c r="L1270" t="s">
        <v>28</v>
      </c>
      <c r="M1270" t="s">
        <v>28</v>
      </c>
      <c r="N1270" s="9" t="s">
        <v>28</v>
      </c>
      <c r="O1270" t="s">
        <v>28</v>
      </c>
      <c r="P1270" t="s">
        <v>28</v>
      </c>
      <c r="Q1270" t="s">
        <v>28</v>
      </c>
      <c r="R1270" t="s">
        <v>28</v>
      </c>
      <c r="S1270" t="s">
        <v>28</v>
      </c>
      <c r="T1270" t="s">
        <v>28</v>
      </c>
      <c r="U1270" s="8" t="s">
        <v>28</v>
      </c>
    </row>
    <row r="1271" spans="1:21" x14ac:dyDescent="0.35">
      <c r="A1271" t="s">
        <v>77</v>
      </c>
      <c r="B1271">
        <v>50</v>
      </c>
      <c r="C1271">
        <v>2023</v>
      </c>
      <c r="D1271" t="s">
        <v>148</v>
      </c>
      <c r="E1271">
        <v>125</v>
      </c>
      <c r="F1271" t="s">
        <v>149</v>
      </c>
      <c r="G1271" t="s">
        <v>95</v>
      </c>
      <c r="H1271" t="s">
        <v>27</v>
      </c>
      <c r="I1271" t="s">
        <v>28</v>
      </c>
      <c r="J1271" t="s">
        <v>28</v>
      </c>
      <c r="K1271" t="s">
        <v>28</v>
      </c>
      <c r="L1271" t="s">
        <v>28</v>
      </c>
      <c r="M1271" t="s">
        <v>28</v>
      </c>
      <c r="N1271" s="1" t="s">
        <v>28</v>
      </c>
      <c r="O1271" t="s">
        <v>28</v>
      </c>
      <c r="P1271" t="s">
        <v>28</v>
      </c>
      <c r="Q1271" t="s">
        <v>28</v>
      </c>
      <c r="R1271" t="s">
        <v>28</v>
      </c>
      <c r="S1271" t="s">
        <v>28</v>
      </c>
      <c r="T1271" t="s">
        <v>28</v>
      </c>
      <c r="U1271" t="s">
        <v>28</v>
      </c>
    </row>
    <row r="1272" spans="1:21" x14ac:dyDescent="0.35">
      <c r="A1272" t="s">
        <v>78</v>
      </c>
      <c r="B1272">
        <v>51</v>
      </c>
      <c r="C1272">
        <v>2023</v>
      </c>
      <c r="D1272" t="s">
        <v>148</v>
      </c>
      <c r="E1272">
        <v>125</v>
      </c>
      <c r="F1272" t="s">
        <v>149</v>
      </c>
      <c r="G1272" t="s">
        <v>95</v>
      </c>
      <c r="H1272" t="s">
        <v>27</v>
      </c>
      <c r="I1272" t="s">
        <v>28</v>
      </c>
      <c r="J1272" t="s">
        <v>28</v>
      </c>
      <c r="K1272" t="s">
        <v>28</v>
      </c>
      <c r="L1272" t="s">
        <v>28</v>
      </c>
      <c r="M1272" t="s">
        <v>28</v>
      </c>
      <c r="N1272" s="9" t="s">
        <v>28</v>
      </c>
      <c r="O1272" t="s">
        <v>28</v>
      </c>
      <c r="P1272" t="s">
        <v>28</v>
      </c>
      <c r="Q1272" t="s">
        <v>28</v>
      </c>
      <c r="R1272" t="s">
        <v>28</v>
      </c>
      <c r="S1272" t="s">
        <v>28</v>
      </c>
      <c r="T1272" t="s">
        <v>28</v>
      </c>
      <c r="U1272" s="8" t="s">
        <v>28</v>
      </c>
    </row>
    <row r="1273" spans="1:21" x14ac:dyDescent="0.35">
      <c r="A1273" t="s">
        <v>79</v>
      </c>
      <c r="B1273">
        <v>53</v>
      </c>
      <c r="C1273">
        <v>2023</v>
      </c>
      <c r="D1273" t="s">
        <v>148</v>
      </c>
      <c r="E1273">
        <v>125</v>
      </c>
      <c r="F1273" t="s">
        <v>149</v>
      </c>
      <c r="G1273" t="s">
        <v>95</v>
      </c>
      <c r="H1273" t="s">
        <v>27</v>
      </c>
      <c r="I1273" t="s">
        <v>28</v>
      </c>
      <c r="J1273" t="s">
        <v>28</v>
      </c>
      <c r="K1273" t="s">
        <v>28</v>
      </c>
      <c r="L1273" t="s">
        <v>28</v>
      </c>
      <c r="M1273" t="s">
        <v>28</v>
      </c>
      <c r="N1273" s="1" t="s">
        <v>28</v>
      </c>
      <c r="O1273" t="s">
        <v>28</v>
      </c>
      <c r="P1273" t="s">
        <v>28</v>
      </c>
      <c r="Q1273" t="s">
        <v>28</v>
      </c>
      <c r="R1273" t="s">
        <v>28</v>
      </c>
      <c r="S1273" t="s">
        <v>28</v>
      </c>
      <c r="T1273" t="s">
        <v>28</v>
      </c>
      <c r="U1273" t="s">
        <v>28</v>
      </c>
    </row>
    <row r="1274" spans="1:21" x14ac:dyDescent="0.35">
      <c r="A1274" t="s">
        <v>80</v>
      </c>
      <c r="B1274">
        <v>54</v>
      </c>
      <c r="C1274">
        <v>2023</v>
      </c>
      <c r="D1274" t="s">
        <v>148</v>
      </c>
      <c r="E1274">
        <v>125</v>
      </c>
      <c r="F1274" t="s">
        <v>149</v>
      </c>
      <c r="G1274" t="s">
        <v>95</v>
      </c>
      <c r="H1274" t="s">
        <v>27</v>
      </c>
      <c r="I1274" t="s">
        <v>28</v>
      </c>
      <c r="J1274" t="s">
        <v>28</v>
      </c>
      <c r="K1274" t="s">
        <v>28</v>
      </c>
      <c r="L1274" t="s">
        <v>28</v>
      </c>
      <c r="M1274" t="s">
        <v>28</v>
      </c>
      <c r="N1274" s="9" t="s">
        <v>28</v>
      </c>
      <c r="O1274" t="s">
        <v>28</v>
      </c>
      <c r="P1274" t="s">
        <v>28</v>
      </c>
      <c r="Q1274" t="s">
        <v>28</v>
      </c>
      <c r="R1274" t="s">
        <v>28</v>
      </c>
      <c r="S1274" t="s">
        <v>28</v>
      </c>
      <c r="T1274" t="s">
        <v>28</v>
      </c>
      <c r="U1274" s="8" t="s">
        <v>28</v>
      </c>
    </row>
    <row r="1275" spans="1:21" x14ac:dyDescent="0.35">
      <c r="A1275" t="s">
        <v>81</v>
      </c>
      <c r="B1275">
        <v>55</v>
      </c>
      <c r="C1275">
        <v>2023</v>
      </c>
      <c r="D1275" t="s">
        <v>148</v>
      </c>
      <c r="E1275">
        <v>125</v>
      </c>
      <c r="F1275" t="s">
        <v>149</v>
      </c>
      <c r="G1275" t="s">
        <v>95</v>
      </c>
      <c r="H1275" t="s">
        <v>27</v>
      </c>
      <c r="I1275" t="s">
        <v>28</v>
      </c>
      <c r="J1275" t="s">
        <v>28</v>
      </c>
      <c r="K1275" t="s">
        <v>28</v>
      </c>
      <c r="L1275" t="s">
        <v>28</v>
      </c>
      <c r="M1275" t="s">
        <v>28</v>
      </c>
      <c r="N1275" s="1" t="s">
        <v>28</v>
      </c>
      <c r="O1275" t="s">
        <v>28</v>
      </c>
      <c r="P1275" t="s">
        <v>28</v>
      </c>
      <c r="Q1275" t="s">
        <v>28</v>
      </c>
      <c r="R1275" t="s">
        <v>28</v>
      </c>
      <c r="S1275" t="s">
        <v>28</v>
      </c>
      <c r="T1275" t="s">
        <v>28</v>
      </c>
      <c r="U1275" t="s">
        <v>28</v>
      </c>
    </row>
    <row r="1276" spans="1:21" x14ac:dyDescent="0.35">
      <c r="A1276" t="s">
        <v>82</v>
      </c>
      <c r="B1276">
        <v>56</v>
      </c>
      <c r="C1276">
        <v>2023</v>
      </c>
      <c r="D1276" t="s">
        <v>148</v>
      </c>
      <c r="E1276">
        <v>125</v>
      </c>
      <c r="F1276" t="s">
        <v>149</v>
      </c>
      <c r="G1276" t="s">
        <v>95</v>
      </c>
      <c r="H1276" t="s">
        <v>25</v>
      </c>
      <c r="I1276">
        <v>148</v>
      </c>
      <c r="J1276" t="s">
        <v>96</v>
      </c>
      <c r="K1276">
        <v>1600</v>
      </c>
      <c r="L1276">
        <v>2</v>
      </c>
      <c r="M1276">
        <v>2</v>
      </c>
      <c r="N1276" s="1" t="s">
        <v>27</v>
      </c>
      <c r="O1276" t="s">
        <v>27</v>
      </c>
      <c r="P1276">
        <v>16</v>
      </c>
      <c r="Q1276" t="s">
        <v>27</v>
      </c>
      <c r="R1276" t="s">
        <v>32</v>
      </c>
      <c r="S1276">
        <v>0</v>
      </c>
      <c r="T1276">
        <v>175</v>
      </c>
      <c r="U1276" t="s">
        <v>29</v>
      </c>
    </row>
    <row r="1277" spans="1:21" x14ac:dyDescent="0.35">
      <c r="A1277" t="s">
        <v>21</v>
      </c>
      <c r="B1277">
        <v>1</v>
      </c>
      <c r="C1277">
        <v>2023</v>
      </c>
      <c r="D1277" t="s">
        <v>150</v>
      </c>
      <c r="E1277">
        <v>126</v>
      </c>
      <c r="F1277" t="s">
        <v>151</v>
      </c>
      <c r="G1277" t="s">
        <v>152</v>
      </c>
      <c r="H1277" t="s">
        <v>27</v>
      </c>
      <c r="I1277" t="s">
        <v>28</v>
      </c>
      <c r="J1277" t="s">
        <v>28</v>
      </c>
      <c r="K1277" t="s">
        <v>28</v>
      </c>
      <c r="L1277" t="s">
        <v>28</v>
      </c>
      <c r="M1277" t="s">
        <v>28</v>
      </c>
      <c r="N1277" s="1" t="s">
        <v>28</v>
      </c>
      <c r="O1277" t="s">
        <v>28</v>
      </c>
      <c r="P1277" t="s">
        <v>28</v>
      </c>
      <c r="Q1277" t="s">
        <v>28</v>
      </c>
      <c r="R1277" t="s">
        <v>28</v>
      </c>
      <c r="S1277" t="s">
        <v>28</v>
      </c>
      <c r="T1277" t="s">
        <v>28</v>
      </c>
      <c r="U1277" t="s">
        <v>28</v>
      </c>
    </row>
    <row r="1278" spans="1:21" x14ac:dyDescent="0.35">
      <c r="A1278" t="s">
        <v>30</v>
      </c>
      <c r="B1278">
        <v>2</v>
      </c>
      <c r="C1278">
        <v>2023</v>
      </c>
      <c r="D1278" t="s">
        <v>150</v>
      </c>
      <c r="E1278">
        <v>126</v>
      </c>
      <c r="F1278" t="s">
        <v>151</v>
      </c>
      <c r="G1278" t="s">
        <v>152</v>
      </c>
      <c r="H1278" t="s">
        <v>27</v>
      </c>
      <c r="I1278" t="s">
        <v>28</v>
      </c>
      <c r="J1278" t="s">
        <v>28</v>
      </c>
      <c r="K1278" t="s">
        <v>28</v>
      </c>
      <c r="L1278" t="s">
        <v>28</v>
      </c>
      <c r="M1278" t="s">
        <v>28</v>
      </c>
      <c r="N1278" s="1" t="s">
        <v>28</v>
      </c>
      <c r="O1278" t="s">
        <v>28</v>
      </c>
      <c r="P1278" t="s">
        <v>28</v>
      </c>
      <c r="Q1278" t="s">
        <v>28</v>
      </c>
      <c r="R1278" t="s">
        <v>28</v>
      </c>
      <c r="S1278" t="s">
        <v>28</v>
      </c>
      <c r="T1278" t="s">
        <v>28</v>
      </c>
      <c r="U1278" t="s">
        <v>28</v>
      </c>
    </row>
    <row r="1279" spans="1:21" x14ac:dyDescent="0.35">
      <c r="A1279" t="s">
        <v>33</v>
      </c>
      <c r="B1279">
        <v>4</v>
      </c>
      <c r="C1279">
        <v>2023</v>
      </c>
      <c r="D1279" t="s">
        <v>150</v>
      </c>
      <c r="E1279">
        <v>126</v>
      </c>
      <c r="F1279" t="s">
        <v>151</v>
      </c>
      <c r="G1279" t="s">
        <v>152</v>
      </c>
      <c r="H1279" t="s">
        <v>25</v>
      </c>
      <c r="I1279">
        <v>100</v>
      </c>
      <c r="J1279" t="s">
        <v>126</v>
      </c>
      <c r="K1279" t="s">
        <v>28</v>
      </c>
      <c r="L1279">
        <v>3</v>
      </c>
      <c r="M1279">
        <v>1</v>
      </c>
      <c r="N1279" s="1" t="s">
        <v>27</v>
      </c>
      <c r="O1279" t="s">
        <v>27</v>
      </c>
      <c r="P1279">
        <v>18</v>
      </c>
      <c r="Q1279" t="s">
        <v>32</v>
      </c>
      <c r="R1279" t="s">
        <v>27</v>
      </c>
      <c r="S1279">
        <v>24</v>
      </c>
      <c r="T1279">
        <v>60</v>
      </c>
      <c r="U1279" t="s">
        <v>39</v>
      </c>
    </row>
    <row r="1280" spans="1:21" x14ac:dyDescent="0.35">
      <c r="A1280" t="s">
        <v>34</v>
      </c>
      <c r="B1280">
        <v>5</v>
      </c>
      <c r="C1280">
        <v>2023</v>
      </c>
      <c r="D1280" t="s">
        <v>150</v>
      </c>
      <c r="E1280">
        <v>126</v>
      </c>
      <c r="F1280" t="s">
        <v>151</v>
      </c>
      <c r="G1280" t="s">
        <v>152</v>
      </c>
      <c r="H1280" t="s">
        <v>25</v>
      </c>
      <c r="I1280">
        <v>45</v>
      </c>
      <c r="J1280" t="s">
        <v>126</v>
      </c>
      <c r="K1280" t="s">
        <v>28</v>
      </c>
      <c r="L1280">
        <v>3</v>
      </c>
      <c r="M1280">
        <v>1</v>
      </c>
      <c r="N1280" s="1" t="s">
        <v>27</v>
      </c>
      <c r="O1280" t="s">
        <v>27</v>
      </c>
      <c r="P1280" t="s">
        <v>28</v>
      </c>
      <c r="Q1280" t="s">
        <v>32</v>
      </c>
      <c r="R1280" t="s">
        <v>27</v>
      </c>
      <c r="S1280">
        <v>24</v>
      </c>
      <c r="T1280">
        <v>90</v>
      </c>
      <c r="U1280" t="s">
        <v>29</v>
      </c>
    </row>
    <row r="1281" spans="1:21" x14ac:dyDescent="0.35">
      <c r="A1281" t="s">
        <v>35</v>
      </c>
      <c r="B1281">
        <v>6</v>
      </c>
      <c r="C1281">
        <v>2023</v>
      </c>
      <c r="D1281" t="s">
        <v>150</v>
      </c>
      <c r="E1281">
        <v>126</v>
      </c>
      <c r="F1281" t="s">
        <v>151</v>
      </c>
      <c r="G1281" t="s">
        <v>152</v>
      </c>
      <c r="H1281" t="s">
        <v>25</v>
      </c>
      <c r="I1281">
        <v>228</v>
      </c>
      <c r="J1281" t="s">
        <v>126</v>
      </c>
      <c r="K1281" t="s">
        <v>28</v>
      </c>
      <c r="L1281">
        <v>3</v>
      </c>
      <c r="M1281">
        <v>1</v>
      </c>
      <c r="N1281" s="1" t="s">
        <v>27</v>
      </c>
      <c r="O1281" t="s">
        <v>27</v>
      </c>
      <c r="P1281" t="s">
        <v>28</v>
      </c>
      <c r="Q1281" t="s">
        <v>27</v>
      </c>
      <c r="R1281" t="s">
        <v>27</v>
      </c>
      <c r="S1281">
        <v>24</v>
      </c>
      <c r="T1281">
        <v>104.4</v>
      </c>
      <c r="U1281" t="s">
        <v>29</v>
      </c>
    </row>
    <row r="1282" spans="1:21" x14ac:dyDescent="0.35">
      <c r="A1282" t="s">
        <v>36</v>
      </c>
      <c r="B1282">
        <v>8</v>
      </c>
      <c r="C1282">
        <v>2023</v>
      </c>
      <c r="D1282" t="s">
        <v>150</v>
      </c>
      <c r="E1282">
        <v>126</v>
      </c>
      <c r="F1282" t="s">
        <v>151</v>
      </c>
      <c r="G1282" t="s">
        <v>152</v>
      </c>
      <c r="H1282" t="s">
        <v>27</v>
      </c>
      <c r="I1282" t="s">
        <v>28</v>
      </c>
      <c r="J1282" t="s">
        <v>28</v>
      </c>
      <c r="K1282" t="s">
        <v>28</v>
      </c>
      <c r="L1282" t="s">
        <v>28</v>
      </c>
      <c r="M1282" t="s">
        <v>28</v>
      </c>
      <c r="N1282" s="1" t="s">
        <v>28</v>
      </c>
      <c r="O1282" t="s">
        <v>28</v>
      </c>
      <c r="P1282" t="s">
        <v>28</v>
      </c>
      <c r="Q1282" t="s">
        <v>28</v>
      </c>
      <c r="R1282" t="s">
        <v>28</v>
      </c>
      <c r="S1282" t="s">
        <v>28</v>
      </c>
      <c r="T1282" t="s">
        <v>28</v>
      </c>
      <c r="U1282" t="s">
        <v>28</v>
      </c>
    </row>
    <row r="1283" spans="1:21" x14ac:dyDescent="0.35">
      <c r="A1283" t="s">
        <v>37</v>
      </c>
      <c r="B1283">
        <v>9</v>
      </c>
      <c r="C1283">
        <v>2023</v>
      </c>
      <c r="D1283" t="s">
        <v>150</v>
      </c>
      <c r="E1283">
        <v>126</v>
      </c>
      <c r="F1283" t="s">
        <v>151</v>
      </c>
      <c r="G1283" t="s">
        <v>152</v>
      </c>
      <c r="H1283" t="s">
        <v>27</v>
      </c>
      <c r="I1283" t="s">
        <v>28</v>
      </c>
      <c r="J1283" t="s">
        <v>28</v>
      </c>
      <c r="K1283" t="s">
        <v>28</v>
      </c>
      <c r="L1283" t="s">
        <v>28</v>
      </c>
      <c r="M1283" t="s">
        <v>28</v>
      </c>
      <c r="N1283" s="1" t="s">
        <v>28</v>
      </c>
      <c r="O1283" t="s">
        <v>28</v>
      </c>
      <c r="P1283" t="s">
        <v>28</v>
      </c>
      <c r="Q1283" t="s">
        <v>28</v>
      </c>
      <c r="R1283" t="s">
        <v>28</v>
      </c>
      <c r="S1283" t="s">
        <v>28</v>
      </c>
      <c r="T1283" t="s">
        <v>28</v>
      </c>
      <c r="U1283" t="s">
        <v>28</v>
      </c>
    </row>
    <row r="1284" spans="1:21" x14ac:dyDescent="0.35">
      <c r="A1284" t="s">
        <v>38</v>
      </c>
      <c r="B1284">
        <v>10</v>
      </c>
      <c r="C1284">
        <v>2023</v>
      </c>
      <c r="D1284" t="s">
        <v>150</v>
      </c>
      <c r="E1284">
        <v>126</v>
      </c>
      <c r="F1284" t="s">
        <v>151</v>
      </c>
      <c r="G1284" t="s">
        <v>152</v>
      </c>
      <c r="H1284" t="s">
        <v>25</v>
      </c>
      <c r="I1284">
        <v>50</v>
      </c>
      <c r="J1284" t="s">
        <v>126</v>
      </c>
      <c r="K1284" t="s">
        <v>28</v>
      </c>
      <c r="L1284">
        <v>3</v>
      </c>
      <c r="M1284">
        <v>1</v>
      </c>
      <c r="N1284" s="1" t="s">
        <v>27</v>
      </c>
      <c r="O1284" t="s">
        <v>27</v>
      </c>
      <c r="P1284">
        <v>18</v>
      </c>
      <c r="Q1284" t="s">
        <v>27</v>
      </c>
      <c r="R1284" t="s">
        <v>27</v>
      </c>
      <c r="S1284">
        <v>24</v>
      </c>
      <c r="T1284">
        <v>33.340000000000003</v>
      </c>
      <c r="U1284" t="s">
        <v>29</v>
      </c>
    </row>
    <row r="1285" spans="1:21" x14ac:dyDescent="0.35">
      <c r="A1285" t="s">
        <v>40</v>
      </c>
      <c r="B1285">
        <v>11</v>
      </c>
      <c r="C1285">
        <v>2023</v>
      </c>
      <c r="D1285" t="s">
        <v>150</v>
      </c>
      <c r="E1285">
        <v>126</v>
      </c>
      <c r="F1285" t="s">
        <v>151</v>
      </c>
      <c r="G1285" t="s">
        <v>152</v>
      </c>
      <c r="H1285" t="s">
        <v>27</v>
      </c>
      <c r="I1285" t="s">
        <v>28</v>
      </c>
      <c r="J1285" t="s">
        <v>28</v>
      </c>
      <c r="K1285" t="s">
        <v>28</v>
      </c>
      <c r="L1285" t="s">
        <v>28</v>
      </c>
      <c r="M1285" t="s">
        <v>28</v>
      </c>
      <c r="N1285" s="1" t="s">
        <v>28</v>
      </c>
      <c r="O1285" t="s">
        <v>28</v>
      </c>
      <c r="P1285" t="s">
        <v>28</v>
      </c>
      <c r="Q1285" t="s">
        <v>28</v>
      </c>
      <c r="R1285" t="s">
        <v>28</v>
      </c>
      <c r="S1285" t="s">
        <v>28</v>
      </c>
      <c r="T1285" t="s">
        <v>28</v>
      </c>
      <c r="U1285" t="s">
        <v>28</v>
      </c>
    </row>
    <row r="1286" spans="1:21" x14ac:dyDescent="0.35">
      <c r="A1286" t="s">
        <v>41</v>
      </c>
      <c r="B1286">
        <v>12</v>
      </c>
      <c r="C1286">
        <v>2023</v>
      </c>
      <c r="D1286" t="s">
        <v>150</v>
      </c>
      <c r="E1286">
        <v>126</v>
      </c>
      <c r="F1286" t="s">
        <v>151</v>
      </c>
      <c r="G1286" t="s">
        <v>152</v>
      </c>
      <c r="H1286" t="s">
        <v>25</v>
      </c>
      <c r="I1286">
        <v>50</v>
      </c>
      <c r="J1286" t="s">
        <v>126</v>
      </c>
      <c r="K1286" t="s">
        <v>28</v>
      </c>
      <c r="L1286">
        <v>3</v>
      </c>
      <c r="M1286">
        <v>1</v>
      </c>
      <c r="N1286" s="1" t="s">
        <v>27</v>
      </c>
      <c r="O1286" t="s">
        <v>27</v>
      </c>
      <c r="P1286">
        <v>18</v>
      </c>
      <c r="Q1286" t="s">
        <v>27</v>
      </c>
      <c r="R1286" t="s">
        <v>27</v>
      </c>
      <c r="S1286">
        <v>24</v>
      </c>
      <c r="T1286">
        <v>55</v>
      </c>
      <c r="U1286" t="s">
        <v>29</v>
      </c>
    </row>
    <row r="1287" spans="1:21" x14ac:dyDescent="0.35">
      <c r="A1287" t="s">
        <v>42</v>
      </c>
      <c r="B1287">
        <v>13</v>
      </c>
      <c r="C1287">
        <v>2023</v>
      </c>
      <c r="D1287" t="s">
        <v>150</v>
      </c>
      <c r="E1287">
        <v>126</v>
      </c>
      <c r="F1287" t="s">
        <v>151</v>
      </c>
      <c r="G1287" t="s">
        <v>152</v>
      </c>
      <c r="H1287" t="s">
        <v>27</v>
      </c>
      <c r="I1287" t="s">
        <v>28</v>
      </c>
      <c r="J1287" t="s">
        <v>28</v>
      </c>
      <c r="K1287" t="s">
        <v>28</v>
      </c>
      <c r="L1287" t="s">
        <v>28</v>
      </c>
      <c r="M1287" t="s">
        <v>28</v>
      </c>
      <c r="N1287" s="1" t="s">
        <v>28</v>
      </c>
      <c r="O1287" t="s">
        <v>28</v>
      </c>
      <c r="P1287" t="s">
        <v>28</v>
      </c>
      <c r="Q1287" t="s">
        <v>28</v>
      </c>
      <c r="R1287" t="s">
        <v>28</v>
      </c>
      <c r="S1287" t="s">
        <v>28</v>
      </c>
      <c r="T1287" t="s">
        <v>28</v>
      </c>
      <c r="U1287" t="s">
        <v>28</v>
      </c>
    </row>
    <row r="1288" spans="1:21" x14ac:dyDescent="0.35">
      <c r="A1288" t="s">
        <v>43</v>
      </c>
      <c r="B1288">
        <v>15</v>
      </c>
      <c r="C1288">
        <v>2023</v>
      </c>
      <c r="D1288" t="s">
        <v>150</v>
      </c>
      <c r="E1288">
        <v>126</v>
      </c>
      <c r="F1288" t="s">
        <v>151</v>
      </c>
      <c r="G1288" t="s">
        <v>152</v>
      </c>
      <c r="H1288" t="s">
        <v>25</v>
      </c>
      <c r="I1288">
        <v>60</v>
      </c>
      <c r="J1288" t="s">
        <v>126</v>
      </c>
      <c r="K1288" t="s">
        <v>28</v>
      </c>
      <c r="L1288">
        <v>3</v>
      </c>
      <c r="M1288">
        <v>1</v>
      </c>
      <c r="N1288" s="1" t="s">
        <v>27</v>
      </c>
      <c r="O1288" t="s">
        <v>27</v>
      </c>
      <c r="P1288" t="s">
        <v>28</v>
      </c>
      <c r="Q1288" t="s">
        <v>32</v>
      </c>
      <c r="R1288" t="s">
        <v>27</v>
      </c>
      <c r="S1288">
        <v>24</v>
      </c>
      <c r="T1288">
        <v>60</v>
      </c>
      <c r="U1288" t="s">
        <v>29</v>
      </c>
    </row>
    <row r="1289" spans="1:21" x14ac:dyDescent="0.35">
      <c r="A1289" t="s">
        <v>44</v>
      </c>
      <c r="B1289">
        <v>16</v>
      </c>
      <c r="C1289">
        <v>2023</v>
      </c>
      <c r="D1289" t="s">
        <v>150</v>
      </c>
      <c r="E1289">
        <v>126</v>
      </c>
      <c r="F1289" t="s">
        <v>151</v>
      </c>
      <c r="G1289" t="s">
        <v>152</v>
      </c>
      <c r="H1289" t="s">
        <v>27</v>
      </c>
      <c r="I1289" t="s">
        <v>28</v>
      </c>
      <c r="J1289" t="s">
        <v>28</v>
      </c>
      <c r="K1289" t="s">
        <v>28</v>
      </c>
      <c r="L1289" t="s">
        <v>28</v>
      </c>
      <c r="M1289" t="s">
        <v>28</v>
      </c>
      <c r="N1289" s="1" t="s">
        <v>28</v>
      </c>
      <c r="O1289" t="s">
        <v>28</v>
      </c>
      <c r="P1289" t="s">
        <v>28</v>
      </c>
      <c r="Q1289" t="s">
        <v>28</v>
      </c>
      <c r="R1289" t="s">
        <v>28</v>
      </c>
      <c r="S1289" t="s">
        <v>28</v>
      </c>
      <c r="T1289" t="s">
        <v>28</v>
      </c>
      <c r="U1289" t="s">
        <v>28</v>
      </c>
    </row>
    <row r="1290" spans="1:21" x14ac:dyDescent="0.35">
      <c r="A1290" t="s">
        <v>45</v>
      </c>
      <c r="B1290">
        <v>17</v>
      </c>
      <c r="C1290">
        <v>2023</v>
      </c>
      <c r="D1290" t="s">
        <v>150</v>
      </c>
      <c r="E1290">
        <v>126</v>
      </c>
      <c r="F1290" t="s">
        <v>151</v>
      </c>
      <c r="G1290" t="s">
        <v>152</v>
      </c>
      <c r="H1290" t="s">
        <v>25</v>
      </c>
      <c r="I1290">
        <v>120</v>
      </c>
      <c r="J1290" t="s">
        <v>126</v>
      </c>
      <c r="K1290" t="s">
        <v>28</v>
      </c>
      <c r="L1290">
        <v>3</v>
      </c>
      <c r="M1290">
        <v>1</v>
      </c>
      <c r="N1290" s="1" t="s">
        <v>27</v>
      </c>
      <c r="O1290" t="s">
        <v>27</v>
      </c>
      <c r="P1290" t="s">
        <v>28</v>
      </c>
      <c r="Q1290" t="s">
        <v>27</v>
      </c>
      <c r="R1290" t="s">
        <v>27</v>
      </c>
      <c r="S1290">
        <v>24</v>
      </c>
      <c r="T1290">
        <v>120</v>
      </c>
      <c r="U1290" t="s">
        <v>29</v>
      </c>
    </row>
    <row r="1291" spans="1:21" x14ac:dyDescent="0.35">
      <c r="A1291" t="s">
        <v>46</v>
      </c>
      <c r="B1291">
        <v>18</v>
      </c>
      <c r="C1291">
        <v>2023</v>
      </c>
      <c r="D1291" t="s">
        <v>150</v>
      </c>
      <c r="E1291">
        <v>126</v>
      </c>
      <c r="F1291" t="s">
        <v>151</v>
      </c>
      <c r="G1291" t="s">
        <v>152</v>
      </c>
      <c r="H1291" t="s">
        <v>25</v>
      </c>
      <c r="I1291">
        <v>60</v>
      </c>
      <c r="J1291" t="s">
        <v>126</v>
      </c>
      <c r="K1291" t="s">
        <v>28</v>
      </c>
      <c r="L1291">
        <v>3</v>
      </c>
      <c r="M1291">
        <v>1</v>
      </c>
      <c r="N1291" s="1" t="s">
        <v>27</v>
      </c>
      <c r="O1291" t="s">
        <v>27</v>
      </c>
      <c r="P1291" t="s">
        <v>28</v>
      </c>
      <c r="Q1291" t="s">
        <v>27</v>
      </c>
      <c r="R1291" t="s">
        <v>27</v>
      </c>
      <c r="S1291">
        <v>24</v>
      </c>
      <c r="T1291">
        <v>60</v>
      </c>
      <c r="U1291" t="s">
        <v>29</v>
      </c>
    </row>
    <row r="1292" spans="1:21" x14ac:dyDescent="0.35">
      <c r="A1292" t="s">
        <v>47</v>
      </c>
      <c r="B1292">
        <v>19</v>
      </c>
      <c r="C1292">
        <v>2023</v>
      </c>
      <c r="D1292" t="s">
        <v>150</v>
      </c>
      <c r="E1292">
        <v>126</v>
      </c>
      <c r="F1292" t="s">
        <v>151</v>
      </c>
      <c r="G1292" t="s">
        <v>152</v>
      </c>
      <c r="H1292" t="s">
        <v>25</v>
      </c>
      <c r="I1292">
        <v>100</v>
      </c>
      <c r="J1292" t="s">
        <v>126</v>
      </c>
      <c r="K1292" t="s">
        <v>28</v>
      </c>
      <c r="L1292">
        <v>3</v>
      </c>
      <c r="M1292">
        <v>1</v>
      </c>
      <c r="N1292" s="1" t="s">
        <v>27</v>
      </c>
      <c r="O1292" t="s">
        <v>27</v>
      </c>
      <c r="P1292">
        <v>18</v>
      </c>
      <c r="Q1292" t="s">
        <v>27</v>
      </c>
      <c r="R1292" t="s">
        <v>27</v>
      </c>
      <c r="S1292">
        <v>24</v>
      </c>
      <c r="T1292">
        <v>150</v>
      </c>
      <c r="U1292" t="s">
        <v>29</v>
      </c>
    </row>
    <row r="1293" spans="1:21" x14ac:dyDescent="0.35">
      <c r="A1293" t="s">
        <v>48</v>
      </c>
      <c r="B1293">
        <v>20</v>
      </c>
      <c r="C1293">
        <v>2023</v>
      </c>
      <c r="D1293" t="s">
        <v>150</v>
      </c>
      <c r="E1293">
        <v>126</v>
      </c>
      <c r="F1293" t="s">
        <v>151</v>
      </c>
      <c r="G1293" t="s">
        <v>152</v>
      </c>
      <c r="H1293" t="s">
        <v>25</v>
      </c>
      <c r="I1293">
        <v>60</v>
      </c>
      <c r="J1293" t="s">
        <v>126</v>
      </c>
      <c r="K1293" t="s">
        <v>28</v>
      </c>
      <c r="L1293">
        <v>3</v>
      </c>
      <c r="M1293">
        <v>1</v>
      </c>
      <c r="N1293" s="1" t="s">
        <v>27</v>
      </c>
      <c r="O1293" t="s">
        <v>27</v>
      </c>
      <c r="P1293">
        <v>18</v>
      </c>
      <c r="Q1293" t="s">
        <v>27</v>
      </c>
      <c r="R1293" t="s">
        <v>27</v>
      </c>
      <c r="S1293">
        <v>24</v>
      </c>
      <c r="T1293">
        <v>100</v>
      </c>
      <c r="U1293" t="s">
        <v>29</v>
      </c>
    </row>
    <row r="1294" spans="1:21" x14ac:dyDescent="0.35">
      <c r="A1294" t="s">
        <v>49</v>
      </c>
      <c r="B1294">
        <v>21</v>
      </c>
      <c r="C1294">
        <v>2023</v>
      </c>
      <c r="D1294" t="s">
        <v>150</v>
      </c>
      <c r="E1294">
        <v>126</v>
      </c>
      <c r="F1294" t="s">
        <v>151</v>
      </c>
      <c r="G1294" t="s">
        <v>152</v>
      </c>
      <c r="H1294" t="s">
        <v>25</v>
      </c>
      <c r="I1294">
        <v>100</v>
      </c>
      <c r="J1294" t="s">
        <v>126</v>
      </c>
      <c r="K1294" t="s">
        <v>28</v>
      </c>
      <c r="L1294">
        <v>3</v>
      </c>
      <c r="M1294">
        <v>1</v>
      </c>
      <c r="N1294" s="1" t="s">
        <v>27</v>
      </c>
      <c r="O1294" t="s">
        <v>27</v>
      </c>
      <c r="P1294" t="s">
        <v>28</v>
      </c>
      <c r="Q1294" t="s">
        <v>27</v>
      </c>
      <c r="R1294" t="s">
        <v>27</v>
      </c>
      <c r="S1294">
        <v>24</v>
      </c>
      <c r="T1294">
        <v>100</v>
      </c>
      <c r="U1294" t="s">
        <v>29</v>
      </c>
    </row>
    <row r="1295" spans="1:21" x14ac:dyDescent="0.35">
      <c r="A1295" t="s">
        <v>50</v>
      </c>
      <c r="B1295">
        <v>22</v>
      </c>
      <c r="C1295">
        <v>2023</v>
      </c>
      <c r="D1295" t="s">
        <v>150</v>
      </c>
      <c r="E1295">
        <v>126</v>
      </c>
      <c r="F1295" t="s">
        <v>151</v>
      </c>
      <c r="G1295" t="s">
        <v>152</v>
      </c>
      <c r="H1295" t="s">
        <v>25</v>
      </c>
      <c r="I1295">
        <v>100</v>
      </c>
      <c r="J1295" t="s">
        <v>126</v>
      </c>
      <c r="K1295" t="s">
        <v>28</v>
      </c>
      <c r="L1295">
        <v>3</v>
      </c>
      <c r="M1295">
        <v>1</v>
      </c>
      <c r="N1295" s="1" t="s">
        <v>27</v>
      </c>
      <c r="O1295" t="s">
        <v>27</v>
      </c>
      <c r="P1295">
        <v>18</v>
      </c>
      <c r="Q1295" t="s">
        <v>32</v>
      </c>
      <c r="R1295" t="s">
        <v>27</v>
      </c>
      <c r="S1295">
        <v>24</v>
      </c>
      <c r="T1295">
        <v>100</v>
      </c>
      <c r="U1295" t="s">
        <v>39</v>
      </c>
    </row>
    <row r="1296" spans="1:21" x14ac:dyDescent="0.35">
      <c r="A1296" t="s">
        <v>51</v>
      </c>
      <c r="B1296">
        <v>23</v>
      </c>
      <c r="C1296">
        <v>2023</v>
      </c>
      <c r="D1296" t="s">
        <v>150</v>
      </c>
      <c r="E1296">
        <v>126</v>
      </c>
      <c r="F1296" t="s">
        <v>151</v>
      </c>
      <c r="G1296" t="s">
        <v>152</v>
      </c>
      <c r="H1296" t="s">
        <v>25</v>
      </c>
      <c r="I1296">
        <v>100</v>
      </c>
      <c r="J1296" t="s">
        <v>126</v>
      </c>
      <c r="K1296" t="s">
        <v>28</v>
      </c>
      <c r="L1296">
        <v>3</v>
      </c>
      <c r="M1296">
        <v>1</v>
      </c>
      <c r="N1296" s="1" t="s">
        <v>27</v>
      </c>
      <c r="O1296" t="s">
        <v>27</v>
      </c>
      <c r="P1296">
        <v>18</v>
      </c>
      <c r="Q1296" t="s">
        <v>27</v>
      </c>
      <c r="R1296" t="s">
        <v>27</v>
      </c>
      <c r="S1296">
        <v>24</v>
      </c>
      <c r="T1296">
        <v>100</v>
      </c>
      <c r="U1296" t="s">
        <v>39</v>
      </c>
    </row>
    <row r="1297" spans="1:21" x14ac:dyDescent="0.35">
      <c r="A1297" t="s">
        <v>52</v>
      </c>
      <c r="B1297">
        <v>24</v>
      </c>
      <c r="C1297">
        <v>2023</v>
      </c>
      <c r="D1297" t="s">
        <v>150</v>
      </c>
      <c r="E1297">
        <v>126</v>
      </c>
      <c r="F1297" t="s">
        <v>151</v>
      </c>
      <c r="G1297" t="s">
        <v>152</v>
      </c>
      <c r="H1297" t="s">
        <v>25</v>
      </c>
      <c r="I1297">
        <v>135</v>
      </c>
      <c r="J1297" t="s">
        <v>126</v>
      </c>
      <c r="K1297" t="s">
        <v>28</v>
      </c>
      <c r="L1297">
        <v>3</v>
      </c>
      <c r="M1297">
        <v>1</v>
      </c>
      <c r="N1297" s="1" t="s">
        <v>27</v>
      </c>
      <c r="O1297" t="s">
        <v>27</v>
      </c>
      <c r="P1297">
        <v>18</v>
      </c>
      <c r="Q1297" t="s">
        <v>32</v>
      </c>
      <c r="R1297" t="s">
        <v>32</v>
      </c>
      <c r="S1297">
        <v>24</v>
      </c>
      <c r="T1297">
        <v>161</v>
      </c>
      <c r="U1297" t="s">
        <v>29</v>
      </c>
    </row>
    <row r="1298" spans="1:21" x14ac:dyDescent="0.35">
      <c r="A1298" t="s">
        <v>53</v>
      </c>
      <c r="B1298">
        <v>25</v>
      </c>
      <c r="C1298">
        <v>2023</v>
      </c>
      <c r="D1298" t="s">
        <v>150</v>
      </c>
      <c r="E1298">
        <v>126</v>
      </c>
      <c r="F1298" t="s">
        <v>151</v>
      </c>
      <c r="G1298" t="s">
        <v>152</v>
      </c>
      <c r="H1298" t="s">
        <v>25</v>
      </c>
      <c r="I1298">
        <v>150</v>
      </c>
      <c r="J1298" t="s">
        <v>126</v>
      </c>
      <c r="K1298" t="s">
        <v>28</v>
      </c>
      <c r="L1298">
        <v>3</v>
      </c>
      <c r="M1298">
        <v>1</v>
      </c>
      <c r="N1298" s="1" t="s">
        <v>27</v>
      </c>
      <c r="O1298" t="s">
        <v>27</v>
      </c>
      <c r="P1298" t="s">
        <v>28</v>
      </c>
      <c r="Q1298" t="s">
        <v>27</v>
      </c>
      <c r="R1298" t="s">
        <v>27</v>
      </c>
      <c r="S1298">
        <v>24</v>
      </c>
      <c r="T1298">
        <v>150</v>
      </c>
      <c r="U1298" t="s">
        <v>29</v>
      </c>
    </row>
    <row r="1299" spans="1:21" x14ac:dyDescent="0.35">
      <c r="A1299" t="s">
        <v>54</v>
      </c>
      <c r="B1299">
        <v>26</v>
      </c>
      <c r="C1299">
        <v>2023</v>
      </c>
      <c r="D1299" t="s">
        <v>150</v>
      </c>
      <c r="E1299">
        <v>126</v>
      </c>
      <c r="F1299" t="s">
        <v>151</v>
      </c>
      <c r="G1299" t="s">
        <v>152</v>
      </c>
      <c r="H1299" t="s">
        <v>27</v>
      </c>
      <c r="I1299" t="s">
        <v>28</v>
      </c>
      <c r="J1299" t="s">
        <v>28</v>
      </c>
      <c r="K1299" t="s">
        <v>28</v>
      </c>
      <c r="L1299" t="s">
        <v>28</v>
      </c>
      <c r="M1299" t="s">
        <v>28</v>
      </c>
      <c r="N1299" s="1" t="s">
        <v>28</v>
      </c>
      <c r="O1299" t="s">
        <v>28</v>
      </c>
      <c r="P1299" t="s">
        <v>28</v>
      </c>
      <c r="Q1299" t="s">
        <v>28</v>
      </c>
      <c r="R1299" t="s">
        <v>28</v>
      </c>
      <c r="S1299" t="s">
        <v>28</v>
      </c>
      <c r="T1299" t="s">
        <v>28</v>
      </c>
      <c r="U1299" t="s">
        <v>28</v>
      </c>
    </row>
    <row r="1300" spans="1:21" x14ac:dyDescent="0.35">
      <c r="A1300" t="s">
        <v>55</v>
      </c>
      <c r="B1300">
        <v>27</v>
      </c>
      <c r="C1300">
        <v>2023</v>
      </c>
      <c r="D1300" t="s">
        <v>150</v>
      </c>
      <c r="E1300">
        <v>126</v>
      </c>
      <c r="F1300" t="s">
        <v>151</v>
      </c>
      <c r="G1300" t="s">
        <v>152</v>
      </c>
      <c r="H1300" t="s">
        <v>27</v>
      </c>
      <c r="I1300" t="s">
        <v>28</v>
      </c>
      <c r="J1300" t="s">
        <v>28</v>
      </c>
      <c r="K1300" t="s">
        <v>28</v>
      </c>
      <c r="L1300" t="s">
        <v>28</v>
      </c>
      <c r="M1300" t="s">
        <v>28</v>
      </c>
      <c r="N1300" s="1" t="s">
        <v>28</v>
      </c>
      <c r="O1300" t="s">
        <v>28</v>
      </c>
      <c r="P1300" t="s">
        <v>28</v>
      </c>
      <c r="Q1300" t="s">
        <v>28</v>
      </c>
      <c r="R1300" t="s">
        <v>28</v>
      </c>
      <c r="S1300" t="s">
        <v>28</v>
      </c>
      <c r="T1300" t="s">
        <v>28</v>
      </c>
      <c r="U1300" t="s">
        <v>28</v>
      </c>
    </row>
    <row r="1301" spans="1:21" x14ac:dyDescent="0.35">
      <c r="A1301" t="s">
        <v>56</v>
      </c>
      <c r="B1301">
        <v>28</v>
      </c>
      <c r="C1301">
        <v>2023</v>
      </c>
      <c r="D1301" t="s">
        <v>150</v>
      </c>
      <c r="E1301">
        <v>126</v>
      </c>
      <c r="F1301" t="s">
        <v>151</v>
      </c>
      <c r="G1301" t="s">
        <v>152</v>
      </c>
      <c r="H1301" t="s">
        <v>25</v>
      </c>
      <c r="I1301">
        <v>50</v>
      </c>
      <c r="J1301" t="s">
        <v>126</v>
      </c>
      <c r="K1301" t="s">
        <v>28</v>
      </c>
      <c r="L1301">
        <v>3</v>
      </c>
      <c r="M1301">
        <v>1</v>
      </c>
      <c r="N1301" s="1" t="s">
        <v>27</v>
      </c>
      <c r="O1301" t="s">
        <v>27</v>
      </c>
      <c r="P1301" t="s">
        <v>28</v>
      </c>
      <c r="Q1301" t="s">
        <v>27</v>
      </c>
      <c r="R1301" t="s">
        <v>27</v>
      </c>
      <c r="S1301">
        <v>24</v>
      </c>
      <c r="T1301">
        <v>50</v>
      </c>
      <c r="U1301" t="s">
        <v>29</v>
      </c>
    </row>
    <row r="1302" spans="1:21" x14ac:dyDescent="0.35">
      <c r="A1302" t="s">
        <v>57</v>
      </c>
      <c r="B1302">
        <v>29</v>
      </c>
      <c r="C1302">
        <v>2023</v>
      </c>
      <c r="D1302" t="s">
        <v>150</v>
      </c>
      <c r="E1302">
        <v>126</v>
      </c>
      <c r="F1302" t="s">
        <v>151</v>
      </c>
      <c r="G1302" t="s">
        <v>152</v>
      </c>
      <c r="H1302" t="s">
        <v>27</v>
      </c>
      <c r="I1302" t="s">
        <v>28</v>
      </c>
      <c r="J1302" t="s">
        <v>28</v>
      </c>
      <c r="K1302" t="s">
        <v>28</v>
      </c>
      <c r="L1302" t="s">
        <v>28</v>
      </c>
      <c r="M1302" t="s">
        <v>28</v>
      </c>
      <c r="N1302" s="1" t="s">
        <v>28</v>
      </c>
      <c r="O1302" t="s">
        <v>28</v>
      </c>
      <c r="P1302" t="s">
        <v>28</v>
      </c>
      <c r="Q1302" t="s">
        <v>28</v>
      </c>
      <c r="R1302" t="s">
        <v>28</v>
      </c>
      <c r="S1302" t="s">
        <v>28</v>
      </c>
      <c r="T1302" t="s">
        <v>28</v>
      </c>
      <c r="U1302" t="s">
        <v>28</v>
      </c>
    </row>
    <row r="1303" spans="1:21" x14ac:dyDescent="0.35">
      <c r="A1303" t="s">
        <v>58</v>
      </c>
      <c r="B1303">
        <v>30</v>
      </c>
      <c r="C1303">
        <v>2023</v>
      </c>
      <c r="D1303" t="s">
        <v>150</v>
      </c>
      <c r="E1303">
        <v>126</v>
      </c>
      <c r="F1303" t="s">
        <v>151</v>
      </c>
      <c r="G1303" t="s">
        <v>152</v>
      </c>
      <c r="H1303" t="s">
        <v>27</v>
      </c>
      <c r="I1303" t="s">
        <v>28</v>
      </c>
      <c r="J1303" t="s">
        <v>28</v>
      </c>
      <c r="K1303" t="s">
        <v>28</v>
      </c>
      <c r="L1303" t="s">
        <v>28</v>
      </c>
      <c r="M1303" t="s">
        <v>28</v>
      </c>
      <c r="N1303" s="1" t="s">
        <v>28</v>
      </c>
      <c r="O1303" t="s">
        <v>28</v>
      </c>
      <c r="P1303" t="s">
        <v>28</v>
      </c>
      <c r="Q1303" t="s">
        <v>28</v>
      </c>
      <c r="R1303" t="s">
        <v>28</v>
      </c>
      <c r="S1303" t="s">
        <v>28</v>
      </c>
      <c r="T1303" t="s">
        <v>28</v>
      </c>
      <c r="U1303" t="s">
        <v>28</v>
      </c>
    </row>
    <row r="1304" spans="1:21" x14ac:dyDescent="0.35">
      <c r="A1304" t="s">
        <v>59</v>
      </c>
      <c r="B1304">
        <v>31</v>
      </c>
      <c r="C1304">
        <v>2023</v>
      </c>
      <c r="D1304" t="s">
        <v>150</v>
      </c>
      <c r="E1304">
        <v>126</v>
      </c>
      <c r="F1304" t="s">
        <v>151</v>
      </c>
      <c r="G1304" t="s">
        <v>152</v>
      </c>
      <c r="H1304" t="s">
        <v>27</v>
      </c>
      <c r="I1304" t="s">
        <v>28</v>
      </c>
      <c r="J1304" t="s">
        <v>28</v>
      </c>
      <c r="K1304" t="s">
        <v>28</v>
      </c>
      <c r="L1304" t="s">
        <v>28</v>
      </c>
      <c r="M1304" t="s">
        <v>28</v>
      </c>
      <c r="N1304" s="1" t="s">
        <v>28</v>
      </c>
      <c r="O1304" t="s">
        <v>28</v>
      </c>
      <c r="P1304" t="s">
        <v>28</v>
      </c>
      <c r="Q1304" t="s">
        <v>28</v>
      </c>
      <c r="R1304" t="s">
        <v>28</v>
      </c>
      <c r="S1304" t="s">
        <v>28</v>
      </c>
      <c r="T1304" t="s">
        <v>28</v>
      </c>
      <c r="U1304" t="s">
        <v>28</v>
      </c>
    </row>
    <row r="1305" spans="1:21" x14ac:dyDescent="0.35">
      <c r="A1305" t="s">
        <v>60</v>
      </c>
      <c r="B1305">
        <v>32</v>
      </c>
      <c r="C1305">
        <v>2023</v>
      </c>
      <c r="D1305" t="s">
        <v>150</v>
      </c>
      <c r="E1305">
        <v>126</v>
      </c>
      <c r="F1305" t="s">
        <v>151</v>
      </c>
      <c r="G1305" t="s">
        <v>152</v>
      </c>
      <c r="H1305" t="s">
        <v>25</v>
      </c>
      <c r="I1305">
        <v>200</v>
      </c>
      <c r="J1305" t="s">
        <v>126</v>
      </c>
      <c r="K1305" t="s">
        <v>28</v>
      </c>
      <c r="L1305">
        <v>3</v>
      </c>
      <c r="M1305">
        <v>1</v>
      </c>
      <c r="N1305" s="1" t="s">
        <v>27</v>
      </c>
      <c r="O1305" t="s">
        <v>27</v>
      </c>
      <c r="P1305" t="s">
        <v>28</v>
      </c>
      <c r="Q1305" t="s">
        <v>27</v>
      </c>
      <c r="R1305" t="s">
        <v>27</v>
      </c>
      <c r="S1305">
        <v>24</v>
      </c>
      <c r="T1305">
        <v>200</v>
      </c>
      <c r="U1305" t="s">
        <v>29</v>
      </c>
    </row>
    <row r="1306" spans="1:21" x14ac:dyDescent="0.35">
      <c r="A1306" t="s">
        <v>61</v>
      </c>
      <c r="B1306">
        <v>33</v>
      </c>
      <c r="C1306">
        <v>2023</v>
      </c>
      <c r="D1306" t="s">
        <v>150</v>
      </c>
      <c r="E1306">
        <v>126</v>
      </c>
      <c r="F1306" t="s">
        <v>151</v>
      </c>
      <c r="G1306" t="s">
        <v>152</v>
      </c>
      <c r="H1306" t="s">
        <v>25</v>
      </c>
      <c r="I1306">
        <v>110</v>
      </c>
      <c r="J1306" t="s">
        <v>126</v>
      </c>
      <c r="K1306" t="s">
        <v>28</v>
      </c>
      <c r="L1306">
        <v>3</v>
      </c>
      <c r="M1306">
        <v>1</v>
      </c>
      <c r="N1306" s="1" t="s">
        <v>27</v>
      </c>
      <c r="O1306" t="s">
        <v>27</v>
      </c>
      <c r="P1306">
        <v>18</v>
      </c>
      <c r="Q1306" t="s">
        <v>27</v>
      </c>
      <c r="R1306" t="s">
        <v>27</v>
      </c>
      <c r="S1306">
        <v>24</v>
      </c>
      <c r="T1306">
        <v>110</v>
      </c>
      <c r="U1306" t="s">
        <v>29</v>
      </c>
    </row>
    <row r="1307" spans="1:21" x14ac:dyDescent="0.35">
      <c r="A1307" t="s">
        <v>62</v>
      </c>
      <c r="B1307">
        <v>34</v>
      </c>
      <c r="C1307">
        <v>2023</v>
      </c>
      <c r="D1307" t="s">
        <v>150</v>
      </c>
      <c r="E1307">
        <v>126</v>
      </c>
      <c r="F1307" t="s">
        <v>151</v>
      </c>
      <c r="G1307" t="s">
        <v>152</v>
      </c>
      <c r="H1307" t="s">
        <v>25</v>
      </c>
      <c r="I1307">
        <v>60</v>
      </c>
      <c r="J1307" t="s">
        <v>126</v>
      </c>
      <c r="K1307" t="s">
        <v>28</v>
      </c>
      <c r="L1307">
        <v>3</v>
      </c>
      <c r="M1307">
        <v>1</v>
      </c>
      <c r="N1307" s="1" t="s">
        <v>27</v>
      </c>
      <c r="O1307" t="s">
        <v>27</v>
      </c>
      <c r="P1307">
        <v>18</v>
      </c>
      <c r="Q1307" t="s">
        <v>32</v>
      </c>
      <c r="R1307" t="s">
        <v>27</v>
      </c>
      <c r="S1307">
        <v>24</v>
      </c>
      <c r="T1307">
        <v>40</v>
      </c>
      <c r="U1307" t="s">
        <v>29</v>
      </c>
    </row>
    <row r="1308" spans="1:21" x14ac:dyDescent="0.35">
      <c r="A1308" t="s">
        <v>63</v>
      </c>
      <c r="B1308">
        <v>35</v>
      </c>
      <c r="C1308">
        <v>2023</v>
      </c>
      <c r="D1308" t="s">
        <v>150</v>
      </c>
      <c r="E1308">
        <v>126</v>
      </c>
      <c r="F1308" t="s">
        <v>151</v>
      </c>
      <c r="G1308" t="s">
        <v>152</v>
      </c>
      <c r="H1308" t="s">
        <v>25</v>
      </c>
      <c r="I1308">
        <v>110</v>
      </c>
      <c r="J1308" t="s">
        <v>126</v>
      </c>
      <c r="K1308" t="s">
        <v>28</v>
      </c>
      <c r="L1308">
        <v>3</v>
      </c>
      <c r="M1308">
        <v>1</v>
      </c>
      <c r="N1308" s="1" t="s">
        <v>27</v>
      </c>
      <c r="O1308" t="s">
        <v>27</v>
      </c>
      <c r="P1308" t="s">
        <v>28</v>
      </c>
      <c r="Q1308" t="s">
        <v>27</v>
      </c>
      <c r="R1308" t="s">
        <v>27</v>
      </c>
      <c r="S1308">
        <v>24</v>
      </c>
      <c r="T1308">
        <v>110</v>
      </c>
      <c r="U1308" t="s">
        <v>29</v>
      </c>
    </row>
    <row r="1309" spans="1:21" x14ac:dyDescent="0.35">
      <c r="A1309" t="s">
        <v>64</v>
      </c>
      <c r="B1309">
        <v>36</v>
      </c>
      <c r="C1309">
        <v>2023</v>
      </c>
      <c r="D1309" t="s">
        <v>150</v>
      </c>
      <c r="E1309">
        <v>126</v>
      </c>
      <c r="F1309" t="s">
        <v>151</v>
      </c>
      <c r="G1309" t="s">
        <v>152</v>
      </c>
      <c r="H1309" t="s">
        <v>25</v>
      </c>
      <c r="I1309">
        <v>120</v>
      </c>
      <c r="J1309" t="s">
        <v>126</v>
      </c>
      <c r="K1309" t="s">
        <v>28</v>
      </c>
      <c r="L1309">
        <v>3</v>
      </c>
      <c r="M1309">
        <v>1</v>
      </c>
      <c r="N1309" s="1" t="s">
        <v>27</v>
      </c>
      <c r="O1309" t="s">
        <v>27</v>
      </c>
      <c r="P1309">
        <v>18</v>
      </c>
      <c r="Q1309" t="s">
        <v>32</v>
      </c>
      <c r="R1309" t="s">
        <v>27</v>
      </c>
      <c r="S1309">
        <v>24</v>
      </c>
      <c r="T1309">
        <v>40</v>
      </c>
      <c r="U1309" t="s">
        <v>29</v>
      </c>
    </row>
    <row r="1310" spans="1:21" x14ac:dyDescent="0.35">
      <c r="A1310" t="s">
        <v>65</v>
      </c>
      <c r="B1310">
        <v>37</v>
      </c>
      <c r="C1310">
        <v>2023</v>
      </c>
      <c r="D1310" t="s">
        <v>150</v>
      </c>
      <c r="E1310">
        <v>126</v>
      </c>
      <c r="F1310" t="s">
        <v>151</v>
      </c>
      <c r="G1310" t="s">
        <v>152</v>
      </c>
      <c r="H1310" t="s">
        <v>27</v>
      </c>
      <c r="I1310" t="s">
        <v>28</v>
      </c>
      <c r="J1310" t="s">
        <v>28</v>
      </c>
      <c r="K1310" t="s">
        <v>28</v>
      </c>
      <c r="L1310" t="s">
        <v>28</v>
      </c>
      <c r="M1310" t="s">
        <v>28</v>
      </c>
      <c r="N1310" s="1" t="s">
        <v>28</v>
      </c>
      <c r="O1310" t="s">
        <v>28</v>
      </c>
      <c r="P1310" t="s">
        <v>28</v>
      </c>
      <c r="Q1310" t="s">
        <v>28</v>
      </c>
      <c r="R1310" t="s">
        <v>28</v>
      </c>
      <c r="S1310" t="s">
        <v>28</v>
      </c>
      <c r="T1310" t="s">
        <v>28</v>
      </c>
      <c r="U1310" t="s">
        <v>28</v>
      </c>
    </row>
    <row r="1311" spans="1:21" x14ac:dyDescent="0.35">
      <c r="A1311" t="s">
        <v>66</v>
      </c>
      <c r="B1311">
        <v>38</v>
      </c>
      <c r="C1311">
        <v>2023</v>
      </c>
      <c r="D1311" t="s">
        <v>150</v>
      </c>
      <c r="E1311">
        <v>126</v>
      </c>
      <c r="F1311" t="s">
        <v>151</v>
      </c>
      <c r="G1311" t="s">
        <v>152</v>
      </c>
      <c r="H1311" t="s">
        <v>25</v>
      </c>
      <c r="I1311">
        <v>175</v>
      </c>
      <c r="J1311" t="s">
        <v>126</v>
      </c>
      <c r="K1311" t="s">
        <v>28</v>
      </c>
      <c r="L1311">
        <v>3</v>
      </c>
      <c r="M1311">
        <v>1</v>
      </c>
      <c r="N1311" s="1" t="s">
        <v>27</v>
      </c>
      <c r="O1311" t="s">
        <v>27</v>
      </c>
      <c r="P1311">
        <v>18</v>
      </c>
      <c r="Q1311" t="s">
        <v>27</v>
      </c>
      <c r="R1311" t="s">
        <v>27</v>
      </c>
      <c r="S1311">
        <v>24</v>
      </c>
      <c r="T1311">
        <v>150</v>
      </c>
      <c r="U1311" t="s">
        <v>29</v>
      </c>
    </row>
    <row r="1312" spans="1:21" x14ac:dyDescent="0.35">
      <c r="A1312" t="s">
        <v>67</v>
      </c>
      <c r="B1312">
        <v>39</v>
      </c>
      <c r="C1312">
        <v>2023</v>
      </c>
      <c r="D1312" t="s">
        <v>150</v>
      </c>
      <c r="E1312">
        <v>126</v>
      </c>
      <c r="F1312" t="s">
        <v>151</v>
      </c>
      <c r="G1312" t="s">
        <v>152</v>
      </c>
      <c r="H1312" t="s">
        <v>25</v>
      </c>
      <c r="I1312">
        <v>65</v>
      </c>
      <c r="J1312" t="s">
        <v>126</v>
      </c>
      <c r="K1312" t="s">
        <v>28</v>
      </c>
      <c r="L1312">
        <v>3</v>
      </c>
      <c r="M1312">
        <v>1</v>
      </c>
      <c r="N1312" s="1" t="s">
        <v>27</v>
      </c>
      <c r="O1312" t="s">
        <v>27</v>
      </c>
      <c r="P1312">
        <v>18</v>
      </c>
      <c r="Q1312" t="s">
        <v>32</v>
      </c>
      <c r="R1312" t="s">
        <v>27</v>
      </c>
      <c r="S1312">
        <v>24</v>
      </c>
      <c r="T1312">
        <v>45</v>
      </c>
      <c r="U1312" t="s">
        <v>29</v>
      </c>
    </row>
    <row r="1313" spans="1:21" x14ac:dyDescent="0.35">
      <c r="A1313" t="s">
        <v>68</v>
      </c>
      <c r="B1313">
        <v>40</v>
      </c>
      <c r="C1313">
        <v>2023</v>
      </c>
      <c r="D1313" t="s">
        <v>150</v>
      </c>
      <c r="E1313">
        <v>126</v>
      </c>
      <c r="F1313" t="s">
        <v>151</v>
      </c>
      <c r="G1313" t="s">
        <v>152</v>
      </c>
      <c r="H1313" t="s">
        <v>27</v>
      </c>
      <c r="I1313" t="s">
        <v>28</v>
      </c>
      <c r="J1313" t="s">
        <v>28</v>
      </c>
      <c r="K1313" t="s">
        <v>28</v>
      </c>
      <c r="L1313" t="s">
        <v>28</v>
      </c>
      <c r="M1313" t="s">
        <v>28</v>
      </c>
      <c r="N1313" s="1" t="s">
        <v>28</v>
      </c>
      <c r="O1313" t="s">
        <v>28</v>
      </c>
      <c r="P1313" t="s">
        <v>28</v>
      </c>
      <c r="Q1313" t="s">
        <v>28</v>
      </c>
      <c r="R1313" t="s">
        <v>28</v>
      </c>
      <c r="S1313" t="s">
        <v>28</v>
      </c>
      <c r="T1313" t="s">
        <v>28</v>
      </c>
      <c r="U1313" t="s">
        <v>28</v>
      </c>
    </row>
    <row r="1314" spans="1:21" x14ac:dyDescent="0.35">
      <c r="A1314" t="s">
        <v>69</v>
      </c>
      <c r="B1314">
        <v>41</v>
      </c>
      <c r="C1314">
        <v>2023</v>
      </c>
      <c r="D1314" t="s">
        <v>150</v>
      </c>
      <c r="E1314">
        <v>126</v>
      </c>
      <c r="F1314" t="s">
        <v>151</v>
      </c>
      <c r="G1314" t="s">
        <v>152</v>
      </c>
      <c r="H1314" t="s">
        <v>25</v>
      </c>
      <c r="I1314">
        <v>216</v>
      </c>
      <c r="J1314" t="s">
        <v>126</v>
      </c>
      <c r="K1314" t="s">
        <v>28</v>
      </c>
      <c r="L1314">
        <v>3</v>
      </c>
      <c r="M1314">
        <v>1</v>
      </c>
      <c r="N1314" s="1" t="s">
        <v>27</v>
      </c>
      <c r="O1314" t="s">
        <v>27</v>
      </c>
      <c r="P1314" t="s">
        <v>28</v>
      </c>
      <c r="Q1314" t="s">
        <v>27</v>
      </c>
      <c r="R1314" t="s">
        <v>27</v>
      </c>
      <c r="S1314">
        <v>24</v>
      </c>
      <c r="T1314">
        <v>216</v>
      </c>
      <c r="U1314" t="s">
        <v>29</v>
      </c>
    </row>
    <row r="1315" spans="1:21" x14ac:dyDescent="0.35">
      <c r="A1315" t="s">
        <v>70</v>
      </c>
      <c r="B1315">
        <v>42</v>
      </c>
      <c r="C1315">
        <v>2023</v>
      </c>
      <c r="D1315" t="s">
        <v>150</v>
      </c>
      <c r="E1315">
        <v>126</v>
      </c>
      <c r="F1315" t="s">
        <v>151</v>
      </c>
      <c r="G1315" t="s">
        <v>152</v>
      </c>
      <c r="H1315" t="s">
        <v>27</v>
      </c>
      <c r="I1315" t="s">
        <v>28</v>
      </c>
      <c r="J1315" t="s">
        <v>28</v>
      </c>
      <c r="K1315" t="s">
        <v>28</v>
      </c>
      <c r="L1315" t="s">
        <v>28</v>
      </c>
      <c r="M1315" t="s">
        <v>28</v>
      </c>
      <c r="N1315" s="1" t="s">
        <v>28</v>
      </c>
      <c r="O1315" t="s">
        <v>28</v>
      </c>
      <c r="P1315" t="s">
        <v>28</v>
      </c>
      <c r="Q1315" t="s">
        <v>28</v>
      </c>
      <c r="R1315" t="s">
        <v>28</v>
      </c>
      <c r="S1315" t="s">
        <v>28</v>
      </c>
      <c r="T1315" t="s">
        <v>28</v>
      </c>
      <c r="U1315" t="s">
        <v>28</v>
      </c>
    </row>
    <row r="1316" spans="1:21" x14ac:dyDescent="0.35">
      <c r="A1316" t="s">
        <v>71</v>
      </c>
      <c r="B1316">
        <v>44</v>
      </c>
      <c r="C1316">
        <v>2023</v>
      </c>
      <c r="D1316" t="s">
        <v>150</v>
      </c>
      <c r="E1316">
        <v>126</v>
      </c>
      <c r="F1316" t="s">
        <v>151</v>
      </c>
      <c r="G1316" t="s">
        <v>152</v>
      </c>
      <c r="H1316" t="s">
        <v>25</v>
      </c>
      <c r="I1316">
        <v>85</v>
      </c>
      <c r="J1316" t="s">
        <v>126</v>
      </c>
      <c r="K1316" t="s">
        <v>28</v>
      </c>
      <c r="L1316">
        <v>3</v>
      </c>
      <c r="M1316">
        <v>1</v>
      </c>
      <c r="N1316" s="1" t="s">
        <v>27</v>
      </c>
      <c r="O1316" t="s">
        <v>27</v>
      </c>
      <c r="P1316" t="s">
        <v>28</v>
      </c>
      <c r="Q1316" t="s">
        <v>27</v>
      </c>
      <c r="R1316" t="s">
        <v>27</v>
      </c>
      <c r="S1316">
        <v>24</v>
      </c>
      <c r="T1316">
        <v>85</v>
      </c>
      <c r="U1316" t="s">
        <v>29</v>
      </c>
    </row>
    <row r="1317" spans="1:21" x14ac:dyDescent="0.35">
      <c r="A1317" t="s">
        <v>72</v>
      </c>
      <c r="B1317">
        <v>45</v>
      </c>
      <c r="C1317">
        <v>2023</v>
      </c>
      <c r="D1317" t="s">
        <v>150</v>
      </c>
      <c r="E1317">
        <v>126</v>
      </c>
      <c r="F1317" t="s">
        <v>151</v>
      </c>
      <c r="G1317" t="s">
        <v>152</v>
      </c>
      <c r="H1317" t="s">
        <v>25</v>
      </c>
      <c r="I1317">
        <v>50</v>
      </c>
      <c r="J1317" t="s">
        <v>126</v>
      </c>
      <c r="K1317" t="s">
        <v>28</v>
      </c>
      <c r="L1317">
        <v>3</v>
      </c>
      <c r="M1317">
        <v>1</v>
      </c>
      <c r="N1317" s="1" t="s">
        <v>27</v>
      </c>
      <c r="O1317" t="s">
        <v>27</v>
      </c>
      <c r="P1317" t="s">
        <v>28</v>
      </c>
      <c r="Q1317" t="s">
        <v>27</v>
      </c>
      <c r="R1317" t="s">
        <v>27</v>
      </c>
      <c r="S1317">
        <v>24</v>
      </c>
      <c r="T1317">
        <v>50</v>
      </c>
      <c r="U1317" t="s">
        <v>29</v>
      </c>
    </row>
    <row r="1318" spans="1:21" x14ac:dyDescent="0.35">
      <c r="A1318" t="s">
        <v>73</v>
      </c>
      <c r="B1318">
        <v>46</v>
      </c>
      <c r="C1318">
        <v>2023</v>
      </c>
      <c r="D1318" t="s">
        <v>150</v>
      </c>
      <c r="E1318">
        <v>126</v>
      </c>
      <c r="F1318" t="s">
        <v>151</v>
      </c>
      <c r="G1318" t="s">
        <v>152</v>
      </c>
      <c r="H1318" t="s">
        <v>27</v>
      </c>
      <c r="I1318" t="s">
        <v>28</v>
      </c>
      <c r="J1318" t="s">
        <v>28</v>
      </c>
      <c r="K1318" t="s">
        <v>28</v>
      </c>
      <c r="L1318" t="s">
        <v>28</v>
      </c>
      <c r="M1318" t="s">
        <v>28</v>
      </c>
      <c r="N1318" s="1" t="s">
        <v>28</v>
      </c>
      <c r="O1318" t="s">
        <v>28</v>
      </c>
      <c r="P1318" t="s">
        <v>28</v>
      </c>
      <c r="Q1318" t="s">
        <v>28</v>
      </c>
      <c r="R1318" t="s">
        <v>28</v>
      </c>
      <c r="S1318" t="s">
        <v>28</v>
      </c>
      <c r="T1318" t="s">
        <v>28</v>
      </c>
      <c r="U1318" t="s">
        <v>28</v>
      </c>
    </row>
    <row r="1319" spans="1:21" x14ac:dyDescent="0.35">
      <c r="A1319" t="s">
        <v>74</v>
      </c>
      <c r="B1319">
        <v>47</v>
      </c>
      <c r="C1319">
        <v>2023</v>
      </c>
      <c r="D1319" t="s">
        <v>150</v>
      </c>
      <c r="E1319">
        <v>126</v>
      </c>
      <c r="F1319" t="s">
        <v>151</v>
      </c>
      <c r="G1319" t="s">
        <v>152</v>
      </c>
      <c r="H1319" t="s">
        <v>27</v>
      </c>
      <c r="I1319" t="s">
        <v>28</v>
      </c>
      <c r="J1319" t="s">
        <v>28</v>
      </c>
      <c r="K1319" t="s">
        <v>28</v>
      </c>
      <c r="L1319" t="s">
        <v>28</v>
      </c>
      <c r="M1319" t="s">
        <v>28</v>
      </c>
      <c r="N1319" s="1" t="s">
        <v>28</v>
      </c>
      <c r="O1319" t="s">
        <v>28</v>
      </c>
      <c r="P1319" t="s">
        <v>28</v>
      </c>
      <c r="Q1319" t="s">
        <v>28</v>
      </c>
      <c r="R1319" t="s">
        <v>28</v>
      </c>
      <c r="S1319" t="s">
        <v>28</v>
      </c>
      <c r="T1319" t="s">
        <v>28</v>
      </c>
      <c r="U1319" t="s">
        <v>28</v>
      </c>
    </row>
    <row r="1320" spans="1:21" x14ac:dyDescent="0.35">
      <c r="A1320" t="s">
        <v>75</v>
      </c>
      <c r="B1320">
        <v>48</v>
      </c>
      <c r="C1320">
        <v>2023</v>
      </c>
      <c r="D1320" t="s">
        <v>150</v>
      </c>
      <c r="E1320">
        <v>126</v>
      </c>
      <c r="F1320" t="s">
        <v>151</v>
      </c>
      <c r="G1320" t="s">
        <v>152</v>
      </c>
      <c r="H1320" t="s">
        <v>25</v>
      </c>
      <c r="I1320">
        <v>80</v>
      </c>
      <c r="J1320" t="s">
        <v>126</v>
      </c>
      <c r="K1320" t="s">
        <v>28</v>
      </c>
      <c r="L1320">
        <v>3</v>
      </c>
      <c r="M1320">
        <v>2</v>
      </c>
      <c r="N1320" s="1" t="s">
        <v>27</v>
      </c>
      <c r="O1320" t="s">
        <v>27</v>
      </c>
      <c r="P1320">
        <v>18</v>
      </c>
      <c r="Q1320" t="s">
        <v>32</v>
      </c>
      <c r="R1320" t="s">
        <v>27</v>
      </c>
      <c r="S1320">
        <v>24</v>
      </c>
      <c r="T1320">
        <v>66</v>
      </c>
      <c r="U1320" t="s">
        <v>29</v>
      </c>
    </row>
    <row r="1321" spans="1:21" x14ac:dyDescent="0.35">
      <c r="A1321" t="s">
        <v>76</v>
      </c>
      <c r="B1321">
        <v>49</v>
      </c>
      <c r="C1321">
        <v>2023</v>
      </c>
      <c r="D1321" t="s">
        <v>150</v>
      </c>
      <c r="E1321">
        <v>126</v>
      </c>
      <c r="F1321" t="s">
        <v>151</v>
      </c>
      <c r="G1321" t="s">
        <v>152</v>
      </c>
      <c r="H1321" t="s">
        <v>25</v>
      </c>
      <c r="I1321">
        <v>70</v>
      </c>
      <c r="J1321" t="s">
        <v>126</v>
      </c>
      <c r="K1321" t="s">
        <v>28</v>
      </c>
      <c r="L1321">
        <v>3</v>
      </c>
      <c r="M1321">
        <v>1</v>
      </c>
      <c r="N1321" s="1" t="s">
        <v>27</v>
      </c>
      <c r="O1321" t="s">
        <v>27</v>
      </c>
      <c r="P1321" t="s">
        <v>28</v>
      </c>
      <c r="Q1321" t="s">
        <v>27</v>
      </c>
      <c r="R1321" t="s">
        <v>27</v>
      </c>
      <c r="S1321">
        <v>24</v>
      </c>
      <c r="T1321">
        <v>47</v>
      </c>
      <c r="U1321" t="s">
        <v>29</v>
      </c>
    </row>
    <row r="1322" spans="1:21" x14ac:dyDescent="0.35">
      <c r="A1322" t="s">
        <v>77</v>
      </c>
      <c r="B1322">
        <v>50</v>
      </c>
      <c r="C1322">
        <v>2023</v>
      </c>
      <c r="D1322" t="s">
        <v>150</v>
      </c>
      <c r="E1322">
        <v>126</v>
      </c>
      <c r="F1322" t="s">
        <v>151</v>
      </c>
      <c r="G1322" t="s">
        <v>152</v>
      </c>
      <c r="H1322" t="s">
        <v>25</v>
      </c>
      <c r="I1322">
        <v>150</v>
      </c>
      <c r="J1322" t="s">
        <v>126</v>
      </c>
      <c r="K1322" t="s">
        <v>28</v>
      </c>
      <c r="L1322">
        <v>3</v>
      </c>
      <c r="M1322">
        <v>1</v>
      </c>
      <c r="N1322" s="1" t="s">
        <v>27</v>
      </c>
      <c r="O1322" t="s">
        <v>27</v>
      </c>
      <c r="P1322">
        <v>18</v>
      </c>
      <c r="Q1322" t="s">
        <v>27</v>
      </c>
      <c r="R1322" t="s">
        <v>27</v>
      </c>
      <c r="S1322">
        <v>24</v>
      </c>
      <c r="T1322">
        <v>240</v>
      </c>
      <c r="U1322" t="s">
        <v>29</v>
      </c>
    </row>
    <row r="1323" spans="1:21" x14ac:dyDescent="0.35">
      <c r="A1323" t="s">
        <v>78</v>
      </c>
      <c r="B1323">
        <v>51</v>
      </c>
      <c r="C1323">
        <v>2023</v>
      </c>
      <c r="D1323" t="s">
        <v>150</v>
      </c>
      <c r="E1323">
        <v>126</v>
      </c>
      <c r="F1323" t="s">
        <v>151</v>
      </c>
      <c r="G1323" t="s">
        <v>152</v>
      </c>
      <c r="H1323" t="s">
        <v>25</v>
      </c>
      <c r="I1323">
        <v>130</v>
      </c>
      <c r="J1323" t="s">
        <v>126</v>
      </c>
      <c r="K1323" t="s">
        <v>28</v>
      </c>
      <c r="L1323">
        <v>3</v>
      </c>
      <c r="M1323">
        <v>1</v>
      </c>
      <c r="N1323" s="1" t="s">
        <v>27</v>
      </c>
      <c r="O1323" t="s">
        <v>27</v>
      </c>
      <c r="P1323" t="s">
        <v>28</v>
      </c>
      <c r="Q1323" t="s">
        <v>27</v>
      </c>
      <c r="R1323" t="s">
        <v>27</v>
      </c>
      <c r="S1323">
        <v>24</v>
      </c>
      <c r="T1323">
        <v>135</v>
      </c>
      <c r="U1323" t="s">
        <v>29</v>
      </c>
    </row>
    <row r="1324" spans="1:21" x14ac:dyDescent="0.35">
      <c r="A1324" t="s">
        <v>79</v>
      </c>
      <c r="B1324">
        <v>53</v>
      </c>
      <c r="C1324">
        <v>2023</v>
      </c>
      <c r="D1324" t="s">
        <v>150</v>
      </c>
      <c r="E1324">
        <v>126</v>
      </c>
      <c r="F1324" t="s">
        <v>151</v>
      </c>
      <c r="G1324" t="s">
        <v>152</v>
      </c>
      <c r="H1324" t="s">
        <v>25</v>
      </c>
      <c r="I1324">
        <v>150</v>
      </c>
      <c r="J1324" t="s">
        <v>126</v>
      </c>
      <c r="K1324" t="s">
        <v>28</v>
      </c>
      <c r="L1324">
        <v>3</v>
      </c>
      <c r="M1324">
        <v>1</v>
      </c>
      <c r="N1324" s="1" t="s">
        <v>27</v>
      </c>
      <c r="O1324" t="s">
        <v>27</v>
      </c>
      <c r="P1324" t="s">
        <v>28</v>
      </c>
      <c r="Q1324" t="s">
        <v>32</v>
      </c>
      <c r="R1324" t="s">
        <v>27</v>
      </c>
      <c r="S1324">
        <v>24</v>
      </c>
      <c r="T1324">
        <v>105</v>
      </c>
      <c r="U1324" t="s">
        <v>29</v>
      </c>
    </row>
    <row r="1325" spans="1:21" x14ac:dyDescent="0.35">
      <c r="A1325" t="s">
        <v>80</v>
      </c>
      <c r="B1325">
        <v>54</v>
      </c>
      <c r="C1325">
        <v>2023</v>
      </c>
      <c r="D1325" t="s">
        <v>150</v>
      </c>
      <c r="E1325">
        <v>126</v>
      </c>
      <c r="F1325" t="s">
        <v>151</v>
      </c>
      <c r="G1325" t="s">
        <v>152</v>
      </c>
      <c r="H1325" t="s">
        <v>25</v>
      </c>
      <c r="I1325">
        <v>92</v>
      </c>
      <c r="J1325" t="s">
        <v>126</v>
      </c>
      <c r="K1325" t="s">
        <v>28</v>
      </c>
      <c r="L1325">
        <v>3</v>
      </c>
      <c r="M1325">
        <v>1</v>
      </c>
      <c r="N1325" s="1" t="s">
        <v>27</v>
      </c>
      <c r="O1325" t="s">
        <v>27</v>
      </c>
      <c r="P1325" t="s">
        <v>28</v>
      </c>
      <c r="Q1325" t="s">
        <v>32</v>
      </c>
      <c r="R1325" t="s">
        <v>27</v>
      </c>
      <c r="S1325">
        <v>24</v>
      </c>
      <c r="T1325">
        <v>120</v>
      </c>
      <c r="U1325" t="s">
        <v>29</v>
      </c>
    </row>
    <row r="1326" spans="1:21" x14ac:dyDescent="0.35">
      <c r="A1326" t="s">
        <v>81</v>
      </c>
      <c r="B1326">
        <v>55</v>
      </c>
      <c r="C1326">
        <v>2023</v>
      </c>
      <c r="D1326" t="s">
        <v>150</v>
      </c>
      <c r="E1326">
        <v>126</v>
      </c>
      <c r="F1326" t="s">
        <v>151</v>
      </c>
      <c r="G1326" t="s">
        <v>152</v>
      </c>
      <c r="H1326" t="s">
        <v>27</v>
      </c>
      <c r="I1326" t="s">
        <v>28</v>
      </c>
      <c r="J1326" t="s">
        <v>28</v>
      </c>
      <c r="K1326" t="s">
        <v>28</v>
      </c>
      <c r="L1326" t="s">
        <v>28</v>
      </c>
      <c r="M1326" t="s">
        <v>28</v>
      </c>
      <c r="N1326" s="1" t="s">
        <v>28</v>
      </c>
      <c r="O1326" t="s">
        <v>28</v>
      </c>
      <c r="P1326" t="s">
        <v>28</v>
      </c>
      <c r="Q1326" t="s">
        <v>28</v>
      </c>
      <c r="R1326" t="s">
        <v>28</v>
      </c>
      <c r="S1326" t="s">
        <v>28</v>
      </c>
      <c r="T1326" t="s">
        <v>28</v>
      </c>
      <c r="U1326" t="s">
        <v>28</v>
      </c>
    </row>
    <row r="1327" spans="1:21" x14ac:dyDescent="0.35">
      <c r="A1327" t="s">
        <v>82</v>
      </c>
      <c r="B1327">
        <v>56</v>
      </c>
      <c r="C1327">
        <v>2023</v>
      </c>
      <c r="D1327" t="s">
        <v>150</v>
      </c>
      <c r="E1327">
        <v>126</v>
      </c>
      <c r="F1327" t="s">
        <v>151</v>
      </c>
      <c r="G1327" t="s">
        <v>152</v>
      </c>
      <c r="H1327" t="s">
        <v>25</v>
      </c>
      <c r="I1327">
        <v>225</v>
      </c>
      <c r="J1327" t="s">
        <v>126</v>
      </c>
      <c r="K1327" t="s">
        <v>28</v>
      </c>
      <c r="L1327">
        <v>3</v>
      </c>
      <c r="M1327">
        <v>1</v>
      </c>
      <c r="N1327" s="1" t="s">
        <v>27</v>
      </c>
      <c r="O1327" t="s">
        <v>27</v>
      </c>
      <c r="P1327">
        <v>18</v>
      </c>
      <c r="Q1327" t="s">
        <v>27</v>
      </c>
      <c r="R1327" t="s">
        <v>27</v>
      </c>
      <c r="S1327">
        <v>24</v>
      </c>
      <c r="T1327">
        <v>100</v>
      </c>
      <c r="U1327" t="s">
        <v>29</v>
      </c>
    </row>
    <row r="1328" spans="1:21" x14ac:dyDescent="0.35">
      <c r="A1328" t="s">
        <v>21</v>
      </c>
      <c r="B1328">
        <v>1</v>
      </c>
      <c r="C1328">
        <v>2023</v>
      </c>
      <c r="D1328" t="s">
        <v>153</v>
      </c>
      <c r="E1328">
        <v>127</v>
      </c>
      <c r="F1328" t="s">
        <v>154</v>
      </c>
      <c r="G1328" t="s">
        <v>24</v>
      </c>
      <c r="H1328" t="s">
        <v>25</v>
      </c>
      <c r="I1328">
        <v>178.5</v>
      </c>
      <c r="J1328" t="s">
        <v>31</v>
      </c>
      <c r="K1328" t="s">
        <v>28</v>
      </c>
      <c r="L1328">
        <v>5</v>
      </c>
      <c r="M1328">
        <v>1</v>
      </c>
      <c r="N1328" s="1" t="s">
        <v>27</v>
      </c>
      <c r="O1328" t="s">
        <v>32</v>
      </c>
      <c r="P1328" t="s">
        <v>28</v>
      </c>
      <c r="Q1328" t="s">
        <v>32</v>
      </c>
      <c r="R1328" t="s">
        <v>27</v>
      </c>
      <c r="S1328" s="2">
        <v>24</v>
      </c>
      <c r="T1328" s="2">
        <v>75</v>
      </c>
      <c r="U1328" t="s">
        <v>29</v>
      </c>
    </row>
    <row r="1329" spans="1:21" x14ac:dyDescent="0.35">
      <c r="A1329" t="s">
        <v>30</v>
      </c>
      <c r="B1329">
        <v>2</v>
      </c>
      <c r="C1329">
        <v>2023</v>
      </c>
      <c r="D1329" t="s">
        <v>153</v>
      </c>
      <c r="E1329">
        <v>127</v>
      </c>
      <c r="F1329" t="s">
        <v>154</v>
      </c>
      <c r="G1329" t="s">
        <v>24</v>
      </c>
      <c r="H1329" t="s">
        <v>25</v>
      </c>
      <c r="I1329">
        <v>200</v>
      </c>
      <c r="J1329" t="s">
        <v>31</v>
      </c>
      <c r="K1329" t="s">
        <v>28</v>
      </c>
      <c r="L1329">
        <v>5</v>
      </c>
      <c r="M1329">
        <v>1</v>
      </c>
      <c r="N1329" s="1" t="s">
        <v>27</v>
      </c>
      <c r="O1329" t="s">
        <v>27</v>
      </c>
      <c r="P1329" t="s">
        <v>28</v>
      </c>
      <c r="Q1329" t="s">
        <v>27</v>
      </c>
      <c r="R1329" t="s">
        <v>32</v>
      </c>
      <c r="S1329" s="2">
        <v>60</v>
      </c>
      <c r="T1329" s="2">
        <v>100</v>
      </c>
      <c r="U1329" t="s">
        <v>29</v>
      </c>
    </row>
    <row r="1330" spans="1:21" x14ac:dyDescent="0.35">
      <c r="A1330" t="s">
        <v>33</v>
      </c>
      <c r="B1330">
        <v>4</v>
      </c>
      <c r="C1330">
        <v>2023</v>
      </c>
      <c r="D1330" t="s">
        <v>153</v>
      </c>
      <c r="E1330">
        <v>127</v>
      </c>
      <c r="F1330" t="s">
        <v>154</v>
      </c>
      <c r="G1330" t="s">
        <v>24</v>
      </c>
      <c r="H1330" t="s">
        <v>25</v>
      </c>
      <c r="I1330">
        <v>200</v>
      </c>
      <c r="J1330" t="s">
        <v>31</v>
      </c>
      <c r="K1330" t="s">
        <v>28</v>
      </c>
      <c r="L1330">
        <v>5</v>
      </c>
      <c r="M1330">
        <v>1</v>
      </c>
      <c r="N1330" s="1" t="s">
        <v>27</v>
      </c>
      <c r="O1330" t="s">
        <v>27</v>
      </c>
      <c r="P1330" t="s">
        <v>28</v>
      </c>
      <c r="Q1330" t="s">
        <v>27</v>
      </c>
      <c r="R1330" t="s">
        <v>32</v>
      </c>
      <c r="S1330" s="2">
        <v>90</v>
      </c>
      <c r="T1330" s="2">
        <v>160</v>
      </c>
      <c r="U1330" t="s">
        <v>29</v>
      </c>
    </row>
    <row r="1331" spans="1:21" x14ac:dyDescent="0.35">
      <c r="A1331" t="s">
        <v>34</v>
      </c>
      <c r="B1331">
        <v>5</v>
      </c>
      <c r="C1331">
        <v>2023</v>
      </c>
      <c r="D1331" t="s">
        <v>153</v>
      </c>
      <c r="E1331">
        <v>127</v>
      </c>
      <c r="F1331" t="s">
        <v>154</v>
      </c>
      <c r="G1331" t="s">
        <v>24</v>
      </c>
      <c r="H1331" t="s">
        <v>25</v>
      </c>
      <c r="I1331">
        <v>161.25</v>
      </c>
      <c r="J1331" t="s">
        <v>31</v>
      </c>
      <c r="K1331" t="s">
        <v>28</v>
      </c>
      <c r="L1331">
        <v>5</v>
      </c>
      <c r="M1331">
        <v>1</v>
      </c>
      <c r="N1331" s="1" t="s">
        <v>27</v>
      </c>
      <c r="O1331" t="s">
        <v>27</v>
      </c>
      <c r="P1331" t="s">
        <v>28</v>
      </c>
      <c r="Q1331" t="s">
        <v>27</v>
      </c>
      <c r="R1331" t="s">
        <v>27</v>
      </c>
      <c r="S1331" s="2">
        <v>15</v>
      </c>
      <c r="T1331" s="2">
        <v>65</v>
      </c>
      <c r="U1331" t="s">
        <v>29</v>
      </c>
    </row>
    <row r="1332" spans="1:21" x14ac:dyDescent="0.35">
      <c r="A1332" t="s">
        <v>35</v>
      </c>
      <c r="B1332">
        <v>6</v>
      </c>
      <c r="C1332">
        <v>2023</v>
      </c>
      <c r="D1332" t="s">
        <v>153</v>
      </c>
      <c r="E1332">
        <v>127</v>
      </c>
      <c r="F1332" t="s">
        <v>154</v>
      </c>
      <c r="G1332" t="s">
        <v>24</v>
      </c>
      <c r="H1332" t="s">
        <v>25</v>
      </c>
      <c r="I1332">
        <v>500</v>
      </c>
      <c r="J1332" t="s">
        <v>31</v>
      </c>
      <c r="K1332" t="s">
        <v>28</v>
      </c>
      <c r="L1332">
        <v>5</v>
      </c>
      <c r="M1332">
        <v>1</v>
      </c>
      <c r="N1332" s="1" t="s">
        <v>27</v>
      </c>
      <c r="O1332" t="s">
        <v>27</v>
      </c>
      <c r="P1332" t="s">
        <v>28</v>
      </c>
      <c r="Q1332" t="s">
        <v>27</v>
      </c>
      <c r="R1332" t="s">
        <v>27</v>
      </c>
      <c r="S1332" s="2">
        <v>30</v>
      </c>
      <c r="T1332" s="2">
        <v>150</v>
      </c>
      <c r="U1332" t="s">
        <v>27</v>
      </c>
    </row>
    <row r="1333" spans="1:21" x14ac:dyDescent="0.35">
      <c r="A1333" t="s">
        <v>36</v>
      </c>
      <c r="B1333">
        <v>8</v>
      </c>
      <c r="C1333">
        <v>2023</v>
      </c>
      <c r="D1333" t="s">
        <v>153</v>
      </c>
      <c r="E1333">
        <v>127</v>
      </c>
      <c r="F1333" t="s">
        <v>154</v>
      </c>
      <c r="G1333" t="s">
        <v>24</v>
      </c>
      <c r="H1333" t="s">
        <v>25</v>
      </c>
      <c r="I1333">
        <v>126</v>
      </c>
      <c r="J1333" t="s">
        <v>31</v>
      </c>
      <c r="K1333" t="s">
        <v>28</v>
      </c>
      <c r="L1333">
        <v>5</v>
      </c>
      <c r="M1333">
        <v>1</v>
      </c>
      <c r="N1333" s="1" t="s">
        <v>27</v>
      </c>
      <c r="O1333" t="s">
        <v>27</v>
      </c>
      <c r="P1333" t="s">
        <v>28</v>
      </c>
      <c r="Q1333" t="s">
        <v>27</v>
      </c>
      <c r="R1333" t="s">
        <v>32</v>
      </c>
      <c r="S1333" s="2">
        <v>0</v>
      </c>
      <c r="T1333" s="2" t="s">
        <v>28</v>
      </c>
      <c r="U1333" t="s">
        <v>29</v>
      </c>
    </row>
    <row r="1334" spans="1:21" x14ac:dyDescent="0.35">
      <c r="A1334" t="s">
        <v>37</v>
      </c>
      <c r="B1334">
        <v>9</v>
      </c>
      <c r="C1334">
        <v>2023</v>
      </c>
      <c r="D1334" t="s">
        <v>153</v>
      </c>
      <c r="E1334">
        <v>127</v>
      </c>
      <c r="F1334" t="s">
        <v>154</v>
      </c>
      <c r="G1334" t="s">
        <v>24</v>
      </c>
      <c r="H1334" t="s">
        <v>25</v>
      </c>
      <c r="I1334">
        <v>180</v>
      </c>
      <c r="J1334" t="s">
        <v>31</v>
      </c>
      <c r="K1334" t="s">
        <v>28</v>
      </c>
      <c r="L1334">
        <v>5</v>
      </c>
      <c r="M1334">
        <v>1</v>
      </c>
      <c r="N1334" s="1" t="s">
        <v>27</v>
      </c>
      <c r="O1334" t="s">
        <v>27</v>
      </c>
      <c r="P1334" t="s">
        <v>28</v>
      </c>
      <c r="Q1334" t="s">
        <v>27</v>
      </c>
      <c r="R1334" t="s">
        <v>27</v>
      </c>
      <c r="S1334" s="2">
        <v>50</v>
      </c>
      <c r="T1334" s="2">
        <v>110</v>
      </c>
      <c r="U1334" t="s">
        <v>29</v>
      </c>
    </row>
    <row r="1335" spans="1:21" x14ac:dyDescent="0.35">
      <c r="A1335" t="s">
        <v>38</v>
      </c>
      <c r="B1335">
        <v>10</v>
      </c>
      <c r="C1335">
        <v>2023</v>
      </c>
      <c r="D1335" t="s">
        <v>153</v>
      </c>
      <c r="E1335">
        <v>127</v>
      </c>
      <c r="F1335" t="s">
        <v>154</v>
      </c>
      <c r="G1335" t="s">
        <v>24</v>
      </c>
      <c r="H1335" t="s">
        <v>25</v>
      </c>
      <c r="I1335">
        <v>235</v>
      </c>
      <c r="J1335" t="s">
        <v>31</v>
      </c>
      <c r="K1335" t="s">
        <v>28</v>
      </c>
      <c r="L1335">
        <v>5</v>
      </c>
      <c r="M1335">
        <v>1</v>
      </c>
      <c r="N1335" s="1" t="s">
        <v>27</v>
      </c>
      <c r="O1335" t="s">
        <v>27</v>
      </c>
      <c r="P1335" t="s">
        <v>28</v>
      </c>
      <c r="Q1335" t="s">
        <v>27</v>
      </c>
      <c r="R1335" t="s">
        <v>32</v>
      </c>
      <c r="S1335" s="2">
        <v>30</v>
      </c>
      <c r="T1335" s="2" t="s">
        <v>28</v>
      </c>
      <c r="U1335" t="s">
        <v>29</v>
      </c>
    </row>
    <row r="1336" spans="1:21" x14ac:dyDescent="0.35">
      <c r="A1336" t="s">
        <v>40</v>
      </c>
      <c r="B1336">
        <v>11</v>
      </c>
      <c r="C1336">
        <v>2023</v>
      </c>
      <c r="D1336" t="s">
        <v>153</v>
      </c>
      <c r="E1336">
        <v>127</v>
      </c>
      <c r="F1336" t="s">
        <v>154</v>
      </c>
      <c r="G1336" t="s">
        <v>24</v>
      </c>
      <c r="H1336" t="s">
        <v>25</v>
      </c>
      <c r="I1336">
        <v>230</v>
      </c>
      <c r="J1336" t="s">
        <v>31</v>
      </c>
      <c r="K1336" t="s">
        <v>28</v>
      </c>
      <c r="L1336">
        <v>5</v>
      </c>
      <c r="M1336">
        <v>1</v>
      </c>
      <c r="N1336" s="1" t="s">
        <v>27</v>
      </c>
      <c r="O1336" t="s">
        <v>27</v>
      </c>
      <c r="P1336" t="s">
        <v>28</v>
      </c>
      <c r="Q1336" t="s">
        <v>27</v>
      </c>
      <c r="R1336" t="s">
        <v>32</v>
      </c>
      <c r="S1336" s="2">
        <v>24</v>
      </c>
      <c r="T1336" s="2">
        <v>313</v>
      </c>
      <c r="U1336" t="s">
        <v>29</v>
      </c>
    </row>
    <row r="1337" spans="1:21" x14ac:dyDescent="0.35">
      <c r="A1337" t="s">
        <v>41</v>
      </c>
      <c r="B1337">
        <v>12</v>
      </c>
      <c r="C1337">
        <v>2023</v>
      </c>
      <c r="D1337" t="s">
        <v>153</v>
      </c>
      <c r="E1337">
        <v>127</v>
      </c>
      <c r="F1337" t="s">
        <v>154</v>
      </c>
      <c r="G1337" t="s">
        <v>24</v>
      </c>
      <c r="H1337" t="s">
        <v>25</v>
      </c>
      <c r="I1337">
        <v>110</v>
      </c>
      <c r="J1337" t="s">
        <v>31</v>
      </c>
      <c r="K1337" t="s">
        <v>28</v>
      </c>
      <c r="L1337">
        <v>5</v>
      </c>
      <c r="M1337">
        <v>1</v>
      </c>
      <c r="N1337" s="1" t="s">
        <v>27</v>
      </c>
      <c r="O1337" t="s">
        <v>27</v>
      </c>
      <c r="P1337" t="s">
        <v>28</v>
      </c>
      <c r="Q1337" t="s">
        <v>27</v>
      </c>
      <c r="R1337" t="s">
        <v>32</v>
      </c>
      <c r="S1337" s="2">
        <v>30</v>
      </c>
      <c r="T1337" s="2">
        <v>84</v>
      </c>
      <c r="U1337" t="s">
        <v>29</v>
      </c>
    </row>
    <row r="1338" spans="1:21" x14ac:dyDescent="0.35">
      <c r="A1338" t="s">
        <v>42</v>
      </c>
      <c r="B1338">
        <v>13</v>
      </c>
      <c r="C1338">
        <v>2023</v>
      </c>
      <c r="D1338" t="s">
        <v>153</v>
      </c>
      <c r="E1338">
        <v>127</v>
      </c>
      <c r="F1338" t="s">
        <v>154</v>
      </c>
      <c r="G1338" t="s">
        <v>24</v>
      </c>
      <c r="H1338" t="s">
        <v>25</v>
      </c>
      <c r="I1338">
        <v>75</v>
      </c>
      <c r="J1338" t="s">
        <v>31</v>
      </c>
      <c r="K1338" t="s">
        <v>28</v>
      </c>
      <c r="L1338">
        <v>5</v>
      </c>
      <c r="M1338">
        <v>1</v>
      </c>
      <c r="N1338" s="1" t="s">
        <v>27</v>
      </c>
      <c r="O1338" t="s">
        <v>32</v>
      </c>
      <c r="P1338">
        <v>18</v>
      </c>
      <c r="Q1338" t="s">
        <v>27</v>
      </c>
      <c r="R1338" t="s">
        <v>32</v>
      </c>
      <c r="S1338" s="2">
        <v>30</v>
      </c>
      <c r="T1338" s="2">
        <v>65</v>
      </c>
      <c r="U1338" t="s">
        <v>29</v>
      </c>
    </row>
    <row r="1339" spans="1:21" x14ac:dyDescent="0.35">
      <c r="A1339" t="s">
        <v>43</v>
      </c>
      <c r="B1339">
        <v>15</v>
      </c>
      <c r="C1339">
        <v>2023</v>
      </c>
      <c r="D1339" t="s">
        <v>153</v>
      </c>
      <c r="E1339">
        <v>127</v>
      </c>
      <c r="F1339" t="s">
        <v>154</v>
      </c>
      <c r="G1339" t="s">
        <v>24</v>
      </c>
      <c r="H1339" t="s">
        <v>25</v>
      </c>
      <c r="I1339">
        <v>194</v>
      </c>
      <c r="J1339" t="s">
        <v>31</v>
      </c>
      <c r="K1339" t="s">
        <v>28</v>
      </c>
      <c r="L1339">
        <v>5</v>
      </c>
      <c r="M1339">
        <v>1</v>
      </c>
      <c r="N1339" s="1" t="s">
        <v>27</v>
      </c>
      <c r="O1339" t="s">
        <v>27</v>
      </c>
      <c r="P1339">
        <v>18</v>
      </c>
      <c r="Q1339" t="s">
        <v>27</v>
      </c>
      <c r="R1339" t="s">
        <v>27</v>
      </c>
      <c r="S1339" s="2">
        <v>30</v>
      </c>
      <c r="T1339" s="2">
        <v>36</v>
      </c>
      <c r="U1339" t="s">
        <v>29</v>
      </c>
    </row>
    <row r="1340" spans="1:21" x14ac:dyDescent="0.35">
      <c r="A1340" t="s">
        <v>44</v>
      </c>
      <c r="B1340">
        <v>16</v>
      </c>
      <c r="C1340">
        <v>2023</v>
      </c>
      <c r="D1340" t="s">
        <v>153</v>
      </c>
      <c r="E1340">
        <v>127</v>
      </c>
      <c r="F1340" t="s">
        <v>154</v>
      </c>
      <c r="G1340" t="s">
        <v>24</v>
      </c>
      <c r="H1340" t="s">
        <v>25</v>
      </c>
      <c r="I1340">
        <v>118.25</v>
      </c>
      <c r="J1340" t="s">
        <v>31</v>
      </c>
      <c r="K1340" t="s">
        <v>28</v>
      </c>
      <c r="L1340">
        <v>5</v>
      </c>
      <c r="M1340">
        <v>1</v>
      </c>
      <c r="N1340" s="1" t="s">
        <v>27</v>
      </c>
      <c r="O1340" t="s">
        <v>27</v>
      </c>
      <c r="P1340" t="s">
        <v>28</v>
      </c>
      <c r="Q1340" t="s">
        <v>27</v>
      </c>
      <c r="R1340" t="s">
        <v>32</v>
      </c>
      <c r="S1340" s="2">
        <v>30</v>
      </c>
      <c r="T1340" s="2">
        <v>90</v>
      </c>
      <c r="U1340" t="s">
        <v>29</v>
      </c>
    </row>
    <row r="1341" spans="1:21" x14ac:dyDescent="0.35">
      <c r="A1341" t="s">
        <v>45</v>
      </c>
      <c r="B1341">
        <v>17</v>
      </c>
      <c r="C1341">
        <v>2023</v>
      </c>
      <c r="D1341" t="s">
        <v>153</v>
      </c>
      <c r="E1341">
        <v>127</v>
      </c>
      <c r="F1341" t="s">
        <v>154</v>
      </c>
      <c r="G1341" t="s">
        <v>24</v>
      </c>
      <c r="H1341" t="s">
        <v>25</v>
      </c>
      <c r="I1341">
        <v>125</v>
      </c>
      <c r="J1341" t="s">
        <v>31</v>
      </c>
      <c r="K1341" t="s">
        <v>28</v>
      </c>
      <c r="L1341">
        <v>5</v>
      </c>
      <c r="M1341">
        <v>1</v>
      </c>
      <c r="N1341" s="1" t="s">
        <v>27</v>
      </c>
      <c r="O1341" t="s">
        <v>27</v>
      </c>
      <c r="P1341" t="s">
        <v>28</v>
      </c>
      <c r="Q1341" t="s">
        <v>27</v>
      </c>
      <c r="R1341" t="s">
        <v>32</v>
      </c>
      <c r="S1341" s="2">
        <v>80</v>
      </c>
      <c r="T1341" s="2">
        <v>80</v>
      </c>
      <c r="U1341" t="s">
        <v>27</v>
      </c>
    </row>
    <row r="1342" spans="1:21" x14ac:dyDescent="0.35">
      <c r="A1342" t="s">
        <v>46</v>
      </c>
      <c r="B1342">
        <v>18</v>
      </c>
      <c r="C1342">
        <v>2023</v>
      </c>
      <c r="D1342" t="s">
        <v>153</v>
      </c>
      <c r="E1342">
        <v>127</v>
      </c>
      <c r="F1342" t="s">
        <v>154</v>
      </c>
      <c r="G1342" t="s">
        <v>24</v>
      </c>
      <c r="H1342" t="s">
        <v>25</v>
      </c>
      <c r="I1342">
        <v>50</v>
      </c>
      <c r="J1342" t="s">
        <v>31</v>
      </c>
      <c r="K1342" t="s">
        <v>28</v>
      </c>
      <c r="L1342">
        <v>5</v>
      </c>
      <c r="M1342">
        <v>1</v>
      </c>
      <c r="N1342" s="1" t="s">
        <v>27</v>
      </c>
      <c r="O1342" t="s">
        <v>27</v>
      </c>
      <c r="P1342" t="s">
        <v>28</v>
      </c>
      <c r="Q1342" t="s">
        <v>27</v>
      </c>
      <c r="R1342" t="s">
        <v>27</v>
      </c>
      <c r="S1342" s="2">
        <v>30</v>
      </c>
      <c r="T1342" s="2">
        <v>50</v>
      </c>
      <c r="U1342" t="s">
        <v>29</v>
      </c>
    </row>
    <row r="1343" spans="1:21" x14ac:dyDescent="0.35">
      <c r="A1343" t="s">
        <v>47</v>
      </c>
      <c r="B1343">
        <v>19</v>
      </c>
      <c r="C1343">
        <v>2023</v>
      </c>
      <c r="D1343" t="s">
        <v>153</v>
      </c>
      <c r="E1343">
        <v>127</v>
      </c>
      <c r="F1343" t="s">
        <v>154</v>
      </c>
      <c r="G1343" t="s">
        <v>24</v>
      </c>
      <c r="H1343" t="s">
        <v>25</v>
      </c>
      <c r="I1343">
        <v>81</v>
      </c>
      <c r="J1343" t="s">
        <v>31</v>
      </c>
      <c r="K1343" t="s">
        <v>28</v>
      </c>
      <c r="L1343">
        <v>5</v>
      </c>
      <c r="M1343">
        <v>1</v>
      </c>
      <c r="N1343" s="1" t="s">
        <v>27</v>
      </c>
      <c r="O1343" t="s">
        <v>27</v>
      </c>
      <c r="P1343" t="s">
        <v>28</v>
      </c>
      <c r="Q1343" t="s">
        <v>27</v>
      </c>
      <c r="R1343" t="s">
        <v>32</v>
      </c>
      <c r="S1343" s="2">
        <v>36</v>
      </c>
      <c r="T1343" s="2">
        <v>81</v>
      </c>
      <c r="U1343" t="s">
        <v>29</v>
      </c>
    </row>
    <row r="1344" spans="1:21" x14ac:dyDescent="0.35">
      <c r="A1344" t="s">
        <v>48</v>
      </c>
      <c r="B1344">
        <v>20</v>
      </c>
      <c r="C1344">
        <v>2023</v>
      </c>
      <c r="D1344" t="s">
        <v>153</v>
      </c>
      <c r="E1344">
        <v>127</v>
      </c>
      <c r="F1344" t="s">
        <v>154</v>
      </c>
      <c r="G1344" t="s">
        <v>24</v>
      </c>
      <c r="H1344" t="s">
        <v>25</v>
      </c>
      <c r="I1344">
        <v>98</v>
      </c>
      <c r="J1344" t="s">
        <v>31</v>
      </c>
      <c r="K1344" t="s">
        <v>28</v>
      </c>
      <c r="L1344">
        <v>5</v>
      </c>
      <c r="M1344">
        <v>1</v>
      </c>
      <c r="N1344" s="1" t="s">
        <v>27</v>
      </c>
      <c r="O1344" t="s">
        <v>27</v>
      </c>
      <c r="P1344" t="s">
        <v>28</v>
      </c>
      <c r="Q1344" t="s">
        <v>27</v>
      </c>
      <c r="R1344" t="s">
        <v>32</v>
      </c>
      <c r="S1344" s="2">
        <v>30</v>
      </c>
      <c r="T1344" s="2">
        <v>55</v>
      </c>
      <c r="U1344" t="s">
        <v>29</v>
      </c>
    </row>
    <row r="1345" spans="1:21" x14ac:dyDescent="0.35">
      <c r="A1345" t="s">
        <v>49</v>
      </c>
      <c r="B1345">
        <v>21</v>
      </c>
      <c r="C1345">
        <v>2023</v>
      </c>
      <c r="D1345" t="s">
        <v>153</v>
      </c>
      <c r="E1345">
        <v>127</v>
      </c>
      <c r="F1345" t="s">
        <v>154</v>
      </c>
      <c r="G1345" t="s">
        <v>24</v>
      </c>
      <c r="H1345" t="s">
        <v>25</v>
      </c>
      <c r="I1345">
        <v>178.75</v>
      </c>
      <c r="J1345" t="s">
        <v>31</v>
      </c>
      <c r="K1345" t="s">
        <v>28</v>
      </c>
      <c r="L1345">
        <v>5</v>
      </c>
      <c r="M1345">
        <v>1</v>
      </c>
      <c r="N1345" s="1" t="s">
        <v>27</v>
      </c>
      <c r="O1345" t="s">
        <v>27</v>
      </c>
      <c r="P1345" t="s">
        <v>28</v>
      </c>
      <c r="Q1345" t="s">
        <v>27</v>
      </c>
      <c r="R1345" t="s">
        <v>32</v>
      </c>
      <c r="S1345" s="2">
        <v>28</v>
      </c>
      <c r="T1345" s="2">
        <v>110</v>
      </c>
      <c r="U1345" t="s">
        <v>29</v>
      </c>
    </row>
    <row r="1346" spans="1:21" x14ac:dyDescent="0.35">
      <c r="A1346" t="s">
        <v>50</v>
      </c>
      <c r="B1346">
        <v>22</v>
      </c>
      <c r="C1346">
        <v>2023</v>
      </c>
      <c r="D1346" t="s">
        <v>153</v>
      </c>
      <c r="E1346">
        <v>127</v>
      </c>
      <c r="F1346" t="s">
        <v>154</v>
      </c>
      <c r="G1346" t="s">
        <v>24</v>
      </c>
      <c r="H1346" t="s">
        <v>25</v>
      </c>
      <c r="I1346">
        <v>139.25</v>
      </c>
      <c r="J1346" t="s">
        <v>31</v>
      </c>
      <c r="K1346" t="s">
        <v>28</v>
      </c>
      <c r="L1346">
        <v>5</v>
      </c>
      <c r="M1346">
        <v>1</v>
      </c>
      <c r="N1346" s="1" t="s">
        <v>27</v>
      </c>
      <c r="O1346" t="s">
        <v>27</v>
      </c>
      <c r="P1346" t="s">
        <v>28</v>
      </c>
      <c r="Q1346" t="s">
        <v>27</v>
      </c>
      <c r="R1346" t="s">
        <v>32</v>
      </c>
      <c r="S1346" s="2">
        <v>60</v>
      </c>
      <c r="T1346" s="2">
        <v>200</v>
      </c>
      <c r="U1346" t="s">
        <v>29</v>
      </c>
    </row>
    <row r="1347" spans="1:21" x14ac:dyDescent="0.35">
      <c r="A1347" t="s">
        <v>51</v>
      </c>
      <c r="B1347">
        <v>23</v>
      </c>
      <c r="C1347">
        <v>2023</v>
      </c>
      <c r="D1347" t="s">
        <v>153</v>
      </c>
      <c r="E1347">
        <v>127</v>
      </c>
      <c r="F1347" t="s">
        <v>154</v>
      </c>
      <c r="G1347" t="s">
        <v>24</v>
      </c>
      <c r="H1347" t="s">
        <v>25</v>
      </c>
      <c r="I1347">
        <v>152</v>
      </c>
      <c r="J1347" t="s">
        <v>31</v>
      </c>
      <c r="K1347" t="s">
        <v>28</v>
      </c>
      <c r="L1347">
        <v>5</v>
      </c>
      <c r="M1347">
        <v>1</v>
      </c>
      <c r="N1347" s="1" t="s">
        <v>27</v>
      </c>
      <c r="O1347" t="s">
        <v>27</v>
      </c>
      <c r="P1347" t="s">
        <v>28</v>
      </c>
      <c r="Q1347" t="s">
        <v>27</v>
      </c>
      <c r="R1347" t="s">
        <v>27</v>
      </c>
      <c r="S1347" s="2">
        <v>50</v>
      </c>
      <c r="T1347" s="2">
        <v>100</v>
      </c>
      <c r="U1347" t="s">
        <v>29</v>
      </c>
    </row>
    <row r="1348" spans="1:21" x14ac:dyDescent="0.35">
      <c r="A1348" t="s">
        <v>52</v>
      </c>
      <c r="B1348">
        <v>24</v>
      </c>
      <c r="C1348">
        <v>2023</v>
      </c>
      <c r="D1348" t="s">
        <v>153</v>
      </c>
      <c r="E1348">
        <v>127</v>
      </c>
      <c r="F1348" t="s">
        <v>154</v>
      </c>
      <c r="G1348" t="s">
        <v>24</v>
      </c>
      <c r="H1348" t="s">
        <v>25</v>
      </c>
      <c r="I1348">
        <v>50</v>
      </c>
      <c r="J1348" t="s">
        <v>31</v>
      </c>
      <c r="K1348" t="s">
        <v>28</v>
      </c>
      <c r="L1348">
        <v>5</v>
      </c>
      <c r="M1348">
        <v>1</v>
      </c>
      <c r="N1348" s="1" t="s">
        <v>27</v>
      </c>
      <c r="O1348" t="s">
        <v>27</v>
      </c>
      <c r="P1348" t="s">
        <v>28</v>
      </c>
      <c r="Q1348" t="s">
        <v>32</v>
      </c>
      <c r="R1348" t="s">
        <v>32</v>
      </c>
      <c r="S1348" s="2">
        <v>40</v>
      </c>
      <c r="T1348" s="2">
        <v>146</v>
      </c>
      <c r="U1348" t="s">
        <v>29</v>
      </c>
    </row>
    <row r="1349" spans="1:21" x14ac:dyDescent="0.35">
      <c r="A1349" t="s">
        <v>53</v>
      </c>
      <c r="B1349">
        <v>25</v>
      </c>
      <c r="C1349">
        <v>2023</v>
      </c>
      <c r="D1349" t="s">
        <v>153</v>
      </c>
      <c r="E1349">
        <v>127</v>
      </c>
      <c r="F1349" t="s">
        <v>154</v>
      </c>
      <c r="G1349" t="s">
        <v>24</v>
      </c>
      <c r="H1349" t="s">
        <v>25</v>
      </c>
      <c r="I1349">
        <v>150</v>
      </c>
      <c r="J1349" t="s">
        <v>31</v>
      </c>
      <c r="K1349" t="s">
        <v>28</v>
      </c>
      <c r="L1349">
        <v>5</v>
      </c>
      <c r="M1349">
        <v>1</v>
      </c>
      <c r="N1349" s="1" t="s">
        <v>27</v>
      </c>
      <c r="O1349" t="s">
        <v>27</v>
      </c>
      <c r="P1349" t="s">
        <v>28</v>
      </c>
      <c r="Q1349" t="s">
        <v>32</v>
      </c>
      <c r="R1349" t="s">
        <v>32</v>
      </c>
      <c r="S1349" s="2">
        <v>15</v>
      </c>
      <c r="T1349" s="2">
        <v>180</v>
      </c>
      <c r="U1349" t="s">
        <v>39</v>
      </c>
    </row>
    <row r="1350" spans="1:21" x14ac:dyDescent="0.35">
      <c r="A1350" t="s">
        <v>54</v>
      </c>
      <c r="B1350">
        <v>26</v>
      </c>
      <c r="C1350">
        <v>2023</v>
      </c>
      <c r="D1350" t="s">
        <v>153</v>
      </c>
      <c r="E1350">
        <v>127</v>
      </c>
      <c r="F1350" t="s">
        <v>154</v>
      </c>
      <c r="G1350" t="s">
        <v>24</v>
      </c>
      <c r="H1350" t="s">
        <v>25</v>
      </c>
      <c r="I1350">
        <v>55.45</v>
      </c>
      <c r="J1350" t="s">
        <v>31</v>
      </c>
      <c r="K1350" t="s">
        <v>28</v>
      </c>
      <c r="L1350">
        <v>5</v>
      </c>
      <c r="M1350">
        <v>1</v>
      </c>
      <c r="N1350" s="1" t="s">
        <v>27</v>
      </c>
      <c r="O1350" t="s">
        <v>27</v>
      </c>
      <c r="P1350" t="s">
        <v>28</v>
      </c>
      <c r="Q1350" t="s">
        <v>32</v>
      </c>
      <c r="R1350" t="s">
        <v>32</v>
      </c>
      <c r="S1350" s="2">
        <v>25</v>
      </c>
      <c r="T1350" s="2">
        <v>29.8</v>
      </c>
      <c r="U1350" t="s">
        <v>29</v>
      </c>
    </row>
    <row r="1351" spans="1:21" x14ac:dyDescent="0.35">
      <c r="A1351" t="s">
        <v>55</v>
      </c>
      <c r="B1351">
        <v>27</v>
      </c>
      <c r="C1351">
        <v>2023</v>
      </c>
      <c r="D1351" t="s">
        <v>153</v>
      </c>
      <c r="E1351">
        <v>127</v>
      </c>
      <c r="F1351" t="s">
        <v>154</v>
      </c>
      <c r="G1351" t="s">
        <v>24</v>
      </c>
      <c r="H1351" t="s">
        <v>25</v>
      </c>
      <c r="I1351">
        <v>138.25</v>
      </c>
      <c r="J1351" t="s">
        <v>31</v>
      </c>
      <c r="K1351" t="s">
        <v>28</v>
      </c>
      <c r="L1351">
        <v>5</v>
      </c>
      <c r="M1351">
        <v>1</v>
      </c>
      <c r="N1351" s="1" t="s">
        <v>27</v>
      </c>
      <c r="O1351" t="s">
        <v>27</v>
      </c>
      <c r="P1351" t="s">
        <v>28</v>
      </c>
      <c r="Q1351" t="s">
        <v>27</v>
      </c>
      <c r="R1351" t="s">
        <v>32</v>
      </c>
      <c r="S1351" s="2">
        <v>0</v>
      </c>
      <c r="T1351" s="2">
        <v>85</v>
      </c>
      <c r="U1351" t="s">
        <v>29</v>
      </c>
    </row>
    <row r="1352" spans="1:21" x14ac:dyDescent="0.35">
      <c r="A1352" t="s">
        <v>56</v>
      </c>
      <c r="B1352">
        <v>28</v>
      </c>
      <c r="C1352">
        <v>2023</v>
      </c>
      <c r="D1352" t="s">
        <v>153</v>
      </c>
      <c r="E1352">
        <v>127</v>
      </c>
      <c r="F1352" t="s">
        <v>154</v>
      </c>
      <c r="G1352" t="s">
        <v>24</v>
      </c>
      <c r="H1352" t="s">
        <v>25</v>
      </c>
      <c r="I1352">
        <v>175</v>
      </c>
      <c r="J1352" t="s">
        <v>31</v>
      </c>
      <c r="K1352" t="s">
        <v>28</v>
      </c>
      <c r="L1352">
        <v>5</v>
      </c>
      <c r="M1352">
        <v>1</v>
      </c>
      <c r="N1352" s="1" t="s">
        <v>27</v>
      </c>
      <c r="O1352" t="s">
        <v>27</v>
      </c>
      <c r="P1352" t="s">
        <v>28</v>
      </c>
      <c r="Q1352" t="s">
        <v>27</v>
      </c>
      <c r="R1352" t="s">
        <v>32</v>
      </c>
      <c r="S1352" s="2">
        <v>40</v>
      </c>
      <c r="T1352" s="2">
        <v>100</v>
      </c>
      <c r="U1352" t="s">
        <v>29</v>
      </c>
    </row>
    <row r="1353" spans="1:21" x14ac:dyDescent="0.35">
      <c r="A1353" t="s">
        <v>57</v>
      </c>
      <c r="B1353">
        <v>29</v>
      </c>
      <c r="C1353">
        <v>2023</v>
      </c>
      <c r="D1353" t="s">
        <v>153</v>
      </c>
      <c r="E1353">
        <v>127</v>
      </c>
      <c r="F1353" t="s">
        <v>154</v>
      </c>
      <c r="G1353" t="s">
        <v>24</v>
      </c>
      <c r="H1353" t="s">
        <v>25</v>
      </c>
      <c r="I1353">
        <v>150</v>
      </c>
      <c r="J1353" t="s">
        <v>31</v>
      </c>
      <c r="K1353" t="s">
        <v>28</v>
      </c>
      <c r="L1353">
        <v>5</v>
      </c>
      <c r="M1353">
        <v>1</v>
      </c>
      <c r="N1353" s="1" t="s">
        <v>27</v>
      </c>
      <c r="O1353" t="s">
        <v>27</v>
      </c>
      <c r="P1353" t="s">
        <v>28</v>
      </c>
      <c r="Q1353" t="s">
        <v>27</v>
      </c>
      <c r="R1353" t="s">
        <v>32</v>
      </c>
      <c r="S1353" s="2">
        <v>0</v>
      </c>
      <c r="T1353" s="2">
        <v>60</v>
      </c>
      <c r="U1353" t="s">
        <v>39</v>
      </c>
    </row>
    <row r="1354" spans="1:21" x14ac:dyDescent="0.35">
      <c r="A1354" t="s">
        <v>58</v>
      </c>
      <c r="B1354">
        <v>30</v>
      </c>
      <c r="C1354">
        <v>2023</v>
      </c>
      <c r="D1354" t="s">
        <v>153</v>
      </c>
      <c r="E1354">
        <v>127</v>
      </c>
      <c r="F1354" t="s">
        <v>154</v>
      </c>
      <c r="G1354" t="s">
        <v>24</v>
      </c>
      <c r="H1354" t="s">
        <v>25</v>
      </c>
      <c r="I1354">
        <v>105</v>
      </c>
      <c r="J1354" t="s">
        <v>31</v>
      </c>
      <c r="K1354" t="s">
        <v>28</v>
      </c>
      <c r="L1354">
        <v>5</v>
      </c>
      <c r="M1354">
        <v>1</v>
      </c>
      <c r="N1354" s="1" t="s">
        <v>27</v>
      </c>
      <c r="O1354" t="s">
        <v>27</v>
      </c>
      <c r="P1354" t="s">
        <v>28</v>
      </c>
      <c r="Q1354" t="s">
        <v>27</v>
      </c>
      <c r="R1354" t="s">
        <v>27</v>
      </c>
      <c r="S1354" s="2">
        <v>24</v>
      </c>
      <c r="T1354" s="2">
        <v>50</v>
      </c>
      <c r="U1354" t="s">
        <v>29</v>
      </c>
    </row>
    <row r="1355" spans="1:21" x14ac:dyDescent="0.35">
      <c r="A1355" t="s">
        <v>59</v>
      </c>
      <c r="B1355">
        <v>31</v>
      </c>
      <c r="C1355">
        <v>2023</v>
      </c>
      <c r="D1355" t="s">
        <v>153</v>
      </c>
      <c r="E1355">
        <v>127</v>
      </c>
      <c r="F1355" t="s">
        <v>154</v>
      </c>
      <c r="G1355" t="s">
        <v>24</v>
      </c>
      <c r="H1355" t="s">
        <v>25</v>
      </c>
      <c r="I1355">
        <v>113.25</v>
      </c>
      <c r="J1355" t="s">
        <v>31</v>
      </c>
      <c r="K1355" t="s">
        <v>28</v>
      </c>
      <c r="L1355">
        <v>5</v>
      </c>
      <c r="M1355">
        <v>1</v>
      </c>
      <c r="N1355" s="1" t="s">
        <v>27</v>
      </c>
      <c r="O1355" t="s">
        <v>27</v>
      </c>
      <c r="P1355">
        <v>19</v>
      </c>
      <c r="Q1355" t="s">
        <v>27</v>
      </c>
      <c r="R1355" t="s">
        <v>32</v>
      </c>
      <c r="S1355" s="2">
        <v>40</v>
      </c>
      <c r="T1355" s="2">
        <v>68</v>
      </c>
      <c r="U1355" t="s">
        <v>29</v>
      </c>
    </row>
    <row r="1356" spans="1:21" x14ac:dyDescent="0.35">
      <c r="A1356" t="s">
        <v>60</v>
      </c>
      <c r="B1356">
        <v>32</v>
      </c>
      <c r="C1356">
        <v>2023</v>
      </c>
      <c r="D1356" t="s">
        <v>153</v>
      </c>
      <c r="E1356">
        <v>127</v>
      </c>
      <c r="F1356" t="s">
        <v>154</v>
      </c>
      <c r="G1356" t="s">
        <v>24</v>
      </c>
      <c r="H1356" t="s">
        <v>25</v>
      </c>
      <c r="I1356">
        <v>240</v>
      </c>
      <c r="J1356" t="s">
        <v>31</v>
      </c>
      <c r="K1356" t="s">
        <v>28</v>
      </c>
      <c r="L1356">
        <v>5</v>
      </c>
      <c r="M1356">
        <v>1</v>
      </c>
      <c r="N1356" s="1" t="s">
        <v>27</v>
      </c>
      <c r="O1356" t="s">
        <v>27</v>
      </c>
      <c r="P1356" t="s">
        <v>28</v>
      </c>
      <c r="Q1356" t="s">
        <v>27</v>
      </c>
      <c r="R1356" t="s">
        <v>32</v>
      </c>
      <c r="S1356" s="2">
        <v>45</v>
      </c>
      <c r="T1356" s="2">
        <v>300</v>
      </c>
      <c r="U1356" t="s">
        <v>29</v>
      </c>
    </row>
    <row r="1357" spans="1:21" x14ac:dyDescent="0.35">
      <c r="A1357" t="s">
        <v>61</v>
      </c>
      <c r="B1357">
        <v>33</v>
      </c>
      <c r="C1357">
        <v>2023</v>
      </c>
      <c r="D1357" t="s">
        <v>153</v>
      </c>
      <c r="E1357">
        <v>127</v>
      </c>
      <c r="F1357" t="s">
        <v>154</v>
      </c>
      <c r="G1357" t="s">
        <v>24</v>
      </c>
      <c r="H1357" t="s">
        <v>25</v>
      </c>
      <c r="I1357">
        <v>148.25</v>
      </c>
      <c r="J1357" t="s">
        <v>31</v>
      </c>
      <c r="K1357" t="s">
        <v>28</v>
      </c>
      <c r="L1357">
        <v>5</v>
      </c>
      <c r="M1357">
        <v>1</v>
      </c>
      <c r="N1357" s="1" t="s">
        <v>27</v>
      </c>
      <c r="O1357" t="s">
        <v>27</v>
      </c>
      <c r="P1357" t="s">
        <v>28</v>
      </c>
      <c r="Q1357" t="s">
        <v>27</v>
      </c>
      <c r="R1357" t="s">
        <v>32</v>
      </c>
      <c r="S1357" s="2">
        <v>30</v>
      </c>
      <c r="T1357" s="2">
        <v>100</v>
      </c>
      <c r="U1357" t="s">
        <v>27</v>
      </c>
    </row>
    <row r="1358" spans="1:21" x14ac:dyDescent="0.35">
      <c r="A1358" t="s">
        <v>62</v>
      </c>
      <c r="B1358">
        <v>34</v>
      </c>
      <c r="C1358">
        <v>2023</v>
      </c>
      <c r="D1358" t="s">
        <v>153</v>
      </c>
      <c r="E1358">
        <v>127</v>
      </c>
      <c r="F1358" t="s">
        <v>154</v>
      </c>
      <c r="G1358" t="s">
        <v>24</v>
      </c>
      <c r="H1358" t="s">
        <v>25</v>
      </c>
      <c r="I1358">
        <v>278.75</v>
      </c>
      <c r="J1358" t="s">
        <v>31</v>
      </c>
      <c r="K1358" t="s">
        <v>28</v>
      </c>
      <c r="L1358">
        <v>5</v>
      </c>
      <c r="M1358">
        <v>1</v>
      </c>
      <c r="N1358" s="1" t="s">
        <v>27</v>
      </c>
      <c r="O1358" t="s">
        <v>27</v>
      </c>
      <c r="P1358">
        <v>18</v>
      </c>
      <c r="Q1358" t="s">
        <v>32</v>
      </c>
      <c r="R1358" t="s">
        <v>27</v>
      </c>
      <c r="S1358" s="2">
        <v>30</v>
      </c>
      <c r="T1358" s="2">
        <v>160</v>
      </c>
      <c r="U1358" t="s">
        <v>29</v>
      </c>
    </row>
    <row r="1359" spans="1:21" x14ac:dyDescent="0.35">
      <c r="A1359" t="s">
        <v>63</v>
      </c>
      <c r="B1359">
        <v>35</v>
      </c>
      <c r="C1359">
        <v>2023</v>
      </c>
      <c r="D1359" t="s">
        <v>153</v>
      </c>
      <c r="E1359">
        <v>127</v>
      </c>
      <c r="F1359" t="s">
        <v>154</v>
      </c>
      <c r="G1359" t="s">
        <v>24</v>
      </c>
      <c r="H1359" t="s">
        <v>25</v>
      </c>
      <c r="I1359">
        <v>144</v>
      </c>
      <c r="J1359" t="s">
        <v>31</v>
      </c>
      <c r="K1359" t="s">
        <v>28</v>
      </c>
      <c r="L1359">
        <v>5</v>
      </c>
      <c r="M1359">
        <v>1</v>
      </c>
      <c r="N1359" s="1" t="s">
        <v>27</v>
      </c>
      <c r="O1359" t="s">
        <v>27</v>
      </c>
      <c r="P1359" t="s">
        <v>28</v>
      </c>
      <c r="Q1359" t="s">
        <v>27</v>
      </c>
      <c r="R1359" t="s">
        <v>32</v>
      </c>
      <c r="S1359" s="2">
        <v>50</v>
      </c>
      <c r="T1359" s="2">
        <v>110</v>
      </c>
      <c r="U1359" t="s">
        <v>29</v>
      </c>
    </row>
    <row r="1360" spans="1:21" x14ac:dyDescent="0.35">
      <c r="A1360" t="s">
        <v>64</v>
      </c>
      <c r="B1360">
        <v>36</v>
      </c>
      <c r="C1360">
        <v>2023</v>
      </c>
      <c r="D1360" t="s">
        <v>153</v>
      </c>
      <c r="E1360">
        <v>127</v>
      </c>
      <c r="F1360" t="s">
        <v>154</v>
      </c>
      <c r="G1360" t="s">
        <v>24</v>
      </c>
      <c r="H1360" t="s">
        <v>25</v>
      </c>
      <c r="I1360">
        <v>85</v>
      </c>
      <c r="J1360" t="s">
        <v>31</v>
      </c>
      <c r="K1360" t="s">
        <v>28</v>
      </c>
      <c r="L1360">
        <v>5</v>
      </c>
      <c r="M1360">
        <v>1</v>
      </c>
      <c r="N1360" s="1" t="s">
        <v>27</v>
      </c>
      <c r="O1360" t="s">
        <v>27</v>
      </c>
      <c r="P1360" t="s">
        <v>28</v>
      </c>
      <c r="Q1360" t="s">
        <v>32</v>
      </c>
      <c r="R1360" t="s">
        <v>32</v>
      </c>
      <c r="S1360" s="2">
        <v>0</v>
      </c>
      <c r="T1360" s="4">
        <v>35</v>
      </c>
      <c r="U1360" t="s">
        <v>29</v>
      </c>
    </row>
    <row r="1361" spans="1:21" x14ac:dyDescent="0.35">
      <c r="A1361" t="s">
        <v>65</v>
      </c>
      <c r="B1361">
        <v>37</v>
      </c>
      <c r="C1361">
        <v>2023</v>
      </c>
      <c r="D1361" t="s">
        <v>153</v>
      </c>
      <c r="E1361">
        <v>127</v>
      </c>
      <c r="F1361" t="s">
        <v>154</v>
      </c>
      <c r="G1361" t="s">
        <v>24</v>
      </c>
      <c r="H1361" t="s">
        <v>25</v>
      </c>
      <c r="I1361">
        <v>25</v>
      </c>
      <c r="J1361" t="s">
        <v>31</v>
      </c>
      <c r="K1361" t="s">
        <v>28</v>
      </c>
      <c r="L1361">
        <v>5</v>
      </c>
      <c r="M1361">
        <v>1</v>
      </c>
      <c r="N1361" s="1" t="s">
        <v>27</v>
      </c>
      <c r="O1361" t="s">
        <v>27</v>
      </c>
      <c r="P1361" t="s">
        <v>28</v>
      </c>
      <c r="Q1361" t="s">
        <v>27</v>
      </c>
      <c r="R1361" t="s">
        <v>27</v>
      </c>
      <c r="S1361" s="2">
        <v>0</v>
      </c>
      <c r="T1361" s="2">
        <v>25</v>
      </c>
      <c r="U1361" t="s">
        <v>29</v>
      </c>
    </row>
    <row r="1362" spans="1:21" x14ac:dyDescent="0.35">
      <c r="A1362" t="s">
        <v>66</v>
      </c>
      <c r="B1362">
        <v>38</v>
      </c>
      <c r="C1362">
        <v>2023</v>
      </c>
      <c r="D1362" t="s">
        <v>153</v>
      </c>
      <c r="E1362">
        <v>127</v>
      </c>
      <c r="F1362" t="s">
        <v>154</v>
      </c>
      <c r="G1362" t="s">
        <v>24</v>
      </c>
      <c r="H1362" t="s">
        <v>25</v>
      </c>
      <c r="I1362">
        <v>166.25</v>
      </c>
      <c r="J1362" t="s">
        <v>31</v>
      </c>
      <c r="K1362" t="s">
        <v>28</v>
      </c>
      <c r="L1362">
        <v>5</v>
      </c>
      <c r="M1362">
        <v>1</v>
      </c>
      <c r="N1362" s="1" t="s">
        <v>27</v>
      </c>
      <c r="O1362" t="s">
        <v>27</v>
      </c>
      <c r="P1362" t="s">
        <v>28</v>
      </c>
      <c r="Q1362" t="s">
        <v>27</v>
      </c>
      <c r="R1362" t="s">
        <v>27</v>
      </c>
      <c r="S1362" s="2">
        <v>12</v>
      </c>
      <c r="T1362" s="2">
        <v>440</v>
      </c>
      <c r="U1362" t="s">
        <v>29</v>
      </c>
    </row>
    <row r="1363" spans="1:21" x14ac:dyDescent="0.35">
      <c r="A1363" t="s">
        <v>67</v>
      </c>
      <c r="B1363">
        <v>39</v>
      </c>
      <c r="C1363">
        <v>2023</v>
      </c>
      <c r="D1363" t="s">
        <v>153</v>
      </c>
      <c r="E1363">
        <v>127</v>
      </c>
      <c r="F1363" t="s">
        <v>154</v>
      </c>
      <c r="G1363" t="s">
        <v>24</v>
      </c>
      <c r="H1363" t="s">
        <v>25</v>
      </c>
      <c r="I1363">
        <v>150</v>
      </c>
      <c r="J1363" t="s">
        <v>31</v>
      </c>
      <c r="K1363" t="s">
        <v>28</v>
      </c>
      <c r="L1363">
        <v>5</v>
      </c>
      <c r="M1363">
        <v>1</v>
      </c>
      <c r="N1363" s="1" t="s">
        <v>27</v>
      </c>
      <c r="O1363" t="s">
        <v>27</v>
      </c>
      <c r="P1363" t="s">
        <v>28</v>
      </c>
      <c r="Q1363" t="s">
        <v>32</v>
      </c>
      <c r="R1363" t="s">
        <v>27</v>
      </c>
      <c r="S1363" s="2">
        <v>24</v>
      </c>
      <c r="T1363" s="2">
        <v>138.5</v>
      </c>
      <c r="U1363" t="s">
        <v>39</v>
      </c>
    </row>
    <row r="1364" spans="1:21" x14ac:dyDescent="0.35">
      <c r="A1364" t="s">
        <v>68</v>
      </c>
      <c r="B1364">
        <v>40</v>
      </c>
      <c r="C1364">
        <v>2023</v>
      </c>
      <c r="D1364" t="s">
        <v>153</v>
      </c>
      <c r="E1364">
        <v>127</v>
      </c>
      <c r="F1364" t="s">
        <v>154</v>
      </c>
      <c r="G1364" t="s">
        <v>24</v>
      </c>
      <c r="H1364" t="s">
        <v>25</v>
      </c>
      <c r="I1364">
        <v>70</v>
      </c>
      <c r="J1364" t="s">
        <v>31</v>
      </c>
      <c r="K1364" t="s">
        <v>28</v>
      </c>
      <c r="L1364">
        <v>5</v>
      </c>
      <c r="M1364">
        <v>1</v>
      </c>
      <c r="N1364" s="1" t="s">
        <v>27</v>
      </c>
      <c r="O1364" t="s">
        <v>27</v>
      </c>
      <c r="P1364" t="s">
        <v>28</v>
      </c>
      <c r="Q1364" t="s">
        <v>27</v>
      </c>
      <c r="R1364" t="s">
        <v>32</v>
      </c>
      <c r="S1364" s="4">
        <v>0</v>
      </c>
      <c r="T1364" s="2">
        <v>45</v>
      </c>
      <c r="U1364" t="s">
        <v>29</v>
      </c>
    </row>
    <row r="1365" spans="1:21" x14ac:dyDescent="0.35">
      <c r="A1365" t="s">
        <v>69</v>
      </c>
      <c r="B1365">
        <v>41</v>
      </c>
      <c r="C1365">
        <v>2023</v>
      </c>
      <c r="D1365" t="s">
        <v>153</v>
      </c>
      <c r="E1365">
        <v>127</v>
      </c>
      <c r="F1365" t="s">
        <v>154</v>
      </c>
      <c r="G1365" t="s">
        <v>24</v>
      </c>
      <c r="H1365" t="s">
        <v>25</v>
      </c>
      <c r="I1365">
        <v>208</v>
      </c>
      <c r="J1365" t="s">
        <v>31</v>
      </c>
      <c r="K1365" t="s">
        <v>28</v>
      </c>
      <c r="L1365">
        <v>5</v>
      </c>
      <c r="M1365">
        <v>1</v>
      </c>
      <c r="N1365" s="1" t="s">
        <v>27</v>
      </c>
      <c r="O1365" t="s">
        <v>27</v>
      </c>
      <c r="P1365" t="s">
        <v>28</v>
      </c>
      <c r="Q1365" t="s">
        <v>32</v>
      </c>
      <c r="R1365" t="s">
        <v>27</v>
      </c>
      <c r="S1365" s="2">
        <v>0</v>
      </c>
      <c r="T1365" s="2">
        <v>105</v>
      </c>
      <c r="U1365" t="s">
        <v>29</v>
      </c>
    </row>
    <row r="1366" spans="1:21" x14ac:dyDescent="0.35">
      <c r="A1366" t="s">
        <v>70</v>
      </c>
      <c r="B1366">
        <v>42</v>
      </c>
      <c r="C1366">
        <v>2023</v>
      </c>
      <c r="D1366" t="s">
        <v>153</v>
      </c>
      <c r="E1366">
        <v>127</v>
      </c>
      <c r="F1366" t="s">
        <v>154</v>
      </c>
      <c r="G1366" t="s">
        <v>24</v>
      </c>
      <c r="H1366" t="s">
        <v>25</v>
      </c>
      <c r="I1366">
        <v>100</v>
      </c>
      <c r="J1366" t="s">
        <v>31</v>
      </c>
      <c r="K1366" t="s">
        <v>28</v>
      </c>
      <c r="L1366">
        <v>5</v>
      </c>
      <c r="M1366">
        <v>1</v>
      </c>
      <c r="N1366" s="1" t="s">
        <v>27</v>
      </c>
      <c r="O1366" t="s">
        <v>27</v>
      </c>
      <c r="P1366" t="s">
        <v>28</v>
      </c>
      <c r="Q1366" t="s">
        <v>32</v>
      </c>
      <c r="R1366" t="s">
        <v>27</v>
      </c>
      <c r="S1366" s="2">
        <v>30</v>
      </c>
      <c r="T1366" s="2">
        <v>81</v>
      </c>
      <c r="U1366" t="s">
        <v>29</v>
      </c>
    </row>
    <row r="1367" spans="1:21" x14ac:dyDescent="0.35">
      <c r="A1367" t="s">
        <v>71</v>
      </c>
      <c r="B1367">
        <v>44</v>
      </c>
      <c r="C1367">
        <v>2023</v>
      </c>
      <c r="D1367" t="s">
        <v>153</v>
      </c>
      <c r="E1367">
        <v>127</v>
      </c>
      <c r="F1367" t="s">
        <v>154</v>
      </c>
      <c r="G1367" t="s">
        <v>24</v>
      </c>
      <c r="H1367" t="s">
        <v>25</v>
      </c>
      <c r="I1367">
        <v>145</v>
      </c>
      <c r="J1367" t="s">
        <v>31</v>
      </c>
      <c r="K1367" t="s">
        <v>28</v>
      </c>
      <c r="L1367">
        <v>5</v>
      </c>
      <c r="M1367">
        <v>1</v>
      </c>
      <c r="N1367" s="1" t="s">
        <v>27</v>
      </c>
      <c r="O1367" t="s">
        <v>27</v>
      </c>
      <c r="P1367" t="s">
        <v>28</v>
      </c>
      <c r="Q1367" t="s">
        <v>32</v>
      </c>
      <c r="R1367" t="s">
        <v>32</v>
      </c>
      <c r="S1367" s="2">
        <v>10</v>
      </c>
      <c r="T1367" s="2">
        <v>145</v>
      </c>
      <c r="U1367" t="s">
        <v>29</v>
      </c>
    </row>
    <row r="1368" spans="1:21" x14ac:dyDescent="0.35">
      <c r="A1368" t="s">
        <v>72</v>
      </c>
      <c r="B1368">
        <v>45</v>
      </c>
      <c r="C1368">
        <v>2023</v>
      </c>
      <c r="D1368" t="s">
        <v>153</v>
      </c>
      <c r="E1368">
        <v>127</v>
      </c>
      <c r="F1368" t="s">
        <v>154</v>
      </c>
      <c r="G1368" t="s">
        <v>24</v>
      </c>
      <c r="H1368" t="s">
        <v>25</v>
      </c>
      <c r="I1368">
        <v>30</v>
      </c>
      <c r="J1368" t="s">
        <v>31</v>
      </c>
      <c r="K1368" t="s">
        <v>28</v>
      </c>
      <c r="L1368">
        <v>5</v>
      </c>
      <c r="M1368">
        <v>1</v>
      </c>
      <c r="N1368" s="1" t="s">
        <v>27</v>
      </c>
      <c r="O1368" t="s">
        <v>27</v>
      </c>
      <c r="P1368" t="s">
        <v>28</v>
      </c>
      <c r="Q1368" t="s">
        <v>32</v>
      </c>
      <c r="R1368" t="s">
        <v>32</v>
      </c>
      <c r="S1368" s="4">
        <v>30</v>
      </c>
      <c r="T1368" s="2">
        <v>105</v>
      </c>
      <c r="U1368" t="s">
        <v>29</v>
      </c>
    </row>
    <row r="1369" spans="1:21" x14ac:dyDescent="0.35">
      <c r="A1369" t="s">
        <v>73</v>
      </c>
      <c r="B1369">
        <v>46</v>
      </c>
      <c r="C1369">
        <v>2023</v>
      </c>
      <c r="D1369" t="s">
        <v>153</v>
      </c>
      <c r="E1369">
        <v>127</v>
      </c>
      <c r="F1369" t="s">
        <v>154</v>
      </c>
      <c r="G1369" t="s">
        <v>24</v>
      </c>
      <c r="H1369" t="s">
        <v>25</v>
      </c>
      <c r="I1369">
        <v>100</v>
      </c>
      <c r="J1369" t="s">
        <v>31</v>
      </c>
      <c r="K1369" t="s">
        <v>28</v>
      </c>
      <c r="L1369">
        <v>5</v>
      </c>
      <c r="M1369">
        <v>1</v>
      </c>
      <c r="N1369" s="1" t="s">
        <v>27</v>
      </c>
      <c r="O1369" t="s">
        <v>27</v>
      </c>
      <c r="P1369" t="s">
        <v>28</v>
      </c>
      <c r="Q1369" t="s">
        <v>27</v>
      </c>
      <c r="R1369" t="s">
        <v>27</v>
      </c>
      <c r="S1369" s="2">
        <v>0</v>
      </c>
      <c r="T1369" s="4">
        <v>95</v>
      </c>
      <c r="U1369" t="s">
        <v>29</v>
      </c>
    </row>
    <row r="1370" spans="1:21" x14ac:dyDescent="0.35">
      <c r="A1370" t="s">
        <v>74</v>
      </c>
      <c r="B1370">
        <v>47</v>
      </c>
      <c r="C1370">
        <v>2023</v>
      </c>
      <c r="D1370" t="s">
        <v>153</v>
      </c>
      <c r="E1370">
        <v>127</v>
      </c>
      <c r="F1370" t="s">
        <v>154</v>
      </c>
      <c r="G1370" t="s">
        <v>24</v>
      </c>
      <c r="H1370" t="s">
        <v>25</v>
      </c>
      <c r="I1370">
        <v>39.15</v>
      </c>
      <c r="J1370" t="s">
        <v>31</v>
      </c>
      <c r="K1370" t="s">
        <v>28</v>
      </c>
      <c r="L1370">
        <v>5</v>
      </c>
      <c r="M1370">
        <v>1</v>
      </c>
      <c r="N1370" s="1" t="s">
        <v>27</v>
      </c>
      <c r="O1370" t="s">
        <v>32</v>
      </c>
      <c r="P1370" t="s">
        <v>28</v>
      </c>
      <c r="Q1370" t="s">
        <v>27</v>
      </c>
      <c r="R1370" t="s">
        <v>27</v>
      </c>
      <c r="S1370" s="4">
        <v>2</v>
      </c>
      <c r="T1370" s="2">
        <v>110</v>
      </c>
      <c r="U1370" t="s">
        <v>29</v>
      </c>
    </row>
    <row r="1371" spans="1:21" x14ac:dyDescent="0.35">
      <c r="A1371" t="s">
        <v>75</v>
      </c>
      <c r="B1371">
        <v>48</v>
      </c>
      <c r="C1371">
        <v>2023</v>
      </c>
      <c r="D1371" t="s">
        <v>153</v>
      </c>
      <c r="E1371">
        <v>127</v>
      </c>
      <c r="F1371" t="s">
        <v>154</v>
      </c>
      <c r="G1371" t="s">
        <v>24</v>
      </c>
      <c r="H1371" t="s">
        <v>25</v>
      </c>
      <c r="I1371">
        <v>100</v>
      </c>
      <c r="J1371" t="s">
        <v>31</v>
      </c>
      <c r="K1371" t="s">
        <v>28</v>
      </c>
      <c r="L1371">
        <v>5</v>
      </c>
      <c r="M1371">
        <v>2</v>
      </c>
      <c r="N1371" s="1" t="s">
        <v>27</v>
      </c>
      <c r="O1371" t="s">
        <v>27</v>
      </c>
      <c r="P1371" t="s">
        <v>28</v>
      </c>
      <c r="Q1371" t="s">
        <v>27</v>
      </c>
      <c r="R1371" t="s">
        <v>27</v>
      </c>
      <c r="S1371" s="2">
        <v>20</v>
      </c>
      <c r="T1371" s="2">
        <v>50</v>
      </c>
      <c r="U1371" t="s">
        <v>29</v>
      </c>
    </row>
    <row r="1372" spans="1:21" x14ac:dyDescent="0.35">
      <c r="A1372" t="s">
        <v>76</v>
      </c>
      <c r="B1372">
        <v>49</v>
      </c>
      <c r="C1372">
        <v>2023</v>
      </c>
      <c r="D1372" t="s">
        <v>153</v>
      </c>
      <c r="E1372">
        <v>127</v>
      </c>
      <c r="F1372" t="s">
        <v>154</v>
      </c>
      <c r="G1372" t="s">
        <v>24</v>
      </c>
      <c r="H1372" t="s">
        <v>25</v>
      </c>
      <c r="I1372">
        <v>130</v>
      </c>
      <c r="J1372" t="s">
        <v>31</v>
      </c>
      <c r="K1372" t="s">
        <v>28</v>
      </c>
      <c r="L1372">
        <v>5</v>
      </c>
      <c r="M1372">
        <v>1</v>
      </c>
      <c r="N1372" s="1" t="s">
        <v>27</v>
      </c>
      <c r="O1372" t="s">
        <v>27</v>
      </c>
      <c r="P1372" t="s">
        <v>28</v>
      </c>
      <c r="Q1372" t="s">
        <v>27</v>
      </c>
      <c r="R1372" t="s">
        <v>27</v>
      </c>
      <c r="S1372" s="2">
        <v>30</v>
      </c>
      <c r="T1372" s="2">
        <v>78</v>
      </c>
      <c r="U1372" t="s">
        <v>29</v>
      </c>
    </row>
    <row r="1373" spans="1:21" x14ac:dyDescent="0.35">
      <c r="A1373" t="s">
        <v>77</v>
      </c>
      <c r="B1373">
        <v>50</v>
      </c>
      <c r="C1373">
        <v>2023</v>
      </c>
      <c r="D1373" t="s">
        <v>153</v>
      </c>
      <c r="E1373">
        <v>127</v>
      </c>
      <c r="F1373" t="s">
        <v>154</v>
      </c>
      <c r="G1373" t="s">
        <v>24</v>
      </c>
      <c r="H1373" t="s">
        <v>25</v>
      </c>
      <c r="I1373">
        <v>100</v>
      </c>
      <c r="J1373" t="s">
        <v>31</v>
      </c>
      <c r="K1373" t="s">
        <v>28</v>
      </c>
      <c r="L1373">
        <v>5</v>
      </c>
      <c r="M1373">
        <v>1</v>
      </c>
      <c r="N1373" s="1" t="s">
        <v>27</v>
      </c>
      <c r="O1373" t="s">
        <v>27</v>
      </c>
      <c r="P1373" t="s">
        <v>28</v>
      </c>
      <c r="Q1373" t="s">
        <v>27</v>
      </c>
      <c r="R1373" t="s">
        <v>32</v>
      </c>
      <c r="S1373" s="2">
        <v>75</v>
      </c>
      <c r="T1373" s="2">
        <v>125</v>
      </c>
      <c r="U1373" t="s">
        <v>29</v>
      </c>
    </row>
    <row r="1374" spans="1:21" x14ac:dyDescent="0.35">
      <c r="A1374" t="s">
        <v>78</v>
      </c>
      <c r="B1374">
        <v>51</v>
      </c>
      <c r="C1374">
        <v>2023</v>
      </c>
      <c r="D1374" t="s">
        <v>153</v>
      </c>
      <c r="E1374">
        <v>127</v>
      </c>
      <c r="F1374" t="s">
        <v>154</v>
      </c>
      <c r="G1374" t="s">
        <v>24</v>
      </c>
      <c r="H1374" t="s">
        <v>25</v>
      </c>
      <c r="I1374">
        <v>125</v>
      </c>
      <c r="J1374" t="s">
        <v>31</v>
      </c>
      <c r="K1374" t="s">
        <v>28</v>
      </c>
      <c r="L1374">
        <v>5</v>
      </c>
      <c r="M1374">
        <v>1</v>
      </c>
      <c r="N1374" s="1" t="s">
        <v>27</v>
      </c>
      <c r="O1374" t="s">
        <v>27</v>
      </c>
      <c r="P1374" t="s">
        <v>28</v>
      </c>
      <c r="Q1374" t="s">
        <v>27</v>
      </c>
      <c r="R1374" t="s">
        <v>27</v>
      </c>
      <c r="S1374" s="2">
        <v>40</v>
      </c>
      <c r="T1374" s="2">
        <v>80</v>
      </c>
      <c r="U1374" t="s">
        <v>29</v>
      </c>
    </row>
    <row r="1375" spans="1:21" x14ac:dyDescent="0.35">
      <c r="A1375" t="s">
        <v>79</v>
      </c>
      <c r="B1375">
        <v>53</v>
      </c>
      <c r="C1375">
        <v>2023</v>
      </c>
      <c r="D1375" t="s">
        <v>153</v>
      </c>
      <c r="E1375">
        <v>127</v>
      </c>
      <c r="F1375" t="s">
        <v>154</v>
      </c>
      <c r="G1375" t="s">
        <v>24</v>
      </c>
      <c r="H1375" t="s">
        <v>25</v>
      </c>
      <c r="I1375">
        <v>125</v>
      </c>
      <c r="J1375" t="s">
        <v>31</v>
      </c>
      <c r="K1375" t="s">
        <v>28</v>
      </c>
      <c r="L1375">
        <v>5</v>
      </c>
      <c r="M1375">
        <v>1</v>
      </c>
      <c r="N1375" s="1" t="s">
        <v>27</v>
      </c>
      <c r="O1375" t="s">
        <v>27</v>
      </c>
      <c r="P1375" t="s">
        <v>28</v>
      </c>
      <c r="Q1375" t="s">
        <v>27</v>
      </c>
      <c r="R1375" t="s">
        <v>27</v>
      </c>
      <c r="S1375" s="2">
        <v>30</v>
      </c>
      <c r="T1375" s="2">
        <v>125</v>
      </c>
      <c r="U1375" t="s">
        <v>39</v>
      </c>
    </row>
    <row r="1376" spans="1:21" x14ac:dyDescent="0.35">
      <c r="A1376" t="s">
        <v>80</v>
      </c>
      <c r="B1376">
        <v>54</v>
      </c>
      <c r="C1376">
        <v>2023</v>
      </c>
      <c r="D1376" t="s">
        <v>153</v>
      </c>
      <c r="E1376">
        <v>127</v>
      </c>
      <c r="F1376" t="s">
        <v>154</v>
      </c>
      <c r="G1376" t="s">
        <v>24</v>
      </c>
      <c r="H1376" t="s">
        <v>25</v>
      </c>
      <c r="I1376">
        <v>35</v>
      </c>
      <c r="J1376" t="s">
        <v>31</v>
      </c>
      <c r="K1376" t="s">
        <v>28</v>
      </c>
      <c r="L1376">
        <v>5</v>
      </c>
      <c r="M1376">
        <v>1</v>
      </c>
      <c r="N1376" s="1" t="s">
        <v>27</v>
      </c>
      <c r="O1376" t="s">
        <v>27</v>
      </c>
      <c r="P1376">
        <v>18</v>
      </c>
      <c r="Q1376" t="s">
        <v>32</v>
      </c>
      <c r="R1376" t="s">
        <v>32</v>
      </c>
      <c r="S1376" s="2">
        <v>24</v>
      </c>
      <c r="T1376" s="4">
        <v>90</v>
      </c>
      <c r="U1376" t="s">
        <v>29</v>
      </c>
    </row>
    <row r="1377" spans="1:21" x14ac:dyDescent="0.35">
      <c r="A1377" t="s">
        <v>81</v>
      </c>
      <c r="B1377">
        <v>55</v>
      </c>
      <c r="C1377">
        <v>2023</v>
      </c>
      <c r="D1377" t="s">
        <v>153</v>
      </c>
      <c r="E1377">
        <v>127</v>
      </c>
      <c r="F1377" t="s">
        <v>154</v>
      </c>
      <c r="G1377" t="s">
        <v>24</v>
      </c>
      <c r="H1377" t="s">
        <v>25</v>
      </c>
      <c r="I1377">
        <v>135</v>
      </c>
      <c r="J1377" t="s">
        <v>31</v>
      </c>
      <c r="K1377" t="s">
        <v>28</v>
      </c>
      <c r="L1377">
        <v>5</v>
      </c>
      <c r="M1377">
        <v>2</v>
      </c>
      <c r="N1377" s="1" t="s">
        <v>27</v>
      </c>
      <c r="O1377" t="s">
        <v>27</v>
      </c>
      <c r="P1377" t="s">
        <v>28</v>
      </c>
      <c r="Q1377" t="s">
        <v>27</v>
      </c>
      <c r="R1377" t="s">
        <v>27</v>
      </c>
      <c r="S1377" s="2">
        <v>16</v>
      </c>
      <c r="T1377" s="2">
        <v>82</v>
      </c>
      <c r="U1377" t="s">
        <v>29</v>
      </c>
    </row>
    <row r="1378" spans="1:21" x14ac:dyDescent="0.35">
      <c r="A1378" t="s">
        <v>82</v>
      </c>
      <c r="B1378">
        <v>56</v>
      </c>
      <c r="C1378">
        <v>2023</v>
      </c>
      <c r="D1378" t="s">
        <v>153</v>
      </c>
      <c r="E1378">
        <v>127</v>
      </c>
      <c r="F1378" t="s">
        <v>154</v>
      </c>
      <c r="G1378" t="s">
        <v>24</v>
      </c>
      <c r="H1378" t="s">
        <v>25</v>
      </c>
      <c r="I1378">
        <v>310</v>
      </c>
      <c r="J1378" t="s">
        <v>31</v>
      </c>
      <c r="K1378" t="s">
        <v>28</v>
      </c>
      <c r="L1378">
        <v>5</v>
      </c>
      <c r="M1378">
        <v>1</v>
      </c>
      <c r="N1378" s="1" t="s">
        <v>27</v>
      </c>
      <c r="O1378" t="s">
        <v>27</v>
      </c>
      <c r="P1378" t="s">
        <v>28</v>
      </c>
      <c r="Q1378" t="s">
        <v>27</v>
      </c>
      <c r="R1378" t="s">
        <v>32</v>
      </c>
      <c r="S1378" s="2">
        <v>60</v>
      </c>
      <c r="T1378" s="2">
        <v>180</v>
      </c>
      <c r="U1378" t="s">
        <v>29</v>
      </c>
    </row>
    <row r="1379" spans="1:21" x14ac:dyDescent="0.35">
      <c r="A1379" t="s">
        <v>21</v>
      </c>
      <c r="B1379">
        <v>1</v>
      </c>
      <c r="C1379">
        <v>2023</v>
      </c>
      <c r="D1379" t="s">
        <v>155</v>
      </c>
      <c r="E1379">
        <v>128</v>
      </c>
      <c r="F1379" t="s">
        <v>156</v>
      </c>
      <c r="G1379" t="s">
        <v>24</v>
      </c>
      <c r="H1379" t="s">
        <v>25</v>
      </c>
      <c r="I1379">
        <v>178.5</v>
      </c>
      <c r="J1379" t="s">
        <v>31</v>
      </c>
      <c r="K1379" t="s">
        <v>28</v>
      </c>
      <c r="L1379">
        <v>5</v>
      </c>
      <c r="M1379">
        <v>1</v>
      </c>
      <c r="N1379" s="1" t="s">
        <v>27</v>
      </c>
      <c r="O1379" t="s">
        <v>32</v>
      </c>
      <c r="P1379" t="s">
        <v>28</v>
      </c>
      <c r="Q1379" t="s">
        <v>32</v>
      </c>
      <c r="R1379" t="s">
        <v>27</v>
      </c>
      <c r="S1379">
        <v>24</v>
      </c>
      <c r="T1379">
        <v>75</v>
      </c>
      <c r="U1379" t="s">
        <v>29</v>
      </c>
    </row>
    <row r="1380" spans="1:21" x14ac:dyDescent="0.35">
      <c r="A1380" t="s">
        <v>30</v>
      </c>
      <c r="B1380">
        <v>2</v>
      </c>
      <c r="C1380">
        <v>2023</v>
      </c>
      <c r="D1380" t="s">
        <v>155</v>
      </c>
      <c r="E1380">
        <v>128</v>
      </c>
      <c r="F1380" t="s">
        <v>156</v>
      </c>
      <c r="G1380" t="s">
        <v>24</v>
      </c>
      <c r="H1380" t="s">
        <v>25</v>
      </c>
      <c r="I1380">
        <v>200</v>
      </c>
      <c r="J1380" t="s">
        <v>31</v>
      </c>
      <c r="K1380" t="s">
        <v>28</v>
      </c>
      <c r="L1380">
        <v>5</v>
      </c>
      <c r="M1380">
        <v>1</v>
      </c>
      <c r="N1380" s="1" t="s">
        <v>27</v>
      </c>
      <c r="O1380" t="s">
        <v>27</v>
      </c>
      <c r="P1380" t="s">
        <v>28</v>
      </c>
      <c r="Q1380" t="s">
        <v>27</v>
      </c>
      <c r="R1380" t="s">
        <v>32</v>
      </c>
      <c r="S1380" s="2">
        <v>60</v>
      </c>
      <c r="T1380" s="2">
        <v>100</v>
      </c>
      <c r="U1380" t="s">
        <v>29</v>
      </c>
    </row>
    <row r="1381" spans="1:21" x14ac:dyDescent="0.35">
      <c r="A1381" t="s">
        <v>33</v>
      </c>
      <c r="B1381">
        <v>4</v>
      </c>
      <c r="C1381">
        <v>2023</v>
      </c>
      <c r="D1381" t="s">
        <v>155</v>
      </c>
      <c r="E1381">
        <v>128</v>
      </c>
      <c r="F1381" t="s">
        <v>156</v>
      </c>
      <c r="G1381" t="s">
        <v>24</v>
      </c>
      <c r="H1381" t="s">
        <v>25</v>
      </c>
      <c r="I1381">
        <v>200</v>
      </c>
      <c r="J1381" t="s">
        <v>31</v>
      </c>
      <c r="K1381" t="s">
        <v>28</v>
      </c>
      <c r="L1381">
        <v>5</v>
      </c>
      <c r="M1381">
        <v>1</v>
      </c>
      <c r="N1381" s="1" t="s">
        <v>27</v>
      </c>
      <c r="O1381" t="s">
        <v>32</v>
      </c>
      <c r="P1381" t="s">
        <v>28</v>
      </c>
      <c r="Q1381" t="s">
        <v>27</v>
      </c>
      <c r="R1381" t="s">
        <v>32</v>
      </c>
      <c r="S1381" s="2">
        <v>90</v>
      </c>
      <c r="T1381" s="4">
        <v>160</v>
      </c>
      <c r="U1381" t="s">
        <v>29</v>
      </c>
    </row>
    <row r="1382" spans="1:21" x14ac:dyDescent="0.35">
      <c r="A1382" t="s">
        <v>34</v>
      </c>
      <c r="B1382">
        <v>5</v>
      </c>
      <c r="C1382">
        <v>2023</v>
      </c>
      <c r="D1382" t="s">
        <v>155</v>
      </c>
      <c r="E1382">
        <v>128</v>
      </c>
      <c r="F1382" t="s">
        <v>156</v>
      </c>
      <c r="G1382" t="s">
        <v>24</v>
      </c>
      <c r="H1382" t="s">
        <v>25</v>
      </c>
      <c r="I1382">
        <v>161.25</v>
      </c>
      <c r="J1382" t="s">
        <v>31</v>
      </c>
      <c r="K1382" t="s">
        <v>28</v>
      </c>
      <c r="L1382">
        <v>5</v>
      </c>
      <c r="M1382">
        <v>1</v>
      </c>
      <c r="N1382" s="1" t="s">
        <v>27</v>
      </c>
      <c r="O1382" t="s">
        <v>27</v>
      </c>
      <c r="P1382" t="s">
        <v>28</v>
      </c>
      <c r="Q1382" t="s">
        <v>27</v>
      </c>
      <c r="R1382" t="s">
        <v>27</v>
      </c>
      <c r="S1382" s="4">
        <v>15</v>
      </c>
      <c r="T1382" s="2">
        <v>65</v>
      </c>
      <c r="U1382" t="s">
        <v>29</v>
      </c>
    </row>
    <row r="1383" spans="1:21" x14ac:dyDescent="0.35">
      <c r="A1383" t="s">
        <v>35</v>
      </c>
      <c r="B1383">
        <v>6</v>
      </c>
      <c r="C1383">
        <v>2023</v>
      </c>
      <c r="D1383" t="s">
        <v>155</v>
      </c>
      <c r="E1383">
        <v>128</v>
      </c>
      <c r="F1383" t="s">
        <v>156</v>
      </c>
      <c r="G1383" t="s">
        <v>24</v>
      </c>
      <c r="H1383" t="s">
        <v>25</v>
      </c>
      <c r="I1383">
        <v>500</v>
      </c>
      <c r="J1383" t="s">
        <v>31</v>
      </c>
      <c r="K1383" t="s">
        <v>28</v>
      </c>
      <c r="L1383">
        <v>5</v>
      </c>
      <c r="M1383">
        <v>1</v>
      </c>
      <c r="N1383" s="1" t="s">
        <v>27</v>
      </c>
      <c r="O1383" t="s">
        <v>27</v>
      </c>
      <c r="P1383" t="s">
        <v>28</v>
      </c>
      <c r="Q1383" t="s">
        <v>27</v>
      </c>
      <c r="R1383" t="s">
        <v>27</v>
      </c>
      <c r="S1383" s="2">
        <v>30</v>
      </c>
      <c r="T1383" s="2">
        <v>150</v>
      </c>
      <c r="U1383" t="s">
        <v>27</v>
      </c>
    </row>
    <row r="1384" spans="1:21" x14ac:dyDescent="0.35">
      <c r="A1384" t="s">
        <v>36</v>
      </c>
      <c r="B1384">
        <v>8</v>
      </c>
      <c r="C1384">
        <v>2023</v>
      </c>
      <c r="D1384" t="s">
        <v>155</v>
      </c>
      <c r="E1384">
        <v>128</v>
      </c>
      <c r="F1384" t="s">
        <v>156</v>
      </c>
      <c r="G1384" t="s">
        <v>24</v>
      </c>
      <c r="H1384" t="s">
        <v>25</v>
      </c>
      <c r="I1384">
        <v>126</v>
      </c>
      <c r="J1384" t="s">
        <v>31</v>
      </c>
      <c r="K1384" t="s">
        <v>28</v>
      </c>
      <c r="L1384">
        <v>5</v>
      </c>
      <c r="M1384">
        <v>1</v>
      </c>
      <c r="N1384" s="1" t="s">
        <v>27</v>
      </c>
      <c r="O1384" t="s">
        <v>27</v>
      </c>
      <c r="P1384" t="s">
        <v>28</v>
      </c>
      <c r="Q1384" t="s">
        <v>27</v>
      </c>
      <c r="R1384" t="s">
        <v>32</v>
      </c>
      <c r="S1384" s="2">
        <v>20</v>
      </c>
      <c r="T1384" s="2" t="s">
        <v>28</v>
      </c>
      <c r="U1384" t="s">
        <v>29</v>
      </c>
    </row>
    <row r="1385" spans="1:21" x14ac:dyDescent="0.35">
      <c r="A1385" t="s">
        <v>37</v>
      </c>
      <c r="B1385">
        <v>9</v>
      </c>
      <c r="C1385">
        <v>2023</v>
      </c>
      <c r="D1385" t="s">
        <v>155</v>
      </c>
      <c r="E1385">
        <v>128</v>
      </c>
      <c r="F1385" t="s">
        <v>156</v>
      </c>
      <c r="G1385" t="s">
        <v>24</v>
      </c>
      <c r="H1385" t="s">
        <v>25</v>
      </c>
      <c r="I1385">
        <v>180</v>
      </c>
      <c r="J1385" t="s">
        <v>31</v>
      </c>
      <c r="K1385" t="s">
        <v>28</v>
      </c>
      <c r="L1385">
        <v>5</v>
      </c>
      <c r="M1385">
        <v>1</v>
      </c>
      <c r="N1385" s="1" t="s">
        <v>27</v>
      </c>
      <c r="O1385" t="s">
        <v>27</v>
      </c>
      <c r="P1385" t="s">
        <v>28</v>
      </c>
      <c r="Q1385" t="s">
        <v>27</v>
      </c>
      <c r="R1385" t="s">
        <v>27</v>
      </c>
      <c r="S1385" s="2">
        <v>50</v>
      </c>
      <c r="T1385" s="2">
        <v>110</v>
      </c>
      <c r="U1385" t="s">
        <v>29</v>
      </c>
    </row>
    <row r="1386" spans="1:21" x14ac:dyDescent="0.35">
      <c r="A1386" t="s">
        <v>38</v>
      </c>
      <c r="B1386">
        <v>10</v>
      </c>
      <c r="C1386">
        <v>2023</v>
      </c>
      <c r="D1386" t="s">
        <v>155</v>
      </c>
      <c r="E1386">
        <v>128</v>
      </c>
      <c r="F1386" t="s">
        <v>156</v>
      </c>
      <c r="G1386" t="s">
        <v>24</v>
      </c>
      <c r="H1386" t="s">
        <v>25</v>
      </c>
      <c r="I1386">
        <v>235</v>
      </c>
      <c r="J1386" t="s">
        <v>31</v>
      </c>
      <c r="K1386" t="s">
        <v>28</v>
      </c>
      <c r="L1386">
        <v>5</v>
      </c>
      <c r="M1386">
        <v>1</v>
      </c>
      <c r="N1386" s="1" t="s">
        <v>27</v>
      </c>
      <c r="O1386" t="s">
        <v>27</v>
      </c>
      <c r="P1386" t="s">
        <v>28</v>
      </c>
      <c r="Q1386" t="s">
        <v>27</v>
      </c>
      <c r="R1386" t="s">
        <v>32</v>
      </c>
      <c r="S1386" s="2">
        <v>30</v>
      </c>
      <c r="T1386" s="2" t="s">
        <v>28</v>
      </c>
      <c r="U1386" t="s">
        <v>29</v>
      </c>
    </row>
    <row r="1387" spans="1:21" x14ac:dyDescent="0.35">
      <c r="A1387" t="s">
        <v>40</v>
      </c>
      <c r="B1387">
        <v>11</v>
      </c>
      <c r="C1387">
        <v>2023</v>
      </c>
      <c r="D1387" t="s">
        <v>155</v>
      </c>
      <c r="E1387">
        <v>128</v>
      </c>
      <c r="F1387" t="s">
        <v>156</v>
      </c>
      <c r="G1387" t="s">
        <v>24</v>
      </c>
      <c r="H1387" t="s">
        <v>25</v>
      </c>
      <c r="I1387">
        <v>230</v>
      </c>
      <c r="J1387" t="s">
        <v>31</v>
      </c>
      <c r="K1387" t="s">
        <v>28</v>
      </c>
      <c r="L1387">
        <v>5</v>
      </c>
      <c r="M1387">
        <v>1</v>
      </c>
      <c r="N1387" s="1" t="s">
        <v>27</v>
      </c>
      <c r="O1387" t="s">
        <v>27</v>
      </c>
      <c r="P1387" t="s">
        <v>28</v>
      </c>
      <c r="Q1387" t="s">
        <v>27</v>
      </c>
      <c r="R1387" t="s">
        <v>32</v>
      </c>
      <c r="S1387" s="2">
        <v>24</v>
      </c>
      <c r="T1387" s="2">
        <v>313</v>
      </c>
      <c r="U1387" t="s">
        <v>29</v>
      </c>
    </row>
    <row r="1388" spans="1:21" x14ac:dyDescent="0.35">
      <c r="A1388" t="s">
        <v>41</v>
      </c>
      <c r="B1388">
        <v>12</v>
      </c>
      <c r="C1388">
        <v>2023</v>
      </c>
      <c r="D1388" t="s">
        <v>155</v>
      </c>
      <c r="E1388">
        <v>128</v>
      </c>
      <c r="F1388" t="s">
        <v>156</v>
      </c>
      <c r="G1388" t="s">
        <v>24</v>
      </c>
      <c r="H1388" t="s">
        <v>25</v>
      </c>
      <c r="I1388">
        <v>110</v>
      </c>
      <c r="J1388" t="s">
        <v>31</v>
      </c>
      <c r="K1388" t="s">
        <v>28</v>
      </c>
      <c r="L1388">
        <v>5</v>
      </c>
      <c r="M1388">
        <v>1</v>
      </c>
      <c r="N1388" s="1" t="s">
        <v>27</v>
      </c>
      <c r="O1388" t="s">
        <v>27</v>
      </c>
      <c r="P1388" t="s">
        <v>28</v>
      </c>
      <c r="Q1388" t="s">
        <v>27</v>
      </c>
      <c r="R1388" t="s">
        <v>32</v>
      </c>
      <c r="S1388" s="2">
        <v>30</v>
      </c>
      <c r="T1388" s="2">
        <v>84</v>
      </c>
      <c r="U1388" t="s">
        <v>29</v>
      </c>
    </row>
    <row r="1389" spans="1:21" x14ac:dyDescent="0.35">
      <c r="A1389" t="s">
        <v>42</v>
      </c>
      <c r="B1389">
        <v>13</v>
      </c>
      <c r="C1389">
        <v>2023</v>
      </c>
      <c r="D1389" t="s">
        <v>155</v>
      </c>
      <c r="E1389">
        <v>128</v>
      </c>
      <c r="F1389" t="s">
        <v>156</v>
      </c>
      <c r="G1389" t="s">
        <v>24</v>
      </c>
      <c r="H1389" t="s">
        <v>25</v>
      </c>
      <c r="I1389">
        <v>75</v>
      </c>
      <c r="J1389" t="s">
        <v>31</v>
      </c>
      <c r="K1389" t="s">
        <v>28</v>
      </c>
      <c r="L1389">
        <v>5</v>
      </c>
      <c r="M1389">
        <v>1</v>
      </c>
      <c r="N1389" s="1" t="s">
        <v>27</v>
      </c>
      <c r="O1389" t="s">
        <v>32</v>
      </c>
      <c r="P1389">
        <v>18</v>
      </c>
      <c r="Q1389" t="s">
        <v>27</v>
      </c>
      <c r="R1389" t="s">
        <v>32</v>
      </c>
      <c r="S1389" s="2">
        <v>30</v>
      </c>
      <c r="T1389" s="2">
        <v>65</v>
      </c>
      <c r="U1389" t="s">
        <v>29</v>
      </c>
    </row>
    <row r="1390" spans="1:21" x14ac:dyDescent="0.35">
      <c r="A1390" t="s">
        <v>43</v>
      </c>
      <c r="B1390">
        <v>15</v>
      </c>
      <c r="C1390">
        <v>2023</v>
      </c>
      <c r="D1390" t="s">
        <v>155</v>
      </c>
      <c r="E1390">
        <v>128</v>
      </c>
      <c r="F1390" t="s">
        <v>156</v>
      </c>
      <c r="G1390" t="s">
        <v>24</v>
      </c>
      <c r="H1390" t="s">
        <v>25</v>
      </c>
      <c r="I1390">
        <v>194</v>
      </c>
      <c r="J1390" t="s">
        <v>31</v>
      </c>
      <c r="K1390" t="s">
        <v>28</v>
      </c>
      <c r="L1390">
        <v>5</v>
      </c>
      <c r="M1390">
        <v>1</v>
      </c>
      <c r="N1390" s="1" t="s">
        <v>27</v>
      </c>
      <c r="O1390" t="s">
        <v>27</v>
      </c>
      <c r="P1390">
        <v>18</v>
      </c>
      <c r="Q1390" t="s">
        <v>27</v>
      </c>
      <c r="R1390" t="s">
        <v>27</v>
      </c>
      <c r="S1390" s="2">
        <v>30</v>
      </c>
      <c r="T1390" s="2">
        <v>36</v>
      </c>
      <c r="U1390" t="s">
        <v>29</v>
      </c>
    </row>
    <row r="1391" spans="1:21" x14ac:dyDescent="0.35">
      <c r="A1391" t="s">
        <v>44</v>
      </c>
      <c r="B1391">
        <v>16</v>
      </c>
      <c r="C1391">
        <v>2023</v>
      </c>
      <c r="D1391" t="s">
        <v>155</v>
      </c>
      <c r="E1391">
        <v>128</v>
      </c>
      <c r="F1391" t="s">
        <v>156</v>
      </c>
      <c r="G1391" t="s">
        <v>24</v>
      </c>
      <c r="H1391" t="s">
        <v>25</v>
      </c>
      <c r="I1391">
        <v>118.25</v>
      </c>
      <c r="J1391" t="s">
        <v>31</v>
      </c>
      <c r="K1391" t="s">
        <v>28</v>
      </c>
      <c r="L1391">
        <v>5</v>
      </c>
      <c r="M1391">
        <v>1</v>
      </c>
      <c r="N1391" s="1" t="s">
        <v>27</v>
      </c>
      <c r="O1391" t="s">
        <v>27</v>
      </c>
      <c r="P1391" t="s">
        <v>28</v>
      </c>
      <c r="Q1391" t="s">
        <v>27</v>
      </c>
      <c r="R1391" t="s">
        <v>32</v>
      </c>
      <c r="S1391" s="2">
        <v>30</v>
      </c>
      <c r="T1391" s="2">
        <v>90</v>
      </c>
      <c r="U1391" t="s">
        <v>29</v>
      </c>
    </row>
    <row r="1392" spans="1:21" x14ac:dyDescent="0.35">
      <c r="A1392" t="s">
        <v>45</v>
      </c>
      <c r="B1392">
        <v>17</v>
      </c>
      <c r="C1392">
        <v>2023</v>
      </c>
      <c r="D1392" t="s">
        <v>155</v>
      </c>
      <c r="E1392">
        <v>128</v>
      </c>
      <c r="F1392" t="s">
        <v>156</v>
      </c>
      <c r="G1392" t="s">
        <v>24</v>
      </c>
      <c r="H1392" t="s">
        <v>25</v>
      </c>
      <c r="I1392">
        <v>125</v>
      </c>
      <c r="J1392" t="s">
        <v>31</v>
      </c>
      <c r="K1392" t="s">
        <v>28</v>
      </c>
      <c r="L1392">
        <v>5</v>
      </c>
      <c r="M1392">
        <v>1</v>
      </c>
      <c r="N1392" s="1" t="s">
        <v>27</v>
      </c>
      <c r="O1392" t="s">
        <v>27</v>
      </c>
      <c r="P1392" t="s">
        <v>28</v>
      </c>
      <c r="Q1392" t="s">
        <v>27</v>
      </c>
      <c r="R1392" t="s">
        <v>32</v>
      </c>
      <c r="S1392" s="2">
        <v>80</v>
      </c>
      <c r="T1392" s="2">
        <v>80</v>
      </c>
      <c r="U1392" t="s">
        <v>27</v>
      </c>
    </row>
    <row r="1393" spans="1:21" x14ac:dyDescent="0.35">
      <c r="A1393" t="s">
        <v>46</v>
      </c>
      <c r="B1393">
        <v>18</v>
      </c>
      <c r="C1393">
        <v>2023</v>
      </c>
      <c r="D1393" t="s">
        <v>155</v>
      </c>
      <c r="E1393">
        <v>128</v>
      </c>
      <c r="F1393" t="s">
        <v>156</v>
      </c>
      <c r="G1393" t="s">
        <v>24</v>
      </c>
      <c r="H1393" t="s">
        <v>25</v>
      </c>
      <c r="I1393">
        <v>50</v>
      </c>
      <c r="J1393" t="s">
        <v>31</v>
      </c>
      <c r="K1393" t="s">
        <v>28</v>
      </c>
      <c r="L1393">
        <v>5</v>
      </c>
      <c r="M1393">
        <v>1</v>
      </c>
      <c r="N1393" s="1" t="s">
        <v>27</v>
      </c>
      <c r="O1393" t="s">
        <v>27</v>
      </c>
      <c r="P1393" t="s">
        <v>28</v>
      </c>
      <c r="Q1393" t="s">
        <v>27</v>
      </c>
      <c r="R1393" t="s">
        <v>27</v>
      </c>
      <c r="S1393" s="2">
        <v>30</v>
      </c>
      <c r="T1393" s="2">
        <v>50</v>
      </c>
      <c r="U1393" t="s">
        <v>29</v>
      </c>
    </row>
    <row r="1394" spans="1:21" x14ac:dyDescent="0.35">
      <c r="A1394" t="s">
        <v>47</v>
      </c>
      <c r="B1394">
        <v>19</v>
      </c>
      <c r="C1394">
        <v>2023</v>
      </c>
      <c r="D1394" t="s">
        <v>155</v>
      </c>
      <c r="E1394">
        <v>128</v>
      </c>
      <c r="F1394" t="s">
        <v>156</v>
      </c>
      <c r="G1394" t="s">
        <v>24</v>
      </c>
      <c r="H1394" t="s">
        <v>25</v>
      </c>
      <c r="I1394">
        <v>81</v>
      </c>
      <c r="J1394" t="s">
        <v>31</v>
      </c>
      <c r="K1394" t="s">
        <v>28</v>
      </c>
      <c r="L1394">
        <v>5</v>
      </c>
      <c r="M1394">
        <v>1</v>
      </c>
      <c r="N1394" s="1" t="s">
        <v>27</v>
      </c>
      <c r="O1394" t="s">
        <v>27</v>
      </c>
      <c r="P1394" t="s">
        <v>28</v>
      </c>
      <c r="Q1394" t="s">
        <v>27</v>
      </c>
      <c r="R1394" t="s">
        <v>32</v>
      </c>
      <c r="S1394" s="2">
        <v>36</v>
      </c>
      <c r="T1394" s="4">
        <v>81</v>
      </c>
      <c r="U1394" t="s">
        <v>29</v>
      </c>
    </row>
    <row r="1395" spans="1:21" x14ac:dyDescent="0.35">
      <c r="A1395" t="s">
        <v>48</v>
      </c>
      <c r="B1395">
        <v>20</v>
      </c>
      <c r="C1395">
        <v>2023</v>
      </c>
      <c r="D1395" t="s">
        <v>155</v>
      </c>
      <c r="E1395">
        <v>128</v>
      </c>
      <c r="F1395" t="s">
        <v>156</v>
      </c>
      <c r="G1395" t="s">
        <v>24</v>
      </c>
      <c r="H1395" t="s">
        <v>25</v>
      </c>
      <c r="I1395">
        <v>98</v>
      </c>
      <c r="J1395" t="s">
        <v>31</v>
      </c>
      <c r="K1395" t="s">
        <v>28</v>
      </c>
      <c r="L1395">
        <v>5</v>
      </c>
      <c r="M1395">
        <v>1</v>
      </c>
      <c r="N1395" s="1" t="s">
        <v>27</v>
      </c>
      <c r="O1395" t="s">
        <v>27</v>
      </c>
      <c r="P1395" t="s">
        <v>28</v>
      </c>
      <c r="Q1395" t="s">
        <v>27</v>
      </c>
      <c r="R1395" t="s">
        <v>32</v>
      </c>
      <c r="S1395" s="2">
        <v>30</v>
      </c>
      <c r="T1395" s="2">
        <v>55</v>
      </c>
      <c r="U1395" t="s">
        <v>29</v>
      </c>
    </row>
    <row r="1396" spans="1:21" x14ac:dyDescent="0.35">
      <c r="A1396" t="s">
        <v>49</v>
      </c>
      <c r="B1396">
        <v>21</v>
      </c>
      <c r="C1396">
        <v>2023</v>
      </c>
      <c r="D1396" t="s">
        <v>155</v>
      </c>
      <c r="E1396">
        <v>128</v>
      </c>
      <c r="F1396" t="s">
        <v>156</v>
      </c>
      <c r="G1396" t="s">
        <v>24</v>
      </c>
      <c r="H1396" t="s">
        <v>25</v>
      </c>
      <c r="I1396">
        <v>178.75</v>
      </c>
      <c r="J1396" t="s">
        <v>31</v>
      </c>
      <c r="K1396" t="s">
        <v>28</v>
      </c>
      <c r="L1396">
        <v>5</v>
      </c>
      <c r="M1396">
        <v>1</v>
      </c>
      <c r="N1396" s="1" t="s">
        <v>27</v>
      </c>
      <c r="O1396" t="s">
        <v>27</v>
      </c>
      <c r="P1396" t="s">
        <v>28</v>
      </c>
      <c r="Q1396" t="s">
        <v>27</v>
      </c>
      <c r="R1396" t="s">
        <v>32</v>
      </c>
      <c r="S1396" s="4">
        <v>28</v>
      </c>
      <c r="T1396" s="2">
        <v>110</v>
      </c>
      <c r="U1396" t="s">
        <v>29</v>
      </c>
    </row>
    <row r="1397" spans="1:21" x14ac:dyDescent="0.35">
      <c r="A1397" t="s">
        <v>50</v>
      </c>
      <c r="B1397">
        <v>22</v>
      </c>
      <c r="C1397">
        <v>2023</v>
      </c>
      <c r="D1397" t="s">
        <v>155</v>
      </c>
      <c r="E1397">
        <v>128</v>
      </c>
      <c r="F1397" t="s">
        <v>156</v>
      </c>
      <c r="G1397" t="s">
        <v>24</v>
      </c>
      <c r="H1397" t="s">
        <v>25</v>
      </c>
      <c r="I1397">
        <v>139.25</v>
      </c>
      <c r="J1397" t="s">
        <v>31</v>
      </c>
      <c r="K1397" t="s">
        <v>28</v>
      </c>
      <c r="L1397">
        <v>5</v>
      </c>
      <c r="M1397">
        <v>1</v>
      </c>
      <c r="N1397" s="1" t="s">
        <v>27</v>
      </c>
      <c r="O1397" t="s">
        <v>27</v>
      </c>
      <c r="P1397" t="s">
        <v>28</v>
      </c>
      <c r="Q1397" t="s">
        <v>32</v>
      </c>
      <c r="R1397" t="s">
        <v>32</v>
      </c>
      <c r="S1397" s="2">
        <v>60</v>
      </c>
      <c r="T1397" s="2">
        <v>200</v>
      </c>
      <c r="U1397" t="s">
        <v>29</v>
      </c>
    </row>
    <row r="1398" spans="1:21" x14ac:dyDescent="0.35">
      <c r="A1398" t="s">
        <v>51</v>
      </c>
      <c r="B1398">
        <v>23</v>
      </c>
      <c r="C1398">
        <v>2023</v>
      </c>
      <c r="D1398" t="s">
        <v>155</v>
      </c>
      <c r="E1398">
        <v>128</v>
      </c>
      <c r="F1398" t="s">
        <v>156</v>
      </c>
      <c r="G1398" t="s">
        <v>24</v>
      </c>
      <c r="H1398" t="s">
        <v>25</v>
      </c>
      <c r="I1398">
        <v>152</v>
      </c>
      <c r="J1398" t="s">
        <v>31</v>
      </c>
      <c r="K1398" t="s">
        <v>28</v>
      </c>
      <c r="L1398">
        <v>5</v>
      </c>
      <c r="M1398">
        <v>1</v>
      </c>
      <c r="N1398" s="1" t="s">
        <v>27</v>
      </c>
      <c r="O1398" t="s">
        <v>27</v>
      </c>
      <c r="P1398" t="s">
        <v>28</v>
      </c>
      <c r="Q1398" t="s">
        <v>27</v>
      </c>
      <c r="R1398" t="s">
        <v>27</v>
      </c>
      <c r="S1398" s="2">
        <v>50</v>
      </c>
      <c r="T1398" s="2">
        <v>100</v>
      </c>
      <c r="U1398" t="s">
        <v>29</v>
      </c>
    </row>
    <row r="1399" spans="1:21" x14ac:dyDescent="0.35">
      <c r="A1399" t="s">
        <v>52</v>
      </c>
      <c r="B1399">
        <v>24</v>
      </c>
      <c r="C1399">
        <v>2023</v>
      </c>
      <c r="D1399" t="s">
        <v>155</v>
      </c>
      <c r="E1399">
        <v>128</v>
      </c>
      <c r="F1399" t="s">
        <v>156</v>
      </c>
      <c r="G1399" t="s">
        <v>24</v>
      </c>
      <c r="H1399" t="s">
        <v>25</v>
      </c>
      <c r="I1399">
        <v>50</v>
      </c>
      <c r="J1399" t="s">
        <v>31</v>
      </c>
      <c r="K1399" t="s">
        <v>28</v>
      </c>
      <c r="L1399">
        <v>5</v>
      </c>
      <c r="M1399">
        <v>1</v>
      </c>
      <c r="N1399" s="1" t="s">
        <v>27</v>
      </c>
      <c r="O1399" t="s">
        <v>27</v>
      </c>
      <c r="P1399" t="s">
        <v>28</v>
      </c>
      <c r="Q1399" t="s">
        <v>32</v>
      </c>
      <c r="R1399" t="s">
        <v>32</v>
      </c>
      <c r="S1399" s="4">
        <v>40</v>
      </c>
      <c r="T1399" s="2">
        <v>146</v>
      </c>
      <c r="U1399" t="s">
        <v>29</v>
      </c>
    </row>
    <row r="1400" spans="1:21" x14ac:dyDescent="0.35">
      <c r="A1400" t="s">
        <v>53</v>
      </c>
      <c r="B1400">
        <v>25</v>
      </c>
      <c r="C1400">
        <v>2023</v>
      </c>
      <c r="D1400" t="s">
        <v>155</v>
      </c>
      <c r="E1400">
        <v>128</v>
      </c>
      <c r="F1400" t="s">
        <v>156</v>
      </c>
      <c r="G1400" t="s">
        <v>24</v>
      </c>
      <c r="H1400" t="s">
        <v>25</v>
      </c>
      <c r="I1400">
        <v>150</v>
      </c>
      <c r="J1400" t="s">
        <v>31</v>
      </c>
      <c r="K1400" t="s">
        <v>28</v>
      </c>
      <c r="L1400">
        <v>5</v>
      </c>
      <c r="M1400">
        <v>1</v>
      </c>
      <c r="N1400" s="1" t="s">
        <v>27</v>
      </c>
      <c r="O1400" t="s">
        <v>27</v>
      </c>
      <c r="P1400" t="s">
        <v>28</v>
      </c>
      <c r="Q1400" t="s">
        <v>32</v>
      </c>
      <c r="R1400" t="s">
        <v>32</v>
      </c>
      <c r="S1400" s="2">
        <v>15</v>
      </c>
      <c r="T1400" s="2">
        <v>180</v>
      </c>
      <c r="U1400" t="s">
        <v>39</v>
      </c>
    </row>
    <row r="1401" spans="1:21" x14ac:dyDescent="0.35">
      <c r="A1401" t="s">
        <v>54</v>
      </c>
      <c r="B1401">
        <v>26</v>
      </c>
      <c r="C1401">
        <v>2023</v>
      </c>
      <c r="D1401" t="s">
        <v>155</v>
      </c>
      <c r="E1401">
        <v>128</v>
      </c>
      <c r="F1401" t="s">
        <v>156</v>
      </c>
      <c r="G1401" t="s">
        <v>24</v>
      </c>
      <c r="H1401" t="s">
        <v>25</v>
      </c>
      <c r="I1401">
        <v>55.45</v>
      </c>
      <c r="J1401" t="s">
        <v>31</v>
      </c>
      <c r="K1401" t="s">
        <v>28</v>
      </c>
      <c r="L1401">
        <v>5</v>
      </c>
      <c r="M1401">
        <v>1</v>
      </c>
      <c r="N1401" s="1" t="s">
        <v>27</v>
      </c>
      <c r="O1401" t="s">
        <v>27</v>
      </c>
      <c r="P1401" t="s">
        <v>28</v>
      </c>
      <c r="Q1401" t="s">
        <v>27</v>
      </c>
      <c r="R1401" t="s">
        <v>32</v>
      </c>
      <c r="S1401" s="2">
        <v>25</v>
      </c>
      <c r="T1401" s="2">
        <v>29.8</v>
      </c>
      <c r="U1401" t="s">
        <v>29</v>
      </c>
    </row>
    <row r="1402" spans="1:21" x14ac:dyDescent="0.35">
      <c r="A1402" t="s">
        <v>55</v>
      </c>
      <c r="B1402">
        <v>27</v>
      </c>
      <c r="C1402">
        <v>2023</v>
      </c>
      <c r="D1402" t="s">
        <v>155</v>
      </c>
      <c r="E1402">
        <v>128</v>
      </c>
      <c r="F1402" t="s">
        <v>156</v>
      </c>
      <c r="G1402" t="s">
        <v>24</v>
      </c>
      <c r="H1402" t="s">
        <v>25</v>
      </c>
      <c r="I1402">
        <v>138.25</v>
      </c>
      <c r="J1402" t="s">
        <v>31</v>
      </c>
      <c r="K1402" t="s">
        <v>28</v>
      </c>
      <c r="L1402">
        <v>5</v>
      </c>
      <c r="M1402">
        <v>1</v>
      </c>
      <c r="N1402" s="1" t="s">
        <v>27</v>
      </c>
      <c r="O1402" t="s">
        <v>27</v>
      </c>
      <c r="P1402" t="s">
        <v>28</v>
      </c>
      <c r="Q1402" t="s">
        <v>27</v>
      </c>
      <c r="R1402" t="s">
        <v>32</v>
      </c>
      <c r="S1402" s="4">
        <v>0</v>
      </c>
      <c r="T1402" s="2">
        <v>85</v>
      </c>
      <c r="U1402" t="s">
        <v>29</v>
      </c>
    </row>
    <row r="1403" spans="1:21" x14ac:dyDescent="0.35">
      <c r="A1403" t="s">
        <v>56</v>
      </c>
      <c r="B1403">
        <v>28</v>
      </c>
      <c r="C1403">
        <v>2023</v>
      </c>
      <c r="D1403" t="s">
        <v>155</v>
      </c>
      <c r="E1403">
        <v>128</v>
      </c>
      <c r="F1403" t="s">
        <v>156</v>
      </c>
      <c r="G1403" t="s">
        <v>24</v>
      </c>
      <c r="H1403" t="s">
        <v>25</v>
      </c>
      <c r="I1403">
        <v>175</v>
      </c>
      <c r="J1403" t="s">
        <v>31</v>
      </c>
      <c r="K1403" t="s">
        <v>28</v>
      </c>
      <c r="L1403">
        <v>5</v>
      </c>
      <c r="M1403">
        <v>1</v>
      </c>
      <c r="N1403" s="1" t="s">
        <v>27</v>
      </c>
      <c r="O1403" t="s">
        <v>27</v>
      </c>
      <c r="P1403" t="s">
        <v>28</v>
      </c>
      <c r="Q1403" t="s">
        <v>27</v>
      </c>
      <c r="R1403" t="s">
        <v>32</v>
      </c>
      <c r="S1403" s="2">
        <v>40</v>
      </c>
      <c r="T1403" s="2">
        <v>100</v>
      </c>
      <c r="U1403" t="s">
        <v>29</v>
      </c>
    </row>
    <row r="1404" spans="1:21" x14ac:dyDescent="0.35">
      <c r="A1404" t="s">
        <v>57</v>
      </c>
      <c r="B1404">
        <v>29</v>
      </c>
      <c r="C1404">
        <v>2023</v>
      </c>
      <c r="D1404" t="s">
        <v>155</v>
      </c>
      <c r="E1404">
        <v>128</v>
      </c>
      <c r="F1404" t="s">
        <v>156</v>
      </c>
      <c r="G1404" t="s">
        <v>24</v>
      </c>
      <c r="H1404" t="s">
        <v>25</v>
      </c>
      <c r="I1404">
        <v>150</v>
      </c>
      <c r="J1404" t="s">
        <v>31</v>
      </c>
      <c r="K1404" t="s">
        <v>28</v>
      </c>
      <c r="L1404">
        <v>5</v>
      </c>
      <c r="M1404">
        <v>1</v>
      </c>
      <c r="N1404" s="1" t="s">
        <v>27</v>
      </c>
      <c r="O1404" t="s">
        <v>27</v>
      </c>
      <c r="P1404" t="s">
        <v>28</v>
      </c>
      <c r="Q1404" t="s">
        <v>27</v>
      </c>
      <c r="R1404" t="s">
        <v>32</v>
      </c>
      <c r="S1404" s="2">
        <v>0</v>
      </c>
      <c r="T1404" s="2">
        <v>60</v>
      </c>
      <c r="U1404" t="s">
        <v>39</v>
      </c>
    </row>
    <row r="1405" spans="1:21" x14ac:dyDescent="0.35">
      <c r="A1405" t="s">
        <v>58</v>
      </c>
      <c r="B1405">
        <v>30</v>
      </c>
      <c r="C1405">
        <v>2023</v>
      </c>
      <c r="D1405" t="s">
        <v>155</v>
      </c>
      <c r="E1405">
        <v>128</v>
      </c>
      <c r="F1405" t="s">
        <v>156</v>
      </c>
      <c r="G1405" t="s">
        <v>24</v>
      </c>
      <c r="H1405" t="s">
        <v>25</v>
      </c>
      <c r="I1405">
        <v>105</v>
      </c>
      <c r="J1405" t="s">
        <v>31</v>
      </c>
      <c r="K1405" t="s">
        <v>28</v>
      </c>
      <c r="L1405">
        <v>5</v>
      </c>
      <c r="M1405">
        <v>1</v>
      </c>
      <c r="N1405" s="1" t="s">
        <v>27</v>
      </c>
      <c r="O1405" t="s">
        <v>27</v>
      </c>
      <c r="P1405" t="s">
        <v>28</v>
      </c>
      <c r="Q1405" t="s">
        <v>27</v>
      </c>
      <c r="R1405" t="s">
        <v>27</v>
      </c>
      <c r="S1405" s="2">
        <v>24</v>
      </c>
      <c r="T1405" s="2">
        <v>50</v>
      </c>
      <c r="U1405" t="s">
        <v>29</v>
      </c>
    </row>
    <row r="1406" spans="1:21" x14ac:dyDescent="0.35">
      <c r="A1406" t="s">
        <v>59</v>
      </c>
      <c r="B1406">
        <v>31</v>
      </c>
      <c r="C1406">
        <v>2023</v>
      </c>
      <c r="D1406" t="s">
        <v>155</v>
      </c>
      <c r="E1406">
        <v>128</v>
      </c>
      <c r="F1406" t="s">
        <v>156</v>
      </c>
      <c r="G1406" t="s">
        <v>24</v>
      </c>
      <c r="H1406" t="s">
        <v>25</v>
      </c>
      <c r="I1406">
        <v>113.25</v>
      </c>
      <c r="J1406" t="s">
        <v>31</v>
      </c>
      <c r="K1406" t="s">
        <v>28</v>
      </c>
      <c r="L1406">
        <v>5</v>
      </c>
      <c r="M1406">
        <v>1</v>
      </c>
      <c r="N1406" s="1" t="s">
        <v>27</v>
      </c>
      <c r="O1406" t="s">
        <v>32</v>
      </c>
      <c r="P1406">
        <v>19</v>
      </c>
      <c r="Q1406" t="s">
        <v>27</v>
      </c>
      <c r="R1406" t="s">
        <v>32</v>
      </c>
      <c r="S1406" s="2">
        <v>40</v>
      </c>
      <c r="T1406" s="2">
        <v>68</v>
      </c>
      <c r="U1406" t="s">
        <v>29</v>
      </c>
    </row>
    <row r="1407" spans="1:21" x14ac:dyDescent="0.35">
      <c r="A1407" t="s">
        <v>60</v>
      </c>
      <c r="B1407">
        <v>32</v>
      </c>
      <c r="C1407">
        <v>2023</v>
      </c>
      <c r="D1407" t="s">
        <v>155</v>
      </c>
      <c r="E1407">
        <v>128</v>
      </c>
      <c r="F1407" t="s">
        <v>156</v>
      </c>
      <c r="G1407" t="s">
        <v>24</v>
      </c>
      <c r="H1407" t="s">
        <v>25</v>
      </c>
      <c r="I1407">
        <v>240</v>
      </c>
      <c r="J1407" t="s">
        <v>31</v>
      </c>
      <c r="K1407" t="s">
        <v>28</v>
      </c>
      <c r="L1407">
        <v>5</v>
      </c>
      <c r="M1407">
        <v>1</v>
      </c>
      <c r="N1407" s="1" t="s">
        <v>27</v>
      </c>
      <c r="O1407" t="s">
        <v>27</v>
      </c>
      <c r="P1407" t="s">
        <v>28</v>
      </c>
      <c r="Q1407" t="s">
        <v>32</v>
      </c>
      <c r="R1407" t="s">
        <v>32</v>
      </c>
      <c r="S1407" s="2">
        <v>45</v>
      </c>
      <c r="T1407" s="2">
        <v>300</v>
      </c>
      <c r="U1407" t="s">
        <v>29</v>
      </c>
    </row>
    <row r="1408" spans="1:21" x14ac:dyDescent="0.35">
      <c r="A1408" t="s">
        <v>61</v>
      </c>
      <c r="B1408">
        <v>33</v>
      </c>
      <c r="C1408">
        <v>2023</v>
      </c>
      <c r="D1408" t="s">
        <v>155</v>
      </c>
      <c r="E1408">
        <v>128</v>
      </c>
      <c r="F1408" t="s">
        <v>156</v>
      </c>
      <c r="G1408" t="s">
        <v>24</v>
      </c>
      <c r="H1408" t="s">
        <v>25</v>
      </c>
      <c r="I1408">
        <v>148.25</v>
      </c>
      <c r="J1408" t="s">
        <v>31</v>
      </c>
      <c r="K1408" t="s">
        <v>28</v>
      </c>
      <c r="L1408">
        <v>5</v>
      </c>
      <c r="M1408">
        <v>1</v>
      </c>
      <c r="N1408" s="1" t="s">
        <v>27</v>
      </c>
      <c r="O1408" t="s">
        <v>27</v>
      </c>
      <c r="P1408" t="s">
        <v>28</v>
      </c>
      <c r="Q1408" t="s">
        <v>27</v>
      </c>
      <c r="R1408" t="s">
        <v>32</v>
      </c>
      <c r="S1408" s="2">
        <v>30</v>
      </c>
      <c r="T1408" s="2">
        <v>100</v>
      </c>
      <c r="U1408" t="s">
        <v>27</v>
      </c>
    </row>
    <row r="1409" spans="1:21" x14ac:dyDescent="0.35">
      <c r="A1409" t="s">
        <v>62</v>
      </c>
      <c r="B1409">
        <v>34</v>
      </c>
      <c r="C1409">
        <v>2023</v>
      </c>
      <c r="D1409" t="s">
        <v>155</v>
      </c>
      <c r="E1409">
        <v>128</v>
      </c>
      <c r="F1409" t="s">
        <v>156</v>
      </c>
      <c r="G1409" t="s">
        <v>24</v>
      </c>
      <c r="H1409" t="s">
        <v>25</v>
      </c>
      <c r="I1409">
        <v>278.75</v>
      </c>
      <c r="J1409" t="s">
        <v>31</v>
      </c>
      <c r="K1409" t="s">
        <v>28</v>
      </c>
      <c r="L1409">
        <v>5</v>
      </c>
      <c r="M1409">
        <v>1</v>
      </c>
      <c r="N1409" s="1" t="s">
        <v>27</v>
      </c>
      <c r="O1409" t="s">
        <v>27</v>
      </c>
      <c r="P1409">
        <v>18</v>
      </c>
      <c r="Q1409" t="s">
        <v>32</v>
      </c>
      <c r="R1409" t="s">
        <v>27</v>
      </c>
      <c r="S1409" s="2">
        <v>30</v>
      </c>
      <c r="T1409" s="2">
        <v>160</v>
      </c>
      <c r="U1409" t="s">
        <v>29</v>
      </c>
    </row>
    <row r="1410" spans="1:21" x14ac:dyDescent="0.35">
      <c r="A1410" t="s">
        <v>63</v>
      </c>
      <c r="B1410">
        <v>35</v>
      </c>
      <c r="C1410">
        <v>2023</v>
      </c>
      <c r="D1410" t="s">
        <v>155</v>
      </c>
      <c r="E1410">
        <v>128</v>
      </c>
      <c r="F1410" t="s">
        <v>156</v>
      </c>
      <c r="G1410" t="s">
        <v>24</v>
      </c>
      <c r="H1410" t="s">
        <v>25</v>
      </c>
      <c r="I1410">
        <v>144</v>
      </c>
      <c r="J1410" t="s">
        <v>31</v>
      </c>
      <c r="K1410" t="s">
        <v>28</v>
      </c>
      <c r="L1410">
        <v>5</v>
      </c>
      <c r="M1410">
        <v>1</v>
      </c>
      <c r="N1410" s="1" t="s">
        <v>27</v>
      </c>
      <c r="O1410" t="s">
        <v>27</v>
      </c>
      <c r="P1410" t="s">
        <v>28</v>
      </c>
      <c r="Q1410" t="s">
        <v>27</v>
      </c>
      <c r="R1410" t="s">
        <v>32</v>
      </c>
      <c r="S1410" s="2">
        <v>50</v>
      </c>
      <c r="T1410" s="2">
        <v>110</v>
      </c>
      <c r="U1410" t="s">
        <v>29</v>
      </c>
    </row>
    <row r="1411" spans="1:21" x14ac:dyDescent="0.35">
      <c r="A1411" t="s">
        <v>64</v>
      </c>
      <c r="B1411">
        <v>36</v>
      </c>
      <c r="C1411">
        <v>2023</v>
      </c>
      <c r="D1411" t="s">
        <v>155</v>
      </c>
      <c r="E1411">
        <v>128</v>
      </c>
      <c r="F1411" t="s">
        <v>156</v>
      </c>
      <c r="G1411" t="s">
        <v>24</v>
      </c>
      <c r="H1411" t="s">
        <v>25</v>
      </c>
      <c r="I1411">
        <v>85</v>
      </c>
      <c r="J1411" t="s">
        <v>31</v>
      </c>
      <c r="K1411" t="s">
        <v>28</v>
      </c>
      <c r="L1411">
        <v>5</v>
      </c>
      <c r="M1411">
        <v>1</v>
      </c>
      <c r="N1411" s="1" t="s">
        <v>27</v>
      </c>
      <c r="O1411" t="s">
        <v>27</v>
      </c>
      <c r="P1411">
        <v>18</v>
      </c>
      <c r="Q1411" t="s">
        <v>32</v>
      </c>
      <c r="R1411" t="s">
        <v>32</v>
      </c>
      <c r="S1411" s="4">
        <v>0</v>
      </c>
      <c r="T1411" s="4">
        <v>35</v>
      </c>
      <c r="U1411" t="s">
        <v>29</v>
      </c>
    </row>
    <row r="1412" spans="1:21" x14ac:dyDescent="0.35">
      <c r="A1412" t="s">
        <v>65</v>
      </c>
      <c r="B1412">
        <v>37</v>
      </c>
      <c r="C1412">
        <v>2023</v>
      </c>
      <c r="D1412" t="s">
        <v>155</v>
      </c>
      <c r="E1412">
        <v>128</v>
      </c>
      <c r="F1412" t="s">
        <v>156</v>
      </c>
      <c r="G1412" t="s">
        <v>24</v>
      </c>
      <c r="H1412" t="s">
        <v>25</v>
      </c>
      <c r="I1412">
        <v>125</v>
      </c>
      <c r="J1412" t="s">
        <v>31</v>
      </c>
      <c r="K1412" t="s">
        <v>28</v>
      </c>
      <c r="L1412">
        <v>5</v>
      </c>
      <c r="M1412">
        <v>1</v>
      </c>
      <c r="N1412" s="1" t="s">
        <v>27</v>
      </c>
      <c r="O1412" t="s">
        <v>27</v>
      </c>
      <c r="P1412" t="s">
        <v>28</v>
      </c>
      <c r="Q1412" t="s">
        <v>27</v>
      </c>
      <c r="R1412" t="s">
        <v>27</v>
      </c>
      <c r="S1412" s="4">
        <v>50</v>
      </c>
      <c r="T1412" s="2">
        <v>50</v>
      </c>
      <c r="U1412" t="s">
        <v>29</v>
      </c>
    </row>
    <row r="1413" spans="1:21" x14ac:dyDescent="0.35">
      <c r="A1413" t="s">
        <v>66</v>
      </c>
      <c r="B1413">
        <v>38</v>
      </c>
      <c r="C1413">
        <v>2023</v>
      </c>
      <c r="D1413" t="s">
        <v>155</v>
      </c>
      <c r="E1413">
        <v>128</v>
      </c>
      <c r="F1413" t="s">
        <v>156</v>
      </c>
      <c r="G1413" t="s">
        <v>24</v>
      </c>
      <c r="H1413" t="s">
        <v>25</v>
      </c>
      <c r="I1413">
        <v>125</v>
      </c>
      <c r="J1413" t="s">
        <v>31</v>
      </c>
      <c r="K1413" t="s">
        <v>28</v>
      </c>
      <c r="L1413">
        <v>5</v>
      </c>
      <c r="M1413">
        <v>1</v>
      </c>
      <c r="N1413" s="1" t="s">
        <v>27</v>
      </c>
      <c r="O1413" t="s">
        <v>27</v>
      </c>
      <c r="P1413" t="s">
        <v>28</v>
      </c>
      <c r="Q1413" t="s">
        <v>27</v>
      </c>
      <c r="R1413" t="s">
        <v>27</v>
      </c>
      <c r="S1413" s="2">
        <v>12</v>
      </c>
      <c r="T1413" s="2">
        <v>440</v>
      </c>
      <c r="U1413" t="s">
        <v>29</v>
      </c>
    </row>
    <row r="1414" spans="1:21" x14ac:dyDescent="0.35">
      <c r="A1414" t="s">
        <v>67</v>
      </c>
      <c r="B1414">
        <v>39</v>
      </c>
      <c r="C1414">
        <v>2023</v>
      </c>
      <c r="D1414" t="s">
        <v>155</v>
      </c>
      <c r="E1414">
        <v>128</v>
      </c>
      <c r="F1414" t="s">
        <v>156</v>
      </c>
      <c r="G1414" t="s">
        <v>24</v>
      </c>
      <c r="H1414" t="s">
        <v>25</v>
      </c>
      <c r="I1414">
        <v>150</v>
      </c>
      <c r="J1414" t="s">
        <v>31</v>
      </c>
      <c r="K1414" t="s">
        <v>28</v>
      </c>
      <c r="L1414">
        <v>5</v>
      </c>
      <c r="M1414">
        <v>1</v>
      </c>
      <c r="N1414" s="1" t="s">
        <v>27</v>
      </c>
      <c r="O1414" t="s">
        <v>27</v>
      </c>
      <c r="P1414" t="s">
        <v>28</v>
      </c>
      <c r="Q1414" t="s">
        <v>27</v>
      </c>
      <c r="R1414" t="s">
        <v>27</v>
      </c>
      <c r="S1414" s="2">
        <v>24</v>
      </c>
      <c r="T1414" s="2">
        <v>138.5</v>
      </c>
      <c r="U1414" t="s">
        <v>39</v>
      </c>
    </row>
    <row r="1415" spans="1:21" x14ac:dyDescent="0.35">
      <c r="A1415" t="s">
        <v>68</v>
      </c>
      <c r="B1415">
        <v>40</v>
      </c>
      <c r="C1415">
        <v>2023</v>
      </c>
      <c r="D1415" t="s">
        <v>155</v>
      </c>
      <c r="E1415">
        <v>128</v>
      </c>
      <c r="F1415" t="s">
        <v>156</v>
      </c>
      <c r="G1415" t="s">
        <v>24</v>
      </c>
      <c r="H1415" t="s">
        <v>25</v>
      </c>
      <c r="I1415">
        <v>70</v>
      </c>
      <c r="J1415" t="s">
        <v>31</v>
      </c>
      <c r="K1415" t="s">
        <v>28</v>
      </c>
      <c r="L1415">
        <v>5</v>
      </c>
      <c r="M1415">
        <v>1</v>
      </c>
      <c r="N1415" s="1" t="s">
        <v>27</v>
      </c>
      <c r="O1415" t="s">
        <v>27</v>
      </c>
      <c r="P1415" t="s">
        <v>28</v>
      </c>
      <c r="Q1415" t="s">
        <v>27</v>
      </c>
      <c r="R1415" t="s">
        <v>32</v>
      </c>
      <c r="S1415" s="4">
        <v>0</v>
      </c>
      <c r="T1415" s="2">
        <v>45</v>
      </c>
      <c r="U1415" t="s">
        <v>29</v>
      </c>
    </row>
    <row r="1416" spans="1:21" x14ac:dyDescent="0.35">
      <c r="A1416" t="s">
        <v>69</v>
      </c>
      <c r="B1416">
        <v>41</v>
      </c>
      <c r="C1416">
        <v>2023</v>
      </c>
      <c r="D1416" t="s">
        <v>155</v>
      </c>
      <c r="E1416">
        <v>128</v>
      </c>
      <c r="F1416" t="s">
        <v>156</v>
      </c>
      <c r="G1416" t="s">
        <v>24</v>
      </c>
      <c r="H1416" t="s">
        <v>25</v>
      </c>
      <c r="I1416">
        <v>208</v>
      </c>
      <c r="J1416" t="s">
        <v>31</v>
      </c>
      <c r="K1416" t="s">
        <v>28</v>
      </c>
      <c r="L1416">
        <v>5</v>
      </c>
      <c r="M1416">
        <v>1</v>
      </c>
      <c r="N1416" s="1" t="s">
        <v>27</v>
      </c>
      <c r="O1416" t="s">
        <v>27</v>
      </c>
      <c r="P1416" t="s">
        <v>28</v>
      </c>
      <c r="Q1416" t="s">
        <v>27</v>
      </c>
      <c r="R1416" t="s">
        <v>27</v>
      </c>
      <c r="S1416" s="4">
        <v>0</v>
      </c>
      <c r="T1416" s="2">
        <v>105</v>
      </c>
      <c r="U1416" t="s">
        <v>29</v>
      </c>
    </row>
    <row r="1417" spans="1:21" x14ac:dyDescent="0.35">
      <c r="A1417" t="s">
        <v>70</v>
      </c>
      <c r="B1417">
        <v>42</v>
      </c>
      <c r="C1417">
        <v>2023</v>
      </c>
      <c r="D1417" t="s">
        <v>155</v>
      </c>
      <c r="E1417">
        <v>128</v>
      </c>
      <c r="F1417" t="s">
        <v>156</v>
      </c>
      <c r="G1417" t="s">
        <v>24</v>
      </c>
      <c r="H1417" t="s">
        <v>25</v>
      </c>
      <c r="I1417">
        <v>100</v>
      </c>
      <c r="J1417" t="s">
        <v>31</v>
      </c>
      <c r="K1417" t="s">
        <v>28</v>
      </c>
      <c r="L1417">
        <v>5</v>
      </c>
      <c r="M1417">
        <v>1</v>
      </c>
      <c r="N1417" s="1" t="s">
        <v>27</v>
      </c>
      <c r="O1417" t="s">
        <v>27</v>
      </c>
      <c r="P1417" t="s">
        <v>28</v>
      </c>
      <c r="Q1417" t="s">
        <v>32</v>
      </c>
      <c r="R1417" t="s">
        <v>27</v>
      </c>
      <c r="S1417" s="2">
        <v>30</v>
      </c>
      <c r="T1417" s="4">
        <v>81</v>
      </c>
      <c r="U1417" t="s">
        <v>29</v>
      </c>
    </row>
    <row r="1418" spans="1:21" x14ac:dyDescent="0.35">
      <c r="A1418" t="s">
        <v>71</v>
      </c>
      <c r="B1418">
        <v>44</v>
      </c>
      <c r="C1418">
        <v>2023</v>
      </c>
      <c r="D1418" t="s">
        <v>155</v>
      </c>
      <c r="E1418">
        <v>128</v>
      </c>
      <c r="F1418" t="s">
        <v>156</v>
      </c>
      <c r="G1418" t="s">
        <v>24</v>
      </c>
      <c r="H1418" t="s">
        <v>25</v>
      </c>
      <c r="I1418">
        <v>145</v>
      </c>
      <c r="J1418" t="s">
        <v>31</v>
      </c>
      <c r="K1418" t="s">
        <v>28</v>
      </c>
      <c r="L1418">
        <v>5</v>
      </c>
      <c r="M1418">
        <v>1</v>
      </c>
      <c r="N1418" s="1" t="s">
        <v>27</v>
      </c>
      <c r="O1418" t="s">
        <v>27</v>
      </c>
      <c r="P1418" t="s">
        <v>28</v>
      </c>
      <c r="Q1418" t="s">
        <v>32</v>
      </c>
      <c r="R1418" t="s">
        <v>32</v>
      </c>
      <c r="S1418" s="2">
        <v>10</v>
      </c>
      <c r="T1418" s="2">
        <v>145</v>
      </c>
      <c r="U1418" t="s">
        <v>29</v>
      </c>
    </row>
    <row r="1419" spans="1:21" x14ac:dyDescent="0.35">
      <c r="A1419" t="s">
        <v>72</v>
      </c>
      <c r="B1419">
        <v>45</v>
      </c>
      <c r="C1419">
        <v>2023</v>
      </c>
      <c r="D1419" t="s">
        <v>155</v>
      </c>
      <c r="E1419">
        <v>128</v>
      </c>
      <c r="F1419" t="s">
        <v>156</v>
      </c>
      <c r="G1419" t="s">
        <v>24</v>
      </c>
      <c r="H1419" t="s">
        <v>25</v>
      </c>
      <c r="I1419">
        <v>30</v>
      </c>
      <c r="J1419" t="s">
        <v>31</v>
      </c>
      <c r="K1419" t="s">
        <v>28</v>
      </c>
      <c r="L1419">
        <v>5</v>
      </c>
      <c r="M1419">
        <v>1</v>
      </c>
      <c r="N1419" s="1" t="s">
        <v>27</v>
      </c>
      <c r="O1419" t="s">
        <v>27</v>
      </c>
      <c r="P1419" t="s">
        <v>28</v>
      </c>
      <c r="Q1419" t="s">
        <v>32</v>
      </c>
      <c r="R1419" t="s">
        <v>32</v>
      </c>
      <c r="S1419" s="4">
        <v>30</v>
      </c>
      <c r="T1419" s="2">
        <v>105</v>
      </c>
      <c r="U1419" t="s">
        <v>29</v>
      </c>
    </row>
    <row r="1420" spans="1:21" x14ac:dyDescent="0.35">
      <c r="A1420" t="s">
        <v>73</v>
      </c>
      <c r="B1420">
        <v>46</v>
      </c>
      <c r="C1420">
        <v>2023</v>
      </c>
      <c r="D1420" t="s">
        <v>155</v>
      </c>
      <c r="E1420">
        <v>128</v>
      </c>
      <c r="F1420" t="s">
        <v>156</v>
      </c>
      <c r="G1420" t="s">
        <v>24</v>
      </c>
      <c r="H1420" t="s">
        <v>25</v>
      </c>
      <c r="I1420">
        <v>100</v>
      </c>
      <c r="J1420" t="s">
        <v>31</v>
      </c>
      <c r="K1420" t="s">
        <v>28</v>
      </c>
      <c r="L1420">
        <v>5</v>
      </c>
      <c r="M1420">
        <v>1</v>
      </c>
      <c r="N1420" s="1" t="s">
        <v>27</v>
      </c>
      <c r="O1420" t="s">
        <v>27</v>
      </c>
      <c r="P1420" t="s">
        <v>28</v>
      </c>
      <c r="Q1420" t="s">
        <v>27</v>
      </c>
      <c r="R1420" t="s">
        <v>27</v>
      </c>
      <c r="S1420" s="2">
        <v>0</v>
      </c>
      <c r="T1420" s="4">
        <v>95</v>
      </c>
      <c r="U1420" t="s">
        <v>29</v>
      </c>
    </row>
    <row r="1421" spans="1:21" x14ac:dyDescent="0.35">
      <c r="A1421" t="s">
        <v>74</v>
      </c>
      <c r="B1421">
        <v>47</v>
      </c>
      <c r="C1421">
        <v>2023</v>
      </c>
      <c r="D1421" t="s">
        <v>155</v>
      </c>
      <c r="E1421">
        <v>128</v>
      </c>
      <c r="F1421" t="s">
        <v>156</v>
      </c>
      <c r="G1421" t="s">
        <v>24</v>
      </c>
      <c r="H1421" t="s">
        <v>25</v>
      </c>
      <c r="I1421">
        <v>39.15</v>
      </c>
      <c r="J1421" t="s">
        <v>31</v>
      </c>
      <c r="K1421" t="s">
        <v>28</v>
      </c>
      <c r="L1421">
        <v>5</v>
      </c>
      <c r="M1421">
        <v>1</v>
      </c>
      <c r="N1421" s="1" t="s">
        <v>27</v>
      </c>
      <c r="O1421" t="s">
        <v>32</v>
      </c>
      <c r="P1421" t="s">
        <v>28</v>
      </c>
      <c r="Q1421" t="s">
        <v>27</v>
      </c>
      <c r="R1421" t="s">
        <v>27</v>
      </c>
      <c r="S1421" s="2">
        <v>2</v>
      </c>
      <c r="T1421" s="2">
        <v>110</v>
      </c>
      <c r="U1421" t="s">
        <v>29</v>
      </c>
    </row>
    <row r="1422" spans="1:21" x14ac:dyDescent="0.35">
      <c r="A1422" t="s">
        <v>75</v>
      </c>
      <c r="B1422">
        <v>48</v>
      </c>
      <c r="C1422">
        <v>2023</v>
      </c>
      <c r="D1422" t="s">
        <v>155</v>
      </c>
      <c r="E1422">
        <v>128</v>
      </c>
      <c r="F1422" t="s">
        <v>156</v>
      </c>
      <c r="G1422" t="s">
        <v>24</v>
      </c>
      <c r="H1422" t="s">
        <v>25</v>
      </c>
      <c r="I1422">
        <v>100</v>
      </c>
      <c r="J1422" t="s">
        <v>31</v>
      </c>
      <c r="K1422" t="s">
        <v>28</v>
      </c>
      <c r="L1422">
        <v>5</v>
      </c>
      <c r="M1422">
        <v>2</v>
      </c>
      <c r="N1422" s="1" t="s">
        <v>27</v>
      </c>
      <c r="O1422" t="s">
        <v>27</v>
      </c>
      <c r="P1422" t="s">
        <v>28</v>
      </c>
      <c r="Q1422" t="s">
        <v>27</v>
      </c>
      <c r="R1422" t="s">
        <v>27</v>
      </c>
      <c r="S1422" s="2">
        <v>20</v>
      </c>
      <c r="T1422" s="2">
        <v>50</v>
      </c>
      <c r="U1422" t="s">
        <v>29</v>
      </c>
    </row>
    <row r="1423" spans="1:21" x14ac:dyDescent="0.35">
      <c r="A1423" t="s">
        <v>76</v>
      </c>
      <c r="B1423">
        <v>49</v>
      </c>
      <c r="C1423">
        <v>2023</v>
      </c>
      <c r="D1423" t="s">
        <v>155</v>
      </c>
      <c r="E1423">
        <v>128</v>
      </c>
      <c r="F1423" t="s">
        <v>156</v>
      </c>
      <c r="G1423" t="s">
        <v>24</v>
      </c>
      <c r="H1423" t="s">
        <v>25</v>
      </c>
      <c r="I1423">
        <v>130</v>
      </c>
      <c r="J1423" t="s">
        <v>31</v>
      </c>
      <c r="K1423" t="s">
        <v>28</v>
      </c>
      <c r="L1423">
        <v>5</v>
      </c>
      <c r="M1423">
        <v>1</v>
      </c>
      <c r="N1423" s="1" t="s">
        <v>27</v>
      </c>
      <c r="O1423" t="s">
        <v>27</v>
      </c>
      <c r="P1423" t="s">
        <v>28</v>
      </c>
      <c r="Q1423" t="s">
        <v>27</v>
      </c>
      <c r="R1423" t="s">
        <v>27</v>
      </c>
      <c r="S1423" s="2">
        <v>30</v>
      </c>
      <c r="T1423" s="2">
        <v>78</v>
      </c>
      <c r="U1423" t="s">
        <v>29</v>
      </c>
    </row>
    <row r="1424" spans="1:21" x14ac:dyDescent="0.35">
      <c r="A1424" t="s">
        <v>77</v>
      </c>
      <c r="B1424">
        <v>50</v>
      </c>
      <c r="C1424">
        <v>2023</v>
      </c>
      <c r="D1424" t="s">
        <v>155</v>
      </c>
      <c r="E1424">
        <v>128</v>
      </c>
      <c r="F1424" t="s">
        <v>156</v>
      </c>
      <c r="G1424" t="s">
        <v>24</v>
      </c>
      <c r="H1424" t="s">
        <v>25</v>
      </c>
      <c r="I1424">
        <v>100</v>
      </c>
      <c r="J1424" t="s">
        <v>31</v>
      </c>
      <c r="K1424" t="s">
        <v>28</v>
      </c>
      <c r="L1424">
        <v>5</v>
      </c>
      <c r="M1424">
        <v>1</v>
      </c>
      <c r="N1424" s="1" t="s">
        <v>27</v>
      </c>
      <c r="O1424" t="s">
        <v>27</v>
      </c>
      <c r="P1424" t="s">
        <v>28</v>
      </c>
      <c r="Q1424" t="s">
        <v>27</v>
      </c>
      <c r="R1424" t="s">
        <v>32</v>
      </c>
      <c r="S1424" s="2">
        <v>75</v>
      </c>
      <c r="T1424" s="2">
        <v>125</v>
      </c>
      <c r="U1424" t="s">
        <v>29</v>
      </c>
    </row>
    <row r="1425" spans="1:21" x14ac:dyDescent="0.35">
      <c r="A1425" t="s">
        <v>78</v>
      </c>
      <c r="B1425">
        <v>51</v>
      </c>
      <c r="C1425">
        <v>2023</v>
      </c>
      <c r="D1425" t="s">
        <v>155</v>
      </c>
      <c r="E1425">
        <v>128</v>
      </c>
      <c r="F1425" t="s">
        <v>156</v>
      </c>
      <c r="G1425" t="s">
        <v>24</v>
      </c>
      <c r="H1425" t="s">
        <v>25</v>
      </c>
      <c r="I1425">
        <v>125</v>
      </c>
      <c r="J1425" t="s">
        <v>31</v>
      </c>
      <c r="K1425" t="s">
        <v>28</v>
      </c>
      <c r="L1425">
        <v>5</v>
      </c>
      <c r="M1425">
        <v>1</v>
      </c>
      <c r="N1425" s="1" t="s">
        <v>27</v>
      </c>
      <c r="O1425" t="s">
        <v>27</v>
      </c>
      <c r="P1425" t="s">
        <v>28</v>
      </c>
      <c r="Q1425" t="s">
        <v>27</v>
      </c>
      <c r="R1425" t="s">
        <v>27</v>
      </c>
      <c r="S1425" s="2">
        <v>40</v>
      </c>
      <c r="T1425" s="2">
        <v>80</v>
      </c>
      <c r="U1425" t="s">
        <v>29</v>
      </c>
    </row>
    <row r="1426" spans="1:21" x14ac:dyDescent="0.35">
      <c r="A1426" t="s">
        <v>79</v>
      </c>
      <c r="B1426">
        <v>53</v>
      </c>
      <c r="C1426">
        <v>2023</v>
      </c>
      <c r="D1426" t="s">
        <v>155</v>
      </c>
      <c r="E1426">
        <v>128</v>
      </c>
      <c r="F1426" t="s">
        <v>156</v>
      </c>
      <c r="G1426" t="s">
        <v>24</v>
      </c>
      <c r="H1426" t="s">
        <v>25</v>
      </c>
      <c r="I1426">
        <v>125</v>
      </c>
      <c r="J1426" t="s">
        <v>31</v>
      </c>
      <c r="K1426" t="s">
        <v>28</v>
      </c>
      <c r="L1426">
        <v>5</v>
      </c>
      <c r="M1426">
        <v>1</v>
      </c>
      <c r="N1426" s="1" t="s">
        <v>27</v>
      </c>
      <c r="O1426" t="s">
        <v>27</v>
      </c>
      <c r="P1426" t="s">
        <v>28</v>
      </c>
      <c r="Q1426" t="s">
        <v>27</v>
      </c>
      <c r="R1426" t="s">
        <v>27</v>
      </c>
      <c r="S1426" s="2">
        <v>30</v>
      </c>
      <c r="T1426" s="2">
        <v>125</v>
      </c>
      <c r="U1426" t="s">
        <v>39</v>
      </c>
    </row>
    <row r="1427" spans="1:21" x14ac:dyDescent="0.35">
      <c r="A1427" t="s">
        <v>80</v>
      </c>
      <c r="B1427">
        <v>54</v>
      </c>
      <c r="C1427">
        <v>2023</v>
      </c>
      <c r="D1427" t="s">
        <v>155</v>
      </c>
      <c r="E1427">
        <v>128</v>
      </c>
      <c r="F1427" t="s">
        <v>156</v>
      </c>
      <c r="G1427" t="s">
        <v>24</v>
      </c>
      <c r="H1427" t="s">
        <v>25</v>
      </c>
      <c r="I1427">
        <v>35</v>
      </c>
      <c r="J1427" t="s">
        <v>31</v>
      </c>
      <c r="K1427" t="s">
        <v>28</v>
      </c>
      <c r="L1427">
        <v>5</v>
      </c>
      <c r="M1427">
        <v>1</v>
      </c>
      <c r="N1427" s="1" t="s">
        <v>27</v>
      </c>
      <c r="O1427" t="s">
        <v>27</v>
      </c>
      <c r="P1427">
        <v>18</v>
      </c>
      <c r="Q1427" t="s">
        <v>32</v>
      </c>
      <c r="R1427" t="s">
        <v>32</v>
      </c>
      <c r="S1427" s="2">
        <v>24</v>
      </c>
      <c r="T1427" s="4">
        <v>90</v>
      </c>
      <c r="U1427" t="s">
        <v>29</v>
      </c>
    </row>
    <row r="1428" spans="1:21" x14ac:dyDescent="0.35">
      <c r="A1428" t="s">
        <v>81</v>
      </c>
      <c r="B1428">
        <v>55</v>
      </c>
      <c r="C1428">
        <v>2023</v>
      </c>
      <c r="D1428" t="s">
        <v>155</v>
      </c>
      <c r="E1428">
        <v>128</v>
      </c>
      <c r="F1428" t="s">
        <v>156</v>
      </c>
      <c r="G1428" t="s">
        <v>24</v>
      </c>
      <c r="H1428" t="s">
        <v>25</v>
      </c>
      <c r="I1428">
        <v>135</v>
      </c>
      <c r="J1428" t="s">
        <v>31</v>
      </c>
      <c r="K1428" t="s">
        <v>28</v>
      </c>
      <c r="L1428">
        <v>5</v>
      </c>
      <c r="M1428">
        <v>2</v>
      </c>
      <c r="N1428" s="1" t="s">
        <v>27</v>
      </c>
      <c r="O1428" t="s">
        <v>27</v>
      </c>
      <c r="P1428" t="s">
        <v>28</v>
      </c>
      <c r="Q1428" t="s">
        <v>27</v>
      </c>
      <c r="R1428" t="s">
        <v>27</v>
      </c>
      <c r="S1428" s="2">
        <v>16</v>
      </c>
      <c r="T1428" s="2">
        <v>82</v>
      </c>
      <c r="U1428" t="s">
        <v>29</v>
      </c>
    </row>
    <row r="1429" spans="1:21" x14ac:dyDescent="0.35">
      <c r="A1429" t="s">
        <v>82</v>
      </c>
      <c r="B1429">
        <v>56</v>
      </c>
      <c r="C1429">
        <v>2023</v>
      </c>
      <c r="D1429" t="s">
        <v>155</v>
      </c>
      <c r="E1429">
        <v>128</v>
      </c>
      <c r="F1429" t="s">
        <v>156</v>
      </c>
      <c r="G1429" t="s">
        <v>24</v>
      </c>
      <c r="H1429" t="s">
        <v>25</v>
      </c>
      <c r="I1429">
        <v>310</v>
      </c>
      <c r="J1429" t="s">
        <v>31</v>
      </c>
      <c r="K1429" t="s">
        <v>28</v>
      </c>
      <c r="L1429">
        <v>5</v>
      </c>
      <c r="M1429">
        <v>1</v>
      </c>
      <c r="N1429" s="1" t="s">
        <v>27</v>
      </c>
      <c r="O1429" t="s">
        <v>27</v>
      </c>
      <c r="P1429" t="s">
        <v>28</v>
      </c>
      <c r="Q1429" t="s">
        <v>27</v>
      </c>
      <c r="R1429" t="s">
        <v>32</v>
      </c>
      <c r="S1429" s="2">
        <v>60</v>
      </c>
      <c r="T1429" s="2">
        <v>180</v>
      </c>
      <c r="U1429" t="s">
        <v>29</v>
      </c>
    </row>
    <row r="1430" spans="1:21" x14ac:dyDescent="0.35">
      <c r="A1430" t="s">
        <v>21</v>
      </c>
      <c r="B1430">
        <v>1</v>
      </c>
      <c r="C1430">
        <v>2023</v>
      </c>
      <c r="D1430" t="s">
        <v>157</v>
      </c>
      <c r="E1430">
        <v>129</v>
      </c>
      <c r="F1430" t="s">
        <v>158</v>
      </c>
      <c r="G1430" t="s">
        <v>24</v>
      </c>
      <c r="H1430" t="s">
        <v>25</v>
      </c>
      <c r="I1430">
        <v>655</v>
      </c>
      <c r="J1430" t="s">
        <v>31</v>
      </c>
      <c r="K1430">
        <v>1000</v>
      </c>
      <c r="L1430">
        <v>5</v>
      </c>
      <c r="M1430">
        <v>1</v>
      </c>
      <c r="N1430" s="1" t="s">
        <v>27</v>
      </c>
      <c r="O1430" t="s">
        <v>27</v>
      </c>
      <c r="P1430" t="s">
        <v>28</v>
      </c>
      <c r="Q1430" t="s">
        <v>27</v>
      </c>
      <c r="R1430" t="s">
        <v>27</v>
      </c>
      <c r="S1430">
        <v>30</v>
      </c>
      <c r="T1430">
        <v>140</v>
      </c>
      <c r="U1430" t="s">
        <v>39</v>
      </c>
    </row>
    <row r="1431" spans="1:21" x14ac:dyDescent="0.35">
      <c r="A1431" t="s">
        <v>30</v>
      </c>
      <c r="B1431">
        <v>2</v>
      </c>
      <c r="C1431">
        <v>2023</v>
      </c>
      <c r="D1431" t="s">
        <v>157</v>
      </c>
      <c r="E1431">
        <v>129</v>
      </c>
      <c r="F1431" t="s">
        <v>158</v>
      </c>
      <c r="G1431" t="s">
        <v>24</v>
      </c>
      <c r="H1431" t="s">
        <v>25</v>
      </c>
      <c r="I1431">
        <v>865</v>
      </c>
      <c r="J1431" t="s">
        <v>31</v>
      </c>
      <c r="K1431">
        <v>1000</v>
      </c>
      <c r="L1431">
        <v>5</v>
      </c>
      <c r="M1431">
        <v>1</v>
      </c>
      <c r="N1431" s="1" t="s">
        <v>27</v>
      </c>
      <c r="O1431" t="s">
        <v>27</v>
      </c>
      <c r="P1431" t="s">
        <v>28</v>
      </c>
      <c r="Q1431" t="s">
        <v>32</v>
      </c>
      <c r="R1431" t="s">
        <v>32</v>
      </c>
      <c r="S1431">
        <v>24</v>
      </c>
      <c r="T1431">
        <v>200</v>
      </c>
      <c r="U1431" t="s">
        <v>29</v>
      </c>
    </row>
    <row r="1432" spans="1:21" x14ac:dyDescent="0.35">
      <c r="A1432" t="s">
        <v>33</v>
      </c>
      <c r="B1432">
        <v>4</v>
      </c>
      <c r="C1432">
        <v>2023</v>
      </c>
      <c r="D1432" t="s">
        <v>157</v>
      </c>
      <c r="E1432">
        <v>129</v>
      </c>
      <c r="F1432" t="s">
        <v>158</v>
      </c>
      <c r="G1432" t="s">
        <v>24</v>
      </c>
      <c r="H1432" t="s">
        <v>25</v>
      </c>
      <c r="I1432">
        <v>750</v>
      </c>
      <c r="J1432" t="s">
        <v>31</v>
      </c>
      <c r="K1432">
        <v>928</v>
      </c>
      <c r="L1432">
        <v>5</v>
      </c>
      <c r="M1432">
        <v>1</v>
      </c>
      <c r="N1432" s="1" t="s">
        <v>27</v>
      </c>
      <c r="O1432" t="s">
        <v>27</v>
      </c>
      <c r="P1432" t="s">
        <v>28</v>
      </c>
      <c r="Q1432" t="s">
        <v>27</v>
      </c>
      <c r="R1432" t="s">
        <v>32</v>
      </c>
      <c r="S1432">
        <v>20</v>
      </c>
      <c r="T1432">
        <v>135</v>
      </c>
      <c r="U1432" t="s">
        <v>39</v>
      </c>
    </row>
    <row r="1433" spans="1:21" x14ac:dyDescent="0.35">
      <c r="A1433" t="s">
        <v>34</v>
      </c>
      <c r="B1433">
        <v>5</v>
      </c>
      <c r="C1433">
        <v>2023</v>
      </c>
      <c r="D1433" t="s">
        <v>157</v>
      </c>
      <c r="E1433">
        <v>129</v>
      </c>
      <c r="F1433" t="s">
        <v>158</v>
      </c>
      <c r="G1433" t="s">
        <v>24</v>
      </c>
      <c r="H1433" t="s">
        <v>25</v>
      </c>
      <c r="I1433">
        <v>590</v>
      </c>
      <c r="J1433" t="s">
        <v>31</v>
      </c>
      <c r="K1433">
        <v>1000</v>
      </c>
      <c r="L1433">
        <v>5</v>
      </c>
      <c r="M1433">
        <v>1</v>
      </c>
      <c r="N1433" s="1" t="s">
        <v>27</v>
      </c>
      <c r="O1433" t="s">
        <v>27</v>
      </c>
      <c r="P1433">
        <v>18</v>
      </c>
      <c r="Q1433" t="s">
        <v>32</v>
      </c>
      <c r="R1433" t="s">
        <v>32</v>
      </c>
      <c r="S1433">
        <v>20</v>
      </c>
      <c r="T1433">
        <v>130</v>
      </c>
      <c r="U1433" t="s">
        <v>39</v>
      </c>
    </row>
    <row r="1434" spans="1:21" x14ac:dyDescent="0.35">
      <c r="A1434" t="s">
        <v>35</v>
      </c>
      <c r="B1434">
        <v>6</v>
      </c>
      <c r="C1434">
        <v>2023</v>
      </c>
      <c r="D1434" t="s">
        <v>157</v>
      </c>
      <c r="E1434">
        <v>129</v>
      </c>
      <c r="F1434" t="s">
        <v>158</v>
      </c>
      <c r="G1434" t="s">
        <v>24</v>
      </c>
      <c r="H1434" t="s">
        <v>25</v>
      </c>
      <c r="I1434">
        <v>565</v>
      </c>
      <c r="J1434" t="s">
        <v>31</v>
      </c>
      <c r="K1434">
        <v>1000</v>
      </c>
      <c r="L1434">
        <v>5</v>
      </c>
      <c r="M1434">
        <v>1</v>
      </c>
      <c r="N1434" s="1" t="s">
        <v>27</v>
      </c>
      <c r="O1434" t="s">
        <v>27</v>
      </c>
      <c r="P1434">
        <v>18</v>
      </c>
      <c r="Q1434" t="s">
        <v>27</v>
      </c>
      <c r="R1434" t="s">
        <v>27</v>
      </c>
      <c r="S1434">
        <v>24</v>
      </c>
      <c r="T1434">
        <v>220</v>
      </c>
      <c r="U1434" t="s">
        <v>39</v>
      </c>
    </row>
    <row r="1435" spans="1:21" x14ac:dyDescent="0.35">
      <c r="A1435" t="s">
        <v>36</v>
      </c>
      <c r="B1435">
        <v>8</v>
      </c>
      <c r="C1435">
        <v>2023</v>
      </c>
      <c r="D1435" t="s">
        <v>157</v>
      </c>
      <c r="E1435">
        <v>129</v>
      </c>
      <c r="F1435" t="s">
        <v>158</v>
      </c>
      <c r="G1435" t="s">
        <v>24</v>
      </c>
      <c r="H1435" t="s">
        <v>25</v>
      </c>
      <c r="I1435">
        <v>595</v>
      </c>
      <c r="J1435" t="s">
        <v>31</v>
      </c>
      <c r="K1435">
        <v>1000</v>
      </c>
      <c r="L1435">
        <v>5</v>
      </c>
      <c r="M1435">
        <v>1</v>
      </c>
      <c r="N1435" s="1" t="s">
        <v>27</v>
      </c>
      <c r="O1435" t="s">
        <v>27</v>
      </c>
      <c r="P1435" t="s">
        <v>28</v>
      </c>
      <c r="Q1435" t="s">
        <v>27</v>
      </c>
      <c r="R1435" t="s">
        <v>27</v>
      </c>
      <c r="S1435">
        <v>24</v>
      </c>
      <c r="T1435">
        <v>69</v>
      </c>
      <c r="U1435" t="s">
        <v>29</v>
      </c>
    </row>
    <row r="1436" spans="1:21" x14ac:dyDescent="0.35">
      <c r="A1436" t="s">
        <v>37</v>
      </c>
      <c r="B1436">
        <v>9</v>
      </c>
      <c r="C1436">
        <v>2023</v>
      </c>
      <c r="D1436" t="s">
        <v>157</v>
      </c>
      <c r="E1436">
        <v>129</v>
      </c>
      <c r="F1436" t="s">
        <v>158</v>
      </c>
      <c r="G1436" t="s">
        <v>24</v>
      </c>
      <c r="H1436" t="s">
        <v>25</v>
      </c>
      <c r="I1436">
        <v>715</v>
      </c>
      <c r="J1436" t="s">
        <v>31</v>
      </c>
      <c r="K1436">
        <v>1000</v>
      </c>
      <c r="L1436">
        <v>5</v>
      </c>
      <c r="M1436">
        <v>1</v>
      </c>
      <c r="N1436" s="1" t="s">
        <v>27</v>
      </c>
      <c r="O1436" t="s">
        <v>27</v>
      </c>
      <c r="P1436" t="s">
        <v>28</v>
      </c>
      <c r="Q1436" t="s">
        <v>27</v>
      </c>
      <c r="R1436" t="s">
        <v>27</v>
      </c>
      <c r="S1436">
        <v>24</v>
      </c>
      <c r="T1436">
        <v>205</v>
      </c>
      <c r="U1436" t="s">
        <v>29</v>
      </c>
    </row>
    <row r="1437" spans="1:21" x14ac:dyDescent="0.35">
      <c r="A1437" t="s">
        <v>38</v>
      </c>
      <c r="B1437">
        <v>10</v>
      </c>
      <c r="C1437">
        <v>2023</v>
      </c>
      <c r="D1437" t="s">
        <v>157</v>
      </c>
      <c r="E1437">
        <v>129</v>
      </c>
      <c r="F1437" t="s">
        <v>158</v>
      </c>
      <c r="G1437" t="s">
        <v>24</v>
      </c>
      <c r="H1437" t="s">
        <v>25</v>
      </c>
      <c r="I1437">
        <v>738</v>
      </c>
      <c r="J1437" t="s">
        <v>31</v>
      </c>
      <c r="K1437">
        <v>1000</v>
      </c>
      <c r="L1437">
        <v>5</v>
      </c>
      <c r="M1437">
        <v>1</v>
      </c>
      <c r="N1437" s="1" t="s">
        <v>27</v>
      </c>
      <c r="O1437" t="s">
        <v>27</v>
      </c>
      <c r="P1437" t="s">
        <v>28</v>
      </c>
      <c r="Q1437" t="s">
        <v>27</v>
      </c>
      <c r="R1437" t="s">
        <v>27</v>
      </c>
      <c r="S1437">
        <v>24</v>
      </c>
      <c r="T1437" t="s">
        <v>28</v>
      </c>
      <c r="U1437" t="s">
        <v>39</v>
      </c>
    </row>
    <row r="1438" spans="1:21" x14ac:dyDescent="0.35">
      <c r="A1438" t="s">
        <v>40</v>
      </c>
      <c r="B1438">
        <v>11</v>
      </c>
      <c r="C1438">
        <v>2023</v>
      </c>
      <c r="D1438" t="s">
        <v>157</v>
      </c>
      <c r="E1438">
        <v>129</v>
      </c>
      <c r="F1438" t="s">
        <v>158</v>
      </c>
      <c r="G1438" t="s">
        <v>24</v>
      </c>
      <c r="H1438" t="s">
        <v>25</v>
      </c>
      <c r="I1438">
        <v>779</v>
      </c>
      <c r="J1438" t="s">
        <v>31</v>
      </c>
      <c r="K1438">
        <v>1000</v>
      </c>
      <c r="L1438">
        <v>5</v>
      </c>
      <c r="M1438">
        <v>1</v>
      </c>
      <c r="N1438" s="1" t="s">
        <v>27</v>
      </c>
      <c r="O1438" t="s">
        <v>27</v>
      </c>
      <c r="P1438">
        <v>18</v>
      </c>
      <c r="Q1438" t="s">
        <v>27</v>
      </c>
      <c r="R1438" t="s">
        <v>27</v>
      </c>
      <c r="S1438">
        <v>24</v>
      </c>
      <c r="T1438">
        <v>179</v>
      </c>
      <c r="U1438" t="s">
        <v>29</v>
      </c>
    </row>
    <row r="1439" spans="1:21" x14ac:dyDescent="0.35">
      <c r="A1439" t="s">
        <v>41</v>
      </c>
      <c r="B1439">
        <v>12</v>
      </c>
      <c r="C1439">
        <v>2023</v>
      </c>
      <c r="D1439" t="s">
        <v>157</v>
      </c>
      <c r="E1439">
        <v>129</v>
      </c>
      <c r="F1439" t="s">
        <v>158</v>
      </c>
      <c r="G1439" t="s">
        <v>24</v>
      </c>
      <c r="H1439" t="s">
        <v>25</v>
      </c>
      <c r="I1439">
        <v>695</v>
      </c>
      <c r="J1439" t="s">
        <v>31</v>
      </c>
      <c r="K1439">
        <v>1000</v>
      </c>
      <c r="L1439">
        <v>5</v>
      </c>
      <c r="M1439">
        <v>1</v>
      </c>
      <c r="N1439" s="1" t="s">
        <v>27</v>
      </c>
      <c r="O1439" t="s">
        <v>27</v>
      </c>
      <c r="P1439" t="s">
        <v>28</v>
      </c>
      <c r="Q1439" t="s">
        <v>27</v>
      </c>
      <c r="R1439" t="s">
        <v>32</v>
      </c>
      <c r="S1439">
        <v>26</v>
      </c>
      <c r="T1439">
        <v>60</v>
      </c>
      <c r="U1439" t="s">
        <v>29</v>
      </c>
    </row>
    <row r="1440" spans="1:21" x14ac:dyDescent="0.35">
      <c r="A1440" t="s">
        <v>42</v>
      </c>
      <c r="B1440">
        <v>13</v>
      </c>
      <c r="C1440">
        <v>2023</v>
      </c>
      <c r="D1440" t="s">
        <v>157</v>
      </c>
      <c r="E1440">
        <v>129</v>
      </c>
      <c r="F1440" t="s">
        <v>158</v>
      </c>
      <c r="G1440" t="s">
        <v>24</v>
      </c>
      <c r="H1440" t="s">
        <v>25</v>
      </c>
      <c r="I1440">
        <v>585</v>
      </c>
      <c r="J1440" t="s">
        <v>31</v>
      </c>
      <c r="K1440">
        <v>1000</v>
      </c>
      <c r="L1440">
        <v>5</v>
      </c>
      <c r="M1440">
        <v>1</v>
      </c>
      <c r="N1440" s="1" t="s">
        <v>27</v>
      </c>
      <c r="O1440" t="s">
        <v>27</v>
      </c>
      <c r="P1440">
        <v>18</v>
      </c>
      <c r="Q1440" t="s">
        <v>27</v>
      </c>
      <c r="R1440" t="s">
        <v>32</v>
      </c>
      <c r="S1440">
        <v>24</v>
      </c>
      <c r="T1440">
        <v>65</v>
      </c>
      <c r="U1440" t="s">
        <v>39</v>
      </c>
    </row>
    <row r="1441" spans="1:21" x14ac:dyDescent="0.35">
      <c r="A1441" t="s">
        <v>43</v>
      </c>
      <c r="B1441">
        <v>15</v>
      </c>
      <c r="C1441">
        <v>2023</v>
      </c>
      <c r="D1441" t="s">
        <v>157</v>
      </c>
      <c r="E1441">
        <v>129</v>
      </c>
      <c r="F1441" t="s">
        <v>158</v>
      </c>
      <c r="G1441" t="s">
        <v>24</v>
      </c>
      <c r="H1441" t="s">
        <v>25</v>
      </c>
      <c r="I1441">
        <v>794</v>
      </c>
      <c r="J1441" t="s">
        <v>31</v>
      </c>
      <c r="K1441">
        <v>1000</v>
      </c>
      <c r="L1441">
        <v>5</v>
      </c>
      <c r="M1441">
        <v>1</v>
      </c>
      <c r="N1441" s="1" t="s">
        <v>27</v>
      </c>
      <c r="O1441" t="s">
        <v>27</v>
      </c>
      <c r="P1441">
        <v>18</v>
      </c>
      <c r="Q1441" t="s">
        <v>27</v>
      </c>
      <c r="R1441" t="s">
        <v>27</v>
      </c>
      <c r="S1441">
        <v>0</v>
      </c>
      <c r="T1441">
        <v>186</v>
      </c>
      <c r="U1441" t="s">
        <v>39</v>
      </c>
    </row>
    <row r="1442" spans="1:21" x14ac:dyDescent="0.35">
      <c r="A1442" t="s">
        <v>44</v>
      </c>
      <c r="B1442">
        <v>16</v>
      </c>
      <c r="C1442">
        <v>2023</v>
      </c>
      <c r="D1442" t="s">
        <v>157</v>
      </c>
      <c r="E1442">
        <v>129</v>
      </c>
      <c r="F1442" t="s">
        <v>158</v>
      </c>
      <c r="G1442" t="s">
        <v>24</v>
      </c>
      <c r="H1442" t="s">
        <v>25</v>
      </c>
      <c r="I1442">
        <v>595</v>
      </c>
      <c r="J1442" t="s">
        <v>31</v>
      </c>
      <c r="K1442">
        <v>1000</v>
      </c>
      <c r="L1442">
        <v>5</v>
      </c>
      <c r="M1442">
        <v>1</v>
      </c>
      <c r="N1442" s="1" t="s">
        <v>27</v>
      </c>
      <c r="O1442" t="s">
        <v>27</v>
      </c>
      <c r="P1442" t="s">
        <v>28</v>
      </c>
      <c r="Q1442" t="s">
        <v>27</v>
      </c>
      <c r="R1442" t="s">
        <v>32</v>
      </c>
      <c r="S1442">
        <v>20</v>
      </c>
      <c r="T1442">
        <v>40</v>
      </c>
      <c r="U1442" t="s">
        <v>29</v>
      </c>
    </row>
    <row r="1443" spans="1:21" x14ac:dyDescent="0.35">
      <c r="A1443" t="s">
        <v>45</v>
      </c>
      <c r="B1443">
        <v>17</v>
      </c>
      <c r="C1443">
        <v>2023</v>
      </c>
      <c r="D1443" t="s">
        <v>157</v>
      </c>
      <c r="E1443">
        <v>129</v>
      </c>
      <c r="F1443" t="s">
        <v>158</v>
      </c>
      <c r="G1443" t="s">
        <v>24</v>
      </c>
      <c r="H1443" t="s">
        <v>25</v>
      </c>
      <c r="I1443">
        <v>540</v>
      </c>
      <c r="J1443" t="s">
        <v>31</v>
      </c>
      <c r="K1443">
        <v>1000</v>
      </c>
      <c r="L1443">
        <v>5</v>
      </c>
      <c r="M1443">
        <v>1</v>
      </c>
      <c r="N1443" s="1" t="s">
        <v>27</v>
      </c>
      <c r="O1443" t="s">
        <v>27</v>
      </c>
      <c r="P1443" t="s">
        <v>28</v>
      </c>
      <c r="Q1443" t="s">
        <v>27</v>
      </c>
      <c r="R1443" t="s">
        <v>27</v>
      </c>
      <c r="S1443">
        <v>24</v>
      </c>
      <c r="T1443">
        <v>40</v>
      </c>
      <c r="U1443" t="s">
        <v>29</v>
      </c>
    </row>
    <row r="1444" spans="1:21" x14ac:dyDescent="0.35">
      <c r="A1444" t="s">
        <v>46</v>
      </c>
      <c r="B1444">
        <v>18</v>
      </c>
      <c r="C1444">
        <v>2023</v>
      </c>
      <c r="D1444" t="s">
        <v>157</v>
      </c>
      <c r="E1444">
        <v>129</v>
      </c>
      <c r="F1444" t="s">
        <v>158</v>
      </c>
      <c r="G1444" t="s">
        <v>24</v>
      </c>
      <c r="H1444" t="s">
        <v>25</v>
      </c>
      <c r="I1444">
        <v>615</v>
      </c>
      <c r="J1444" t="s">
        <v>31</v>
      </c>
      <c r="K1444">
        <v>1000</v>
      </c>
      <c r="L1444">
        <v>5</v>
      </c>
      <c r="M1444">
        <v>1</v>
      </c>
      <c r="N1444" s="1" t="s">
        <v>27</v>
      </c>
      <c r="O1444" t="s">
        <v>27</v>
      </c>
      <c r="P1444" t="s">
        <v>28</v>
      </c>
      <c r="Q1444" t="s">
        <v>27</v>
      </c>
      <c r="R1444" t="s">
        <v>27</v>
      </c>
      <c r="S1444">
        <v>18</v>
      </c>
      <c r="T1444">
        <v>100</v>
      </c>
      <c r="U1444" t="s">
        <v>29</v>
      </c>
    </row>
    <row r="1445" spans="1:21" x14ac:dyDescent="0.35">
      <c r="A1445" t="s">
        <v>47</v>
      </c>
      <c r="B1445">
        <v>19</v>
      </c>
      <c r="C1445">
        <v>2023</v>
      </c>
      <c r="D1445" t="s">
        <v>157</v>
      </c>
      <c r="E1445">
        <v>129</v>
      </c>
      <c r="F1445" t="s">
        <v>158</v>
      </c>
      <c r="G1445" t="s">
        <v>24</v>
      </c>
      <c r="H1445" t="s">
        <v>25</v>
      </c>
      <c r="I1445">
        <v>635</v>
      </c>
      <c r="J1445" t="s">
        <v>31</v>
      </c>
      <c r="K1445">
        <v>1000</v>
      </c>
      <c r="L1445">
        <v>5</v>
      </c>
      <c r="M1445">
        <v>1</v>
      </c>
      <c r="N1445" s="1" t="s">
        <v>27</v>
      </c>
      <c r="O1445" t="s">
        <v>27</v>
      </c>
      <c r="P1445" t="s">
        <v>28</v>
      </c>
      <c r="Q1445" t="s">
        <v>27</v>
      </c>
      <c r="R1445" t="s">
        <v>27</v>
      </c>
      <c r="S1445">
        <v>30</v>
      </c>
      <c r="T1445">
        <v>60</v>
      </c>
      <c r="U1445" t="s">
        <v>29</v>
      </c>
    </row>
    <row r="1446" spans="1:21" x14ac:dyDescent="0.35">
      <c r="A1446" t="s">
        <v>48</v>
      </c>
      <c r="B1446">
        <v>20</v>
      </c>
      <c r="C1446">
        <v>2023</v>
      </c>
      <c r="D1446" t="s">
        <v>157</v>
      </c>
      <c r="E1446">
        <v>129</v>
      </c>
      <c r="F1446" t="s">
        <v>158</v>
      </c>
      <c r="G1446" t="s">
        <v>24</v>
      </c>
      <c r="H1446" t="s">
        <v>25</v>
      </c>
      <c r="I1446">
        <v>595</v>
      </c>
      <c r="J1446" t="s">
        <v>31</v>
      </c>
      <c r="K1446">
        <v>1000</v>
      </c>
      <c r="L1446">
        <v>5</v>
      </c>
      <c r="M1446">
        <v>1</v>
      </c>
      <c r="N1446" s="1" t="s">
        <v>27</v>
      </c>
      <c r="O1446" t="s">
        <v>27</v>
      </c>
      <c r="P1446" t="s">
        <v>28</v>
      </c>
      <c r="Q1446" t="s">
        <v>27</v>
      </c>
      <c r="R1446" t="s">
        <v>27</v>
      </c>
      <c r="S1446">
        <v>40</v>
      </c>
      <c r="T1446">
        <v>144</v>
      </c>
      <c r="U1446" t="s">
        <v>29</v>
      </c>
    </row>
    <row r="1447" spans="1:21" x14ac:dyDescent="0.35">
      <c r="A1447" t="s">
        <v>49</v>
      </c>
      <c r="B1447">
        <v>21</v>
      </c>
      <c r="C1447">
        <v>2023</v>
      </c>
      <c r="D1447" t="s">
        <v>157</v>
      </c>
      <c r="E1447">
        <v>129</v>
      </c>
      <c r="F1447" t="s">
        <v>158</v>
      </c>
      <c r="G1447" t="s">
        <v>24</v>
      </c>
      <c r="H1447" t="s">
        <v>25</v>
      </c>
      <c r="I1447">
        <v>565</v>
      </c>
      <c r="J1447" t="s">
        <v>31</v>
      </c>
      <c r="K1447">
        <v>1000</v>
      </c>
      <c r="L1447">
        <v>5</v>
      </c>
      <c r="M1447">
        <v>2</v>
      </c>
      <c r="N1447" s="1" t="s">
        <v>27</v>
      </c>
      <c r="O1447" t="s">
        <v>27</v>
      </c>
      <c r="P1447" t="s">
        <v>28</v>
      </c>
      <c r="Q1447" t="s">
        <v>27</v>
      </c>
      <c r="R1447" t="s">
        <v>32</v>
      </c>
      <c r="S1447">
        <v>24</v>
      </c>
      <c r="T1447">
        <v>100</v>
      </c>
      <c r="U1447" t="s">
        <v>39</v>
      </c>
    </row>
    <row r="1448" spans="1:21" x14ac:dyDescent="0.35">
      <c r="A1448" t="s">
        <v>50</v>
      </c>
      <c r="B1448">
        <v>22</v>
      </c>
      <c r="C1448">
        <v>2023</v>
      </c>
      <c r="D1448" t="s">
        <v>157</v>
      </c>
      <c r="E1448">
        <v>129</v>
      </c>
      <c r="F1448" t="s">
        <v>158</v>
      </c>
      <c r="G1448" t="s">
        <v>24</v>
      </c>
      <c r="H1448" t="s">
        <v>25</v>
      </c>
      <c r="I1448">
        <v>665</v>
      </c>
      <c r="J1448" t="s">
        <v>31</v>
      </c>
      <c r="K1448">
        <v>1000</v>
      </c>
      <c r="L1448">
        <v>5</v>
      </c>
      <c r="M1448">
        <v>1</v>
      </c>
      <c r="N1448" s="1" t="s">
        <v>27</v>
      </c>
      <c r="O1448" t="s">
        <v>27</v>
      </c>
      <c r="P1448" t="s">
        <v>28</v>
      </c>
      <c r="Q1448" t="s">
        <v>27</v>
      </c>
      <c r="R1448" t="s">
        <v>32</v>
      </c>
      <c r="S1448">
        <v>24</v>
      </c>
      <c r="T1448">
        <v>100</v>
      </c>
      <c r="U1448" t="s">
        <v>39</v>
      </c>
    </row>
    <row r="1449" spans="1:21" x14ac:dyDescent="0.35">
      <c r="A1449" t="s">
        <v>51</v>
      </c>
      <c r="B1449">
        <v>23</v>
      </c>
      <c r="C1449">
        <v>2023</v>
      </c>
      <c r="D1449" t="s">
        <v>157</v>
      </c>
      <c r="E1449">
        <v>129</v>
      </c>
      <c r="F1449" t="s">
        <v>158</v>
      </c>
      <c r="G1449" t="s">
        <v>24</v>
      </c>
      <c r="H1449" t="s">
        <v>25</v>
      </c>
      <c r="I1449">
        <v>550</v>
      </c>
      <c r="J1449" t="s">
        <v>31</v>
      </c>
      <c r="K1449">
        <v>1000</v>
      </c>
      <c r="L1449">
        <v>5</v>
      </c>
      <c r="M1449">
        <v>1</v>
      </c>
      <c r="N1449" s="1" t="s">
        <v>27</v>
      </c>
      <c r="O1449" t="s">
        <v>27</v>
      </c>
      <c r="P1449" t="s">
        <v>28</v>
      </c>
      <c r="Q1449" t="s">
        <v>32</v>
      </c>
      <c r="R1449" t="s">
        <v>27</v>
      </c>
      <c r="S1449">
        <v>0</v>
      </c>
      <c r="T1449">
        <v>70</v>
      </c>
      <c r="U1449" t="s">
        <v>29</v>
      </c>
    </row>
    <row r="1450" spans="1:21" x14ac:dyDescent="0.35">
      <c r="A1450" t="s">
        <v>52</v>
      </c>
      <c r="B1450">
        <v>24</v>
      </c>
      <c r="C1450">
        <v>2023</v>
      </c>
      <c r="D1450" t="s">
        <v>157</v>
      </c>
      <c r="E1450">
        <v>129</v>
      </c>
      <c r="F1450" t="s">
        <v>158</v>
      </c>
      <c r="G1450" t="s">
        <v>24</v>
      </c>
      <c r="H1450" t="s">
        <v>25</v>
      </c>
      <c r="I1450">
        <v>715</v>
      </c>
      <c r="J1450" t="s">
        <v>31</v>
      </c>
      <c r="K1450">
        <v>1000</v>
      </c>
      <c r="L1450">
        <v>5</v>
      </c>
      <c r="M1450">
        <v>2</v>
      </c>
      <c r="N1450" s="1" t="s">
        <v>27</v>
      </c>
      <c r="O1450" t="s">
        <v>27</v>
      </c>
      <c r="P1450">
        <v>18</v>
      </c>
      <c r="Q1450" t="s">
        <v>27</v>
      </c>
      <c r="R1450" t="s">
        <v>32</v>
      </c>
      <c r="S1450">
        <v>24</v>
      </c>
      <c r="T1450">
        <v>280</v>
      </c>
      <c r="U1450" t="s">
        <v>27</v>
      </c>
    </row>
    <row r="1451" spans="1:21" x14ac:dyDescent="0.35">
      <c r="A1451" t="s">
        <v>53</v>
      </c>
      <c r="B1451">
        <v>25</v>
      </c>
      <c r="C1451">
        <v>2023</v>
      </c>
      <c r="D1451" t="s">
        <v>157</v>
      </c>
      <c r="E1451">
        <v>129</v>
      </c>
      <c r="F1451" t="s">
        <v>158</v>
      </c>
      <c r="G1451" t="s">
        <v>24</v>
      </c>
      <c r="H1451" t="s">
        <v>25</v>
      </c>
      <c r="I1451">
        <v>752</v>
      </c>
      <c r="J1451" t="s">
        <v>31</v>
      </c>
      <c r="K1451">
        <v>1000</v>
      </c>
      <c r="L1451">
        <v>5</v>
      </c>
      <c r="M1451">
        <v>1</v>
      </c>
      <c r="N1451" s="1" t="s">
        <v>27</v>
      </c>
      <c r="O1451" t="s">
        <v>27</v>
      </c>
      <c r="P1451" t="s">
        <v>28</v>
      </c>
      <c r="Q1451" t="s">
        <v>32</v>
      </c>
      <c r="R1451" t="s">
        <v>27</v>
      </c>
      <c r="S1451">
        <v>24</v>
      </c>
      <c r="T1451">
        <v>100</v>
      </c>
      <c r="U1451" t="s">
        <v>29</v>
      </c>
    </row>
    <row r="1452" spans="1:21" x14ac:dyDescent="0.35">
      <c r="A1452" t="s">
        <v>54</v>
      </c>
      <c r="B1452">
        <v>26</v>
      </c>
      <c r="C1452">
        <v>2023</v>
      </c>
      <c r="D1452" t="s">
        <v>157</v>
      </c>
      <c r="E1452">
        <v>129</v>
      </c>
      <c r="F1452" t="s">
        <v>158</v>
      </c>
      <c r="G1452" t="s">
        <v>24</v>
      </c>
      <c r="H1452" t="s">
        <v>25</v>
      </c>
      <c r="I1452" s="6">
        <v>698.8</v>
      </c>
      <c r="J1452" t="s">
        <v>31</v>
      </c>
      <c r="K1452">
        <v>1000</v>
      </c>
      <c r="L1452">
        <v>5</v>
      </c>
      <c r="M1452">
        <v>2</v>
      </c>
      <c r="N1452" s="1" t="s">
        <v>27</v>
      </c>
      <c r="O1452" t="s">
        <v>27</v>
      </c>
      <c r="P1452" t="s">
        <v>28</v>
      </c>
      <c r="Q1452" t="s">
        <v>32</v>
      </c>
      <c r="R1452" t="s">
        <v>32</v>
      </c>
      <c r="S1452">
        <v>20</v>
      </c>
      <c r="T1452" s="6">
        <v>162.19999999999999</v>
      </c>
      <c r="U1452" t="s">
        <v>29</v>
      </c>
    </row>
    <row r="1453" spans="1:21" x14ac:dyDescent="0.35">
      <c r="A1453" t="s">
        <v>55</v>
      </c>
      <c r="B1453">
        <v>27</v>
      </c>
      <c r="C1453">
        <v>2023</v>
      </c>
      <c r="D1453" t="s">
        <v>157</v>
      </c>
      <c r="E1453">
        <v>129</v>
      </c>
      <c r="F1453" t="s">
        <v>158</v>
      </c>
      <c r="G1453" t="s">
        <v>24</v>
      </c>
      <c r="H1453" t="s">
        <v>25</v>
      </c>
      <c r="I1453">
        <v>700</v>
      </c>
      <c r="J1453" t="s">
        <v>31</v>
      </c>
      <c r="K1453">
        <v>1000</v>
      </c>
      <c r="L1453">
        <v>5</v>
      </c>
      <c r="M1453">
        <v>1</v>
      </c>
      <c r="N1453" s="1" t="s">
        <v>27</v>
      </c>
      <c r="O1453" t="s">
        <v>27</v>
      </c>
      <c r="P1453" t="s">
        <v>28</v>
      </c>
      <c r="Q1453" t="s">
        <v>27</v>
      </c>
      <c r="R1453" t="s">
        <v>27</v>
      </c>
      <c r="S1453">
        <v>24</v>
      </c>
      <c r="T1453">
        <v>185</v>
      </c>
      <c r="U1453" t="s">
        <v>39</v>
      </c>
    </row>
    <row r="1454" spans="1:21" x14ac:dyDescent="0.35">
      <c r="A1454" t="s">
        <v>56</v>
      </c>
      <c r="B1454">
        <v>28</v>
      </c>
      <c r="C1454">
        <v>2023</v>
      </c>
      <c r="D1454" t="s">
        <v>157</v>
      </c>
      <c r="E1454">
        <v>129</v>
      </c>
      <c r="F1454" t="s">
        <v>158</v>
      </c>
      <c r="G1454" t="s">
        <v>24</v>
      </c>
      <c r="H1454" t="s">
        <v>25</v>
      </c>
      <c r="I1454">
        <v>765</v>
      </c>
      <c r="J1454" t="s">
        <v>31</v>
      </c>
      <c r="K1454">
        <v>1000</v>
      </c>
      <c r="L1454">
        <v>5</v>
      </c>
      <c r="M1454">
        <v>1</v>
      </c>
      <c r="N1454" s="1" t="s">
        <v>27</v>
      </c>
      <c r="O1454" t="s">
        <v>27</v>
      </c>
      <c r="P1454" t="s">
        <v>28</v>
      </c>
      <c r="Q1454" t="s">
        <v>32</v>
      </c>
      <c r="R1454" t="s">
        <v>32</v>
      </c>
      <c r="S1454">
        <v>20</v>
      </c>
      <c r="T1454">
        <v>150</v>
      </c>
      <c r="U1454" t="s">
        <v>29</v>
      </c>
    </row>
    <row r="1455" spans="1:21" x14ac:dyDescent="0.35">
      <c r="A1455" t="s">
        <v>57</v>
      </c>
      <c r="B1455">
        <v>29</v>
      </c>
      <c r="C1455">
        <v>2023</v>
      </c>
      <c r="D1455" t="s">
        <v>157</v>
      </c>
      <c r="E1455">
        <v>129</v>
      </c>
      <c r="F1455" t="s">
        <v>158</v>
      </c>
      <c r="G1455" t="s">
        <v>24</v>
      </c>
      <c r="H1455" t="s">
        <v>25</v>
      </c>
      <c r="I1455">
        <v>545</v>
      </c>
      <c r="J1455" t="s">
        <v>31</v>
      </c>
      <c r="K1455">
        <v>1000</v>
      </c>
      <c r="L1455">
        <v>5</v>
      </c>
      <c r="M1455">
        <v>2</v>
      </c>
      <c r="N1455" s="1" t="s">
        <v>27</v>
      </c>
      <c r="O1455" t="s">
        <v>27</v>
      </c>
      <c r="P1455" t="s">
        <v>28</v>
      </c>
      <c r="Q1455" t="s">
        <v>27</v>
      </c>
      <c r="R1455" t="s">
        <v>27</v>
      </c>
      <c r="S1455">
        <v>24</v>
      </c>
      <c r="T1455">
        <v>30</v>
      </c>
      <c r="U1455" t="s">
        <v>39</v>
      </c>
    </row>
    <row r="1456" spans="1:21" x14ac:dyDescent="0.35">
      <c r="A1456" t="s">
        <v>58</v>
      </c>
      <c r="B1456">
        <v>30</v>
      </c>
      <c r="C1456">
        <v>2023</v>
      </c>
      <c r="D1456" t="s">
        <v>157</v>
      </c>
      <c r="E1456">
        <v>129</v>
      </c>
      <c r="F1456" t="s">
        <v>158</v>
      </c>
      <c r="G1456" t="s">
        <v>24</v>
      </c>
      <c r="H1456" t="s">
        <v>25</v>
      </c>
      <c r="I1456">
        <v>705</v>
      </c>
      <c r="J1456" t="s">
        <v>31</v>
      </c>
      <c r="K1456">
        <v>1000</v>
      </c>
      <c r="L1456">
        <v>5</v>
      </c>
      <c r="M1456">
        <v>1</v>
      </c>
      <c r="N1456" s="1" t="s">
        <v>27</v>
      </c>
      <c r="O1456" t="s">
        <v>27</v>
      </c>
      <c r="P1456" t="s">
        <v>28</v>
      </c>
      <c r="Q1456" t="s">
        <v>27</v>
      </c>
      <c r="R1456" t="s">
        <v>27</v>
      </c>
      <c r="S1456">
        <v>20</v>
      </c>
      <c r="T1456">
        <v>110</v>
      </c>
      <c r="U1456" t="s">
        <v>29</v>
      </c>
    </row>
    <row r="1457" spans="1:21" x14ac:dyDescent="0.35">
      <c r="A1457" t="s">
        <v>59</v>
      </c>
      <c r="B1457">
        <v>31</v>
      </c>
      <c r="C1457">
        <v>2023</v>
      </c>
      <c r="D1457" t="s">
        <v>157</v>
      </c>
      <c r="E1457">
        <v>129</v>
      </c>
      <c r="F1457" t="s">
        <v>158</v>
      </c>
      <c r="G1457" t="s">
        <v>24</v>
      </c>
      <c r="H1457" t="s">
        <v>25</v>
      </c>
      <c r="I1457">
        <v>635</v>
      </c>
      <c r="J1457" t="s">
        <v>31</v>
      </c>
      <c r="K1457">
        <v>1000</v>
      </c>
      <c r="L1457">
        <v>5</v>
      </c>
      <c r="M1457">
        <v>1</v>
      </c>
      <c r="N1457" s="1" t="s">
        <v>27</v>
      </c>
      <c r="O1457" t="s">
        <v>27</v>
      </c>
      <c r="P1457">
        <v>19</v>
      </c>
      <c r="Q1457" t="s">
        <v>32</v>
      </c>
      <c r="R1457" t="s">
        <v>32</v>
      </c>
      <c r="S1457">
        <v>20</v>
      </c>
      <c r="T1457">
        <v>120</v>
      </c>
      <c r="U1457" t="s">
        <v>39</v>
      </c>
    </row>
    <row r="1458" spans="1:21" x14ac:dyDescent="0.35">
      <c r="A1458" t="s">
        <v>60</v>
      </c>
      <c r="B1458">
        <v>32</v>
      </c>
      <c r="C1458">
        <v>2023</v>
      </c>
      <c r="D1458" t="s">
        <v>157</v>
      </c>
      <c r="E1458">
        <v>129</v>
      </c>
      <c r="F1458" t="s">
        <v>158</v>
      </c>
      <c r="G1458" t="s">
        <v>24</v>
      </c>
      <c r="H1458" t="s">
        <v>25</v>
      </c>
      <c r="I1458">
        <v>915</v>
      </c>
      <c r="J1458" t="s">
        <v>31</v>
      </c>
      <c r="K1458">
        <v>1000</v>
      </c>
      <c r="L1458">
        <v>5</v>
      </c>
      <c r="M1458">
        <v>2</v>
      </c>
      <c r="N1458" s="1" t="s">
        <v>27</v>
      </c>
      <c r="O1458" t="s">
        <v>27</v>
      </c>
      <c r="P1458" t="s">
        <v>28</v>
      </c>
      <c r="Q1458" t="s">
        <v>27</v>
      </c>
      <c r="R1458" t="s">
        <v>32</v>
      </c>
      <c r="S1458">
        <v>24</v>
      </c>
      <c r="T1458">
        <v>250</v>
      </c>
      <c r="U1458" t="s">
        <v>29</v>
      </c>
    </row>
    <row r="1459" spans="1:21" x14ac:dyDescent="0.35">
      <c r="A1459" t="s">
        <v>61</v>
      </c>
      <c r="B1459">
        <v>33</v>
      </c>
      <c r="C1459">
        <v>2023</v>
      </c>
      <c r="D1459" t="s">
        <v>157</v>
      </c>
      <c r="E1459">
        <v>129</v>
      </c>
      <c r="F1459" t="s">
        <v>158</v>
      </c>
      <c r="G1459" t="s">
        <v>24</v>
      </c>
      <c r="H1459" t="s">
        <v>25</v>
      </c>
      <c r="I1459">
        <v>685</v>
      </c>
      <c r="J1459" t="s">
        <v>31</v>
      </c>
      <c r="K1459">
        <v>1000</v>
      </c>
      <c r="L1459">
        <v>5</v>
      </c>
      <c r="M1459">
        <v>1</v>
      </c>
      <c r="N1459" s="1" t="s">
        <v>27</v>
      </c>
      <c r="O1459" t="s">
        <v>27</v>
      </c>
      <c r="P1459">
        <v>17</v>
      </c>
      <c r="Q1459" t="s">
        <v>27</v>
      </c>
      <c r="R1459" t="s">
        <v>32</v>
      </c>
      <c r="S1459">
        <v>24</v>
      </c>
      <c r="T1459">
        <v>110</v>
      </c>
      <c r="U1459" t="s">
        <v>27</v>
      </c>
    </row>
    <row r="1460" spans="1:21" x14ac:dyDescent="0.35">
      <c r="A1460" t="s">
        <v>62</v>
      </c>
      <c r="B1460">
        <v>34</v>
      </c>
      <c r="C1460">
        <v>2023</v>
      </c>
      <c r="D1460" t="s">
        <v>157</v>
      </c>
      <c r="E1460">
        <v>129</v>
      </c>
      <c r="F1460" t="s">
        <v>158</v>
      </c>
      <c r="G1460" t="s">
        <v>24</v>
      </c>
      <c r="H1460" t="s">
        <v>25</v>
      </c>
      <c r="I1460">
        <v>775</v>
      </c>
      <c r="J1460" t="s">
        <v>31</v>
      </c>
      <c r="K1460">
        <v>1000</v>
      </c>
      <c r="L1460">
        <v>5</v>
      </c>
      <c r="M1460">
        <v>2</v>
      </c>
      <c r="N1460" s="1" t="s">
        <v>27</v>
      </c>
      <c r="O1460" t="s">
        <v>27</v>
      </c>
      <c r="P1460">
        <v>18</v>
      </c>
      <c r="Q1460" t="s">
        <v>27</v>
      </c>
      <c r="R1460" t="s">
        <v>32</v>
      </c>
      <c r="S1460">
        <v>0</v>
      </c>
      <c r="T1460">
        <v>160</v>
      </c>
      <c r="U1460" t="s">
        <v>39</v>
      </c>
    </row>
    <row r="1461" spans="1:21" x14ac:dyDescent="0.35">
      <c r="A1461" t="s">
        <v>63</v>
      </c>
      <c r="B1461">
        <v>35</v>
      </c>
      <c r="C1461">
        <v>2023</v>
      </c>
      <c r="D1461" t="s">
        <v>157</v>
      </c>
      <c r="E1461">
        <v>129</v>
      </c>
      <c r="F1461" t="s">
        <v>158</v>
      </c>
      <c r="G1461" t="s">
        <v>24</v>
      </c>
      <c r="H1461" t="s">
        <v>25</v>
      </c>
      <c r="I1461">
        <v>635</v>
      </c>
      <c r="J1461" t="s">
        <v>31</v>
      </c>
      <c r="K1461">
        <v>1000</v>
      </c>
      <c r="L1461">
        <v>5</v>
      </c>
      <c r="M1461">
        <v>2</v>
      </c>
      <c r="N1461" s="1" t="s">
        <v>27</v>
      </c>
      <c r="O1461" t="s">
        <v>27</v>
      </c>
      <c r="P1461" t="s">
        <v>28</v>
      </c>
      <c r="Q1461" t="s">
        <v>27</v>
      </c>
      <c r="R1461" t="s">
        <v>27</v>
      </c>
      <c r="S1461">
        <v>30</v>
      </c>
      <c r="T1461">
        <v>170</v>
      </c>
      <c r="U1461" t="s">
        <v>29</v>
      </c>
    </row>
    <row r="1462" spans="1:21" x14ac:dyDescent="0.35">
      <c r="A1462" t="s">
        <v>64</v>
      </c>
      <c r="B1462">
        <v>36</v>
      </c>
      <c r="C1462">
        <v>2023</v>
      </c>
      <c r="D1462" t="s">
        <v>157</v>
      </c>
      <c r="E1462">
        <v>129</v>
      </c>
      <c r="F1462" t="s">
        <v>158</v>
      </c>
      <c r="G1462" t="s">
        <v>24</v>
      </c>
      <c r="H1462" t="s">
        <v>25</v>
      </c>
      <c r="I1462">
        <v>809</v>
      </c>
      <c r="J1462" t="s">
        <v>31</v>
      </c>
      <c r="K1462">
        <v>1000</v>
      </c>
      <c r="L1462">
        <v>5</v>
      </c>
      <c r="M1462">
        <v>1</v>
      </c>
      <c r="N1462" s="1" t="s">
        <v>27</v>
      </c>
      <c r="O1462" t="s">
        <v>27</v>
      </c>
      <c r="P1462">
        <v>21</v>
      </c>
      <c r="Q1462" t="s">
        <v>32</v>
      </c>
      <c r="R1462" t="s">
        <v>32</v>
      </c>
      <c r="S1462">
        <v>24</v>
      </c>
      <c r="T1462">
        <v>630</v>
      </c>
      <c r="U1462" t="s">
        <v>27</v>
      </c>
    </row>
    <row r="1463" spans="1:21" x14ac:dyDescent="0.35">
      <c r="A1463" t="s">
        <v>65</v>
      </c>
      <c r="B1463">
        <v>37</v>
      </c>
      <c r="C1463">
        <v>2023</v>
      </c>
      <c r="D1463" t="s">
        <v>157</v>
      </c>
      <c r="E1463">
        <v>129</v>
      </c>
      <c r="F1463" t="s">
        <v>158</v>
      </c>
      <c r="G1463" t="s">
        <v>24</v>
      </c>
      <c r="H1463" t="s">
        <v>25</v>
      </c>
      <c r="I1463">
        <v>625</v>
      </c>
      <c r="J1463" t="s">
        <v>31</v>
      </c>
      <c r="K1463">
        <v>1000</v>
      </c>
      <c r="L1463">
        <v>5</v>
      </c>
      <c r="M1463">
        <v>2</v>
      </c>
      <c r="N1463" s="1" t="s">
        <v>27</v>
      </c>
      <c r="O1463" t="s">
        <v>27</v>
      </c>
      <c r="P1463" t="s">
        <v>28</v>
      </c>
      <c r="Q1463" t="s">
        <v>27</v>
      </c>
      <c r="R1463" t="s">
        <v>32</v>
      </c>
      <c r="S1463">
        <v>30</v>
      </c>
      <c r="T1463">
        <v>100</v>
      </c>
      <c r="U1463" t="s">
        <v>29</v>
      </c>
    </row>
    <row r="1464" spans="1:21" x14ac:dyDescent="0.35">
      <c r="A1464" t="s">
        <v>66</v>
      </c>
      <c r="B1464">
        <v>38</v>
      </c>
      <c r="C1464">
        <v>2023</v>
      </c>
      <c r="D1464" t="s">
        <v>157</v>
      </c>
      <c r="E1464">
        <v>129</v>
      </c>
      <c r="F1464" t="s">
        <v>158</v>
      </c>
      <c r="G1464" t="s">
        <v>24</v>
      </c>
      <c r="H1464" t="s">
        <v>25</v>
      </c>
      <c r="I1464">
        <v>715</v>
      </c>
      <c r="J1464" t="s">
        <v>31</v>
      </c>
      <c r="K1464">
        <v>1000</v>
      </c>
      <c r="L1464">
        <v>5</v>
      </c>
      <c r="M1464">
        <v>2</v>
      </c>
      <c r="N1464" s="1" t="s">
        <v>27</v>
      </c>
      <c r="O1464" t="s">
        <v>27</v>
      </c>
      <c r="P1464" t="s">
        <v>28</v>
      </c>
      <c r="Q1464" t="s">
        <v>27</v>
      </c>
      <c r="R1464" t="s">
        <v>27</v>
      </c>
      <c r="S1464">
        <v>20</v>
      </c>
      <c r="T1464">
        <v>150</v>
      </c>
      <c r="U1464" t="s">
        <v>39</v>
      </c>
    </row>
    <row r="1465" spans="1:21" x14ac:dyDescent="0.35">
      <c r="A1465" t="s">
        <v>67</v>
      </c>
      <c r="B1465">
        <v>39</v>
      </c>
      <c r="C1465">
        <v>2023</v>
      </c>
      <c r="D1465" t="s">
        <v>157</v>
      </c>
      <c r="E1465">
        <v>129</v>
      </c>
      <c r="F1465" t="s">
        <v>158</v>
      </c>
      <c r="G1465" t="s">
        <v>24</v>
      </c>
      <c r="H1465" t="s">
        <v>25</v>
      </c>
      <c r="I1465">
        <v>615</v>
      </c>
      <c r="J1465" t="s">
        <v>31</v>
      </c>
      <c r="K1465">
        <v>1000</v>
      </c>
      <c r="L1465">
        <v>5</v>
      </c>
      <c r="M1465">
        <v>2</v>
      </c>
      <c r="N1465" s="1" t="s">
        <v>27</v>
      </c>
      <c r="O1465" t="s">
        <v>27</v>
      </c>
      <c r="P1465">
        <v>18</v>
      </c>
      <c r="Q1465" t="s">
        <v>32</v>
      </c>
      <c r="R1465" t="s">
        <v>27</v>
      </c>
      <c r="S1465">
        <v>20</v>
      </c>
      <c r="T1465">
        <v>70</v>
      </c>
      <c r="U1465" t="s">
        <v>29</v>
      </c>
    </row>
    <row r="1466" spans="1:21" x14ac:dyDescent="0.35">
      <c r="A1466" t="s">
        <v>68</v>
      </c>
      <c r="B1466">
        <v>40</v>
      </c>
      <c r="C1466">
        <v>2023</v>
      </c>
      <c r="D1466" t="s">
        <v>157</v>
      </c>
      <c r="E1466">
        <v>129</v>
      </c>
      <c r="F1466" t="s">
        <v>158</v>
      </c>
      <c r="G1466" t="s">
        <v>24</v>
      </c>
      <c r="H1466" t="s">
        <v>25</v>
      </c>
      <c r="I1466">
        <v>635</v>
      </c>
      <c r="J1466" t="s">
        <v>31</v>
      </c>
      <c r="K1466">
        <v>1000</v>
      </c>
      <c r="L1466">
        <v>5</v>
      </c>
      <c r="M1466">
        <v>1</v>
      </c>
      <c r="N1466" s="1" t="s">
        <v>27</v>
      </c>
      <c r="O1466" t="s">
        <v>27</v>
      </c>
      <c r="P1466">
        <v>18</v>
      </c>
      <c r="Q1466" t="s">
        <v>27</v>
      </c>
      <c r="R1466" t="s">
        <v>27</v>
      </c>
      <c r="S1466">
        <v>20</v>
      </c>
      <c r="T1466">
        <v>200</v>
      </c>
      <c r="U1466" t="s">
        <v>29</v>
      </c>
    </row>
    <row r="1467" spans="1:21" x14ac:dyDescent="0.35">
      <c r="A1467" t="s">
        <v>69</v>
      </c>
      <c r="B1467">
        <v>41</v>
      </c>
      <c r="C1467">
        <v>2023</v>
      </c>
      <c r="D1467" t="s">
        <v>157</v>
      </c>
      <c r="E1467">
        <v>129</v>
      </c>
      <c r="F1467" t="s">
        <v>158</v>
      </c>
      <c r="G1467" t="s">
        <v>24</v>
      </c>
      <c r="H1467" t="s">
        <v>25</v>
      </c>
      <c r="I1467">
        <v>785</v>
      </c>
      <c r="J1467" t="s">
        <v>31</v>
      </c>
      <c r="K1467">
        <v>1000</v>
      </c>
      <c r="L1467">
        <v>5</v>
      </c>
      <c r="M1467">
        <v>2</v>
      </c>
      <c r="N1467" s="1" t="s">
        <v>27</v>
      </c>
      <c r="O1467" t="s">
        <v>27</v>
      </c>
      <c r="P1467" t="s">
        <v>28</v>
      </c>
      <c r="Q1467" t="s">
        <v>32</v>
      </c>
      <c r="R1467" t="s">
        <v>27</v>
      </c>
      <c r="S1467">
        <v>30</v>
      </c>
      <c r="T1467">
        <v>150</v>
      </c>
      <c r="U1467" t="s">
        <v>29</v>
      </c>
    </row>
    <row r="1468" spans="1:21" x14ac:dyDescent="0.35">
      <c r="A1468" t="s">
        <v>70</v>
      </c>
      <c r="B1468">
        <v>42</v>
      </c>
      <c r="C1468">
        <v>2023</v>
      </c>
      <c r="D1468" t="s">
        <v>157</v>
      </c>
      <c r="E1468">
        <v>129</v>
      </c>
      <c r="F1468" t="s">
        <v>158</v>
      </c>
      <c r="G1468" t="s">
        <v>24</v>
      </c>
      <c r="H1468" t="s">
        <v>25</v>
      </c>
      <c r="I1468">
        <v>545</v>
      </c>
      <c r="J1468" t="s">
        <v>31</v>
      </c>
      <c r="K1468">
        <v>1000</v>
      </c>
      <c r="L1468">
        <v>5</v>
      </c>
      <c r="M1468">
        <v>1</v>
      </c>
      <c r="N1468" s="1" t="s">
        <v>27</v>
      </c>
      <c r="O1468" t="s">
        <v>27</v>
      </c>
      <c r="P1468" t="s">
        <v>28</v>
      </c>
      <c r="Q1468" t="s">
        <v>27</v>
      </c>
      <c r="R1468" t="s">
        <v>32</v>
      </c>
      <c r="S1468">
        <v>24</v>
      </c>
      <c r="T1468">
        <v>55</v>
      </c>
      <c r="U1468" t="s">
        <v>29</v>
      </c>
    </row>
    <row r="1469" spans="1:21" x14ac:dyDescent="0.35">
      <c r="A1469" t="s">
        <v>71</v>
      </c>
      <c r="B1469">
        <v>44</v>
      </c>
      <c r="C1469">
        <v>2023</v>
      </c>
      <c r="D1469" t="s">
        <v>157</v>
      </c>
      <c r="E1469">
        <v>129</v>
      </c>
      <c r="F1469" t="s">
        <v>158</v>
      </c>
      <c r="G1469" t="s">
        <v>24</v>
      </c>
      <c r="H1469" t="s">
        <v>25</v>
      </c>
      <c r="I1469">
        <v>655</v>
      </c>
      <c r="J1469" t="s">
        <v>31</v>
      </c>
      <c r="K1469">
        <v>1000</v>
      </c>
      <c r="L1469">
        <v>5</v>
      </c>
      <c r="M1469">
        <v>1</v>
      </c>
      <c r="N1469" s="1" t="s">
        <v>27</v>
      </c>
      <c r="O1469" t="s">
        <v>27</v>
      </c>
      <c r="P1469">
        <v>18</v>
      </c>
      <c r="Q1469" t="s">
        <v>27</v>
      </c>
      <c r="R1469" t="s">
        <v>32</v>
      </c>
      <c r="S1469">
        <v>20</v>
      </c>
      <c r="T1469">
        <v>140</v>
      </c>
      <c r="U1469" t="s">
        <v>29</v>
      </c>
    </row>
    <row r="1470" spans="1:21" x14ac:dyDescent="0.35">
      <c r="A1470" t="s">
        <v>72</v>
      </c>
      <c r="B1470">
        <v>45</v>
      </c>
      <c r="C1470">
        <v>2023</v>
      </c>
      <c r="D1470" t="s">
        <v>157</v>
      </c>
      <c r="E1470">
        <v>129</v>
      </c>
      <c r="F1470" t="s">
        <v>158</v>
      </c>
      <c r="G1470" t="s">
        <v>24</v>
      </c>
      <c r="H1470" t="s">
        <v>25</v>
      </c>
      <c r="I1470">
        <v>650</v>
      </c>
      <c r="J1470" t="s">
        <v>31</v>
      </c>
      <c r="K1470">
        <v>1000</v>
      </c>
      <c r="L1470">
        <v>5</v>
      </c>
      <c r="M1470">
        <v>2</v>
      </c>
      <c r="N1470" s="1" t="s">
        <v>27</v>
      </c>
      <c r="O1470" t="s">
        <v>27</v>
      </c>
      <c r="P1470" t="s">
        <v>28</v>
      </c>
      <c r="Q1470" t="s">
        <v>27</v>
      </c>
      <c r="R1470" t="s">
        <v>27</v>
      </c>
      <c r="S1470">
        <v>16</v>
      </c>
      <c r="T1470">
        <v>100</v>
      </c>
      <c r="U1470" t="s">
        <v>29</v>
      </c>
    </row>
    <row r="1471" spans="1:21" x14ac:dyDescent="0.35">
      <c r="A1471" t="s">
        <v>73</v>
      </c>
      <c r="B1471">
        <v>46</v>
      </c>
      <c r="C1471">
        <v>2023</v>
      </c>
      <c r="D1471" t="s">
        <v>157</v>
      </c>
      <c r="E1471">
        <v>129</v>
      </c>
      <c r="F1471" t="s">
        <v>158</v>
      </c>
      <c r="G1471" t="s">
        <v>24</v>
      </c>
      <c r="H1471" t="s">
        <v>25</v>
      </c>
      <c r="I1471">
        <v>565</v>
      </c>
      <c r="J1471" t="s">
        <v>31</v>
      </c>
      <c r="K1471">
        <v>1000</v>
      </c>
      <c r="L1471">
        <v>5</v>
      </c>
      <c r="M1471">
        <v>1</v>
      </c>
      <c r="N1471" s="1" t="s">
        <v>27</v>
      </c>
      <c r="O1471" t="s">
        <v>27</v>
      </c>
      <c r="P1471" t="s">
        <v>28</v>
      </c>
      <c r="Q1471" t="s">
        <v>27</v>
      </c>
      <c r="R1471" t="s">
        <v>32</v>
      </c>
      <c r="S1471">
        <v>12</v>
      </c>
      <c r="T1471">
        <v>100</v>
      </c>
      <c r="U1471" t="s">
        <v>39</v>
      </c>
    </row>
    <row r="1472" spans="1:21" x14ac:dyDescent="0.35">
      <c r="A1472" t="s">
        <v>74</v>
      </c>
      <c r="B1472">
        <v>47</v>
      </c>
      <c r="C1472">
        <v>2023</v>
      </c>
      <c r="D1472" t="s">
        <v>157</v>
      </c>
      <c r="E1472">
        <v>129</v>
      </c>
      <c r="F1472" t="s">
        <v>158</v>
      </c>
      <c r="G1472" t="s">
        <v>24</v>
      </c>
      <c r="H1472" t="s">
        <v>25</v>
      </c>
      <c r="I1472">
        <v>615</v>
      </c>
      <c r="J1472" t="s">
        <v>31</v>
      </c>
      <c r="K1472">
        <v>1000</v>
      </c>
      <c r="L1472">
        <v>5</v>
      </c>
      <c r="M1472">
        <v>1</v>
      </c>
      <c r="N1472" s="1" t="s">
        <v>27</v>
      </c>
      <c r="O1472" t="s">
        <v>27</v>
      </c>
      <c r="P1472" t="s">
        <v>28</v>
      </c>
      <c r="Q1472" t="s">
        <v>27</v>
      </c>
      <c r="R1472" t="s">
        <v>32</v>
      </c>
      <c r="S1472">
        <v>24</v>
      </c>
      <c r="T1472">
        <v>85</v>
      </c>
      <c r="U1472" t="s">
        <v>39</v>
      </c>
    </row>
    <row r="1473" spans="1:21" x14ac:dyDescent="0.35">
      <c r="A1473" t="s">
        <v>75</v>
      </c>
      <c r="B1473">
        <v>48</v>
      </c>
      <c r="C1473">
        <v>2023</v>
      </c>
      <c r="D1473" t="s">
        <v>157</v>
      </c>
      <c r="E1473">
        <v>129</v>
      </c>
      <c r="F1473" t="s">
        <v>158</v>
      </c>
      <c r="G1473" t="s">
        <v>24</v>
      </c>
      <c r="H1473" t="s">
        <v>25</v>
      </c>
      <c r="I1473">
        <v>655</v>
      </c>
      <c r="J1473" t="s">
        <v>31</v>
      </c>
      <c r="K1473">
        <v>1000</v>
      </c>
      <c r="L1473">
        <v>5</v>
      </c>
      <c r="M1473">
        <v>2</v>
      </c>
      <c r="N1473" s="1" t="s">
        <v>27</v>
      </c>
      <c r="O1473" t="s">
        <v>27</v>
      </c>
      <c r="P1473" t="s">
        <v>28</v>
      </c>
      <c r="Q1473" t="s">
        <v>27</v>
      </c>
      <c r="R1473" t="s">
        <v>27</v>
      </c>
      <c r="S1473">
        <v>24</v>
      </c>
      <c r="T1473">
        <v>248</v>
      </c>
      <c r="U1473" t="s">
        <v>29</v>
      </c>
    </row>
    <row r="1474" spans="1:21" x14ac:dyDescent="0.35">
      <c r="A1474" t="s">
        <v>76</v>
      </c>
      <c r="B1474">
        <v>49</v>
      </c>
      <c r="C1474">
        <v>2023</v>
      </c>
      <c r="D1474" t="s">
        <v>157</v>
      </c>
      <c r="E1474">
        <v>129</v>
      </c>
      <c r="F1474" t="s">
        <v>158</v>
      </c>
      <c r="G1474" t="s">
        <v>24</v>
      </c>
      <c r="H1474" t="s">
        <v>25</v>
      </c>
      <c r="I1474">
        <v>585</v>
      </c>
      <c r="J1474" t="s">
        <v>31</v>
      </c>
      <c r="K1474">
        <v>1000</v>
      </c>
      <c r="L1474">
        <v>5</v>
      </c>
      <c r="M1474">
        <v>1</v>
      </c>
      <c r="N1474" s="1" t="s">
        <v>27</v>
      </c>
      <c r="O1474" t="s">
        <v>27</v>
      </c>
      <c r="P1474" t="s">
        <v>28</v>
      </c>
      <c r="Q1474" t="s">
        <v>27</v>
      </c>
      <c r="R1474" t="s">
        <v>27</v>
      </c>
      <c r="S1474">
        <v>24</v>
      </c>
      <c r="T1474">
        <v>47</v>
      </c>
      <c r="U1474" t="s">
        <v>29</v>
      </c>
    </row>
    <row r="1475" spans="1:21" x14ac:dyDescent="0.35">
      <c r="A1475" t="s">
        <v>77</v>
      </c>
      <c r="B1475">
        <v>50</v>
      </c>
      <c r="C1475">
        <v>2023</v>
      </c>
      <c r="D1475" t="s">
        <v>157</v>
      </c>
      <c r="E1475">
        <v>129</v>
      </c>
      <c r="F1475" t="s">
        <v>158</v>
      </c>
      <c r="G1475" t="s">
        <v>24</v>
      </c>
      <c r="H1475" t="s">
        <v>25</v>
      </c>
      <c r="I1475">
        <v>615</v>
      </c>
      <c r="J1475" t="s">
        <v>31</v>
      </c>
      <c r="K1475">
        <v>1000</v>
      </c>
      <c r="L1475">
        <v>5</v>
      </c>
      <c r="M1475">
        <v>1</v>
      </c>
      <c r="N1475" s="1" t="s">
        <v>27</v>
      </c>
      <c r="O1475" t="s">
        <v>27</v>
      </c>
      <c r="P1475" t="s">
        <v>28</v>
      </c>
      <c r="Q1475" t="s">
        <v>27</v>
      </c>
      <c r="R1475" t="s">
        <v>27</v>
      </c>
      <c r="S1475">
        <v>20</v>
      </c>
      <c r="T1475">
        <v>240</v>
      </c>
      <c r="U1475" t="s">
        <v>29</v>
      </c>
    </row>
    <row r="1476" spans="1:21" x14ac:dyDescent="0.35">
      <c r="A1476" t="s">
        <v>78</v>
      </c>
      <c r="B1476">
        <v>51</v>
      </c>
      <c r="C1476">
        <v>2023</v>
      </c>
      <c r="D1476" t="s">
        <v>157</v>
      </c>
      <c r="E1476">
        <v>129</v>
      </c>
      <c r="F1476" t="s">
        <v>158</v>
      </c>
      <c r="G1476" t="s">
        <v>24</v>
      </c>
      <c r="H1476" t="s">
        <v>25</v>
      </c>
      <c r="I1476">
        <v>645</v>
      </c>
      <c r="J1476" t="s">
        <v>31</v>
      </c>
      <c r="K1476">
        <v>1000</v>
      </c>
      <c r="L1476">
        <v>5</v>
      </c>
      <c r="M1476">
        <v>1</v>
      </c>
      <c r="N1476" s="1" t="s">
        <v>27</v>
      </c>
      <c r="O1476" t="s">
        <v>27</v>
      </c>
      <c r="P1476" t="s">
        <v>28</v>
      </c>
      <c r="Q1476" t="s">
        <v>32</v>
      </c>
      <c r="R1476" t="s">
        <v>27</v>
      </c>
      <c r="S1476">
        <v>20</v>
      </c>
      <c r="T1476">
        <v>135</v>
      </c>
      <c r="U1476" t="s">
        <v>29</v>
      </c>
    </row>
    <row r="1477" spans="1:21" x14ac:dyDescent="0.35">
      <c r="A1477" t="s">
        <v>79</v>
      </c>
      <c r="B1477">
        <v>53</v>
      </c>
      <c r="C1477">
        <v>2023</v>
      </c>
      <c r="D1477" t="s">
        <v>157</v>
      </c>
      <c r="E1477">
        <v>129</v>
      </c>
      <c r="F1477" t="s">
        <v>158</v>
      </c>
      <c r="G1477" t="s">
        <v>24</v>
      </c>
      <c r="H1477" t="s">
        <v>25</v>
      </c>
      <c r="I1477">
        <v>681</v>
      </c>
      <c r="J1477" t="s">
        <v>31</v>
      </c>
      <c r="K1477">
        <v>1000</v>
      </c>
      <c r="L1477">
        <v>5</v>
      </c>
      <c r="M1477">
        <v>2</v>
      </c>
      <c r="N1477" s="1" t="s">
        <v>27</v>
      </c>
      <c r="O1477" t="s">
        <v>27</v>
      </c>
      <c r="P1477" t="s">
        <v>28</v>
      </c>
      <c r="Q1477" t="s">
        <v>27</v>
      </c>
      <c r="R1477" t="s">
        <v>32</v>
      </c>
      <c r="S1477">
        <v>30</v>
      </c>
      <c r="T1477">
        <v>157</v>
      </c>
      <c r="U1477" t="s">
        <v>29</v>
      </c>
    </row>
    <row r="1478" spans="1:21" x14ac:dyDescent="0.35">
      <c r="A1478" t="s">
        <v>80</v>
      </c>
      <c r="B1478">
        <v>54</v>
      </c>
      <c r="C1478">
        <v>2023</v>
      </c>
      <c r="D1478" t="s">
        <v>157</v>
      </c>
      <c r="E1478">
        <v>129</v>
      </c>
      <c r="F1478" t="s">
        <v>158</v>
      </c>
      <c r="G1478" t="s">
        <v>24</v>
      </c>
      <c r="H1478" t="s">
        <v>25</v>
      </c>
      <c r="I1478">
        <v>665</v>
      </c>
      <c r="J1478" t="s">
        <v>31</v>
      </c>
      <c r="K1478">
        <v>1000</v>
      </c>
      <c r="L1478">
        <v>5</v>
      </c>
      <c r="M1478">
        <v>1</v>
      </c>
      <c r="N1478" s="1" t="s">
        <v>27</v>
      </c>
      <c r="O1478" t="s">
        <v>27</v>
      </c>
      <c r="P1478" t="s">
        <v>28</v>
      </c>
      <c r="Q1478" t="s">
        <v>27</v>
      </c>
      <c r="R1478" t="s">
        <v>32</v>
      </c>
      <c r="S1478">
        <v>24</v>
      </c>
      <c r="T1478">
        <v>120</v>
      </c>
      <c r="U1478" t="s">
        <v>39</v>
      </c>
    </row>
    <row r="1479" spans="1:21" x14ac:dyDescent="0.35">
      <c r="A1479" t="s">
        <v>81</v>
      </c>
      <c r="B1479">
        <v>55</v>
      </c>
      <c r="C1479">
        <v>2023</v>
      </c>
      <c r="D1479" t="s">
        <v>157</v>
      </c>
      <c r="E1479">
        <v>129</v>
      </c>
      <c r="F1479" t="s">
        <v>158</v>
      </c>
      <c r="G1479" t="s">
        <v>24</v>
      </c>
      <c r="H1479" t="s">
        <v>25</v>
      </c>
      <c r="I1479">
        <v>650</v>
      </c>
      <c r="J1479" t="s">
        <v>31</v>
      </c>
      <c r="K1479">
        <v>1000</v>
      </c>
      <c r="L1479">
        <v>5</v>
      </c>
      <c r="M1479">
        <v>2</v>
      </c>
      <c r="N1479" s="1" t="s">
        <v>27</v>
      </c>
      <c r="O1479" t="s">
        <v>27</v>
      </c>
      <c r="P1479" t="s">
        <v>28</v>
      </c>
      <c r="Q1479" t="s">
        <v>32</v>
      </c>
      <c r="R1479" t="s">
        <v>27</v>
      </c>
      <c r="S1479">
        <v>24</v>
      </c>
      <c r="T1479">
        <v>60</v>
      </c>
      <c r="U1479" t="s">
        <v>39</v>
      </c>
    </row>
    <row r="1480" spans="1:21" x14ac:dyDescent="0.35">
      <c r="A1480" t="s">
        <v>82</v>
      </c>
      <c r="B1480">
        <v>56</v>
      </c>
      <c r="C1480">
        <v>2023</v>
      </c>
      <c r="D1480" t="s">
        <v>157</v>
      </c>
      <c r="E1480">
        <v>129</v>
      </c>
      <c r="F1480" t="s">
        <v>158</v>
      </c>
      <c r="G1480" t="s">
        <v>24</v>
      </c>
      <c r="H1480" t="s">
        <v>25</v>
      </c>
      <c r="I1480">
        <v>740</v>
      </c>
      <c r="J1480" t="s">
        <v>31</v>
      </c>
      <c r="K1480">
        <v>1000</v>
      </c>
      <c r="L1480">
        <v>5</v>
      </c>
      <c r="M1480">
        <v>1</v>
      </c>
      <c r="N1480" s="1" t="s">
        <v>27</v>
      </c>
      <c r="O1480" t="s">
        <v>27</v>
      </c>
      <c r="P1480" t="s">
        <v>28</v>
      </c>
      <c r="Q1480" t="s">
        <v>27</v>
      </c>
      <c r="R1480" t="s">
        <v>27</v>
      </c>
      <c r="S1480">
        <v>32</v>
      </c>
      <c r="T1480">
        <v>110</v>
      </c>
      <c r="U1480" t="s">
        <v>29</v>
      </c>
    </row>
    <row r="1481" spans="1:21" x14ac:dyDescent="0.35">
      <c r="A1481" t="s">
        <v>21</v>
      </c>
      <c r="B1481">
        <v>1</v>
      </c>
      <c r="C1481">
        <v>2023</v>
      </c>
      <c r="D1481" t="s">
        <v>159</v>
      </c>
      <c r="E1481">
        <v>130</v>
      </c>
      <c r="F1481" t="s">
        <v>158</v>
      </c>
      <c r="G1481" t="s">
        <v>24</v>
      </c>
      <c r="H1481" t="s">
        <v>25</v>
      </c>
      <c r="I1481">
        <v>115</v>
      </c>
      <c r="J1481" t="s">
        <v>126</v>
      </c>
      <c r="K1481">
        <v>667</v>
      </c>
      <c r="L1481">
        <v>3</v>
      </c>
      <c r="M1481">
        <v>1</v>
      </c>
      <c r="N1481" s="1" t="s">
        <v>27</v>
      </c>
      <c r="O1481" t="s">
        <v>27</v>
      </c>
      <c r="P1481" t="s">
        <v>28</v>
      </c>
      <c r="Q1481" t="s">
        <v>27</v>
      </c>
      <c r="R1481" t="s">
        <v>27</v>
      </c>
      <c r="S1481">
        <v>20</v>
      </c>
      <c r="T1481">
        <v>115</v>
      </c>
      <c r="U1481" t="s">
        <v>39</v>
      </c>
    </row>
    <row r="1482" spans="1:21" x14ac:dyDescent="0.35">
      <c r="A1482" t="s">
        <v>30</v>
      </c>
      <c r="B1482">
        <v>2</v>
      </c>
      <c r="C1482">
        <v>2023</v>
      </c>
      <c r="D1482" t="s">
        <v>159</v>
      </c>
      <c r="E1482">
        <v>130</v>
      </c>
      <c r="F1482" t="s">
        <v>158</v>
      </c>
      <c r="G1482" t="s">
        <v>24</v>
      </c>
      <c r="H1482" t="s">
        <v>25</v>
      </c>
      <c r="I1482">
        <v>795</v>
      </c>
      <c r="J1482" t="s">
        <v>126</v>
      </c>
      <c r="K1482">
        <v>334</v>
      </c>
      <c r="L1482">
        <v>3</v>
      </c>
      <c r="M1482">
        <v>1</v>
      </c>
      <c r="N1482" s="1" t="s">
        <v>27</v>
      </c>
      <c r="O1482" t="s">
        <v>27</v>
      </c>
      <c r="P1482" t="s">
        <v>28</v>
      </c>
      <c r="Q1482" t="s">
        <v>32</v>
      </c>
      <c r="R1482" t="s">
        <v>32</v>
      </c>
      <c r="S1482">
        <v>24</v>
      </c>
      <c r="T1482">
        <v>130</v>
      </c>
      <c r="U1482" t="s">
        <v>29</v>
      </c>
    </row>
    <row r="1483" spans="1:21" x14ac:dyDescent="0.35">
      <c r="A1483" t="s">
        <v>33</v>
      </c>
      <c r="B1483">
        <v>4</v>
      </c>
      <c r="C1483">
        <v>2023</v>
      </c>
      <c r="D1483" t="s">
        <v>159</v>
      </c>
      <c r="E1483">
        <v>130</v>
      </c>
      <c r="F1483" t="s">
        <v>158</v>
      </c>
      <c r="G1483" t="s">
        <v>24</v>
      </c>
      <c r="H1483" t="s">
        <v>25</v>
      </c>
      <c r="I1483">
        <v>685</v>
      </c>
      <c r="J1483" t="s">
        <v>126</v>
      </c>
      <c r="K1483">
        <v>608</v>
      </c>
      <c r="L1483">
        <v>3</v>
      </c>
      <c r="M1483">
        <v>1</v>
      </c>
      <c r="N1483" s="1" t="s">
        <v>27</v>
      </c>
      <c r="O1483" t="s">
        <v>27</v>
      </c>
      <c r="P1483" t="s">
        <v>28</v>
      </c>
      <c r="Q1483" t="s">
        <v>32</v>
      </c>
      <c r="R1483" t="s">
        <v>27</v>
      </c>
      <c r="S1483">
        <v>12</v>
      </c>
      <c r="T1483">
        <v>70</v>
      </c>
      <c r="U1483" t="s">
        <v>39</v>
      </c>
    </row>
    <row r="1484" spans="1:21" x14ac:dyDescent="0.35">
      <c r="A1484" t="s">
        <v>34</v>
      </c>
      <c r="B1484">
        <v>5</v>
      </c>
      <c r="C1484">
        <v>2023</v>
      </c>
      <c r="D1484" t="s">
        <v>159</v>
      </c>
      <c r="E1484">
        <v>130</v>
      </c>
      <c r="F1484" t="s">
        <v>158</v>
      </c>
      <c r="G1484" t="s">
        <v>24</v>
      </c>
      <c r="H1484" t="s">
        <v>25</v>
      </c>
      <c r="I1484">
        <v>565</v>
      </c>
      <c r="J1484" t="s">
        <v>126</v>
      </c>
      <c r="K1484">
        <v>334</v>
      </c>
      <c r="L1484">
        <v>3</v>
      </c>
      <c r="M1484">
        <v>1</v>
      </c>
      <c r="N1484" s="1" t="s">
        <v>27</v>
      </c>
      <c r="O1484" t="s">
        <v>27</v>
      </c>
      <c r="P1484">
        <v>18</v>
      </c>
      <c r="Q1484" t="s">
        <v>32</v>
      </c>
      <c r="R1484" t="s">
        <v>32</v>
      </c>
      <c r="S1484">
        <v>20</v>
      </c>
      <c r="T1484">
        <v>130</v>
      </c>
      <c r="U1484" t="s">
        <v>39</v>
      </c>
    </row>
    <row r="1485" spans="1:21" x14ac:dyDescent="0.35">
      <c r="A1485" t="s">
        <v>35</v>
      </c>
      <c r="B1485">
        <v>6</v>
      </c>
      <c r="C1485">
        <v>2023</v>
      </c>
      <c r="D1485" t="s">
        <v>159</v>
      </c>
      <c r="E1485">
        <v>130</v>
      </c>
      <c r="F1485" t="s">
        <v>158</v>
      </c>
      <c r="G1485" t="s">
        <v>24</v>
      </c>
      <c r="H1485" t="s">
        <v>25</v>
      </c>
      <c r="I1485">
        <v>565</v>
      </c>
      <c r="J1485" t="s">
        <v>126</v>
      </c>
      <c r="K1485">
        <v>667</v>
      </c>
      <c r="L1485">
        <v>3</v>
      </c>
      <c r="M1485">
        <v>1</v>
      </c>
      <c r="N1485" s="1" t="s">
        <v>27</v>
      </c>
      <c r="O1485" t="s">
        <v>27</v>
      </c>
      <c r="P1485">
        <v>18</v>
      </c>
      <c r="Q1485" t="s">
        <v>27</v>
      </c>
      <c r="R1485" t="s">
        <v>27</v>
      </c>
      <c r="S1485">
        <v>24</v>
      </c>
      <c r="T1485">
        <v>180</v>
      </c>
      <c r="U1485" t="s">
        <v>39</v>
      </c>
    </row>
    <row r="1486" spans="1:21" x14ac:dyDescent="0.35">
      <c r="A1486" t="s">
        <v>36</v>
      </c>
      <c r="B1486">
        <v>8</v>
      </c>
      <c r="C1486">
        <v>2023</v>
      </c>
      <c r="D1486" t="s">
        <v>159</v>
      </c>
      <c r="E1486">
        <v>130</v>
      </c>
      <c r="F1486" t="s">
        <v>158</v>
      </c>
      <c r="G1486" t="s">
        <v>24</v>
      </c>
      <c r="H1486" t="s">
        <v>25</v>
      </c>
      <c r="I1486">
        <v>562</v>
      </c>
      <c r="J1486" t="s">
        <v>126</v>
      </c>
      <c r="K1486">
        <v>667</v>
      </c>
      <c r="L1486">
        <v>3</v>
      </c>
      <c r="M1486">
        <v>1</v>
      </c>
      <c r="N1486" s="1" t="s">
        <v>27</v>
      </c>
      <c r="O1486" t="s">
        <v>27</v>
      </c>
      <c r="P1486" t="s">
        <v>28</v>
      </c>
      <c r="Q1486" t="s">
        <v>27</v>
      </c>
      <c r="R1486" t="s">
        <v>27</v>
      </c>
      <c r="S1486">
        <v>24</v>
      </c>
      <c r="T1486">
        <v>28</v>
      </c>
      <c r="U1486" t="s">
        <v>29</v>
      </c>
    </row>
    <row r="1487" spans="1:21" x14ac:dyDescent="0.35">
      <c r="A1487" t="s">
        <v>37</v>
      </c>
      <c r="B1487">
        <v>9</v>
      </c>
      <c r="C1487">
        <v>2023</v>
      </c>
      <c r="D1487" t="s">
        <v>159</v>
      </c>
      <c r="E1487">
        <v>130</v>
      </c>
      <c r="F1487" t="s">
        <v>158</v>
      </c>
      <c r="G1487" t="s">
        <v>24</v>
      </c>
      <c r="H1487" t="s">
        <v>25</v>
      </c>
      <c r="I1487">
        <v>715</v>
      </c>
      <c r="J1487" t="s">
        <v>126</v>
      </c>
      <c r="K1487">
        <v>334</v>
      </c>
      <c r="L1487">
        <v>3</v>
      </c>
      <c r="M1487">
        <v>1</v>
      </c>
      <c r="N1487" s="1" t="s">
        <v>27</v>
      </c>
      <c r="O1487" t="s">
        <v>27</v>
      </c>
      <c r="P1487" t="s">
        <v>28</v>
      </c>
      <c r="Q1487" t="s">
        <v>27</v>
      </c>
      <c r="R1487" t="s">
        <v>27</v>
      </c>
      <c r="S1487">
        <v>18</v>
      </c>
      <c r="T1487">
        <v>205</v>
      </c>
      <c r="U1487" t="s">
        <v>29</v>
      </c>
    </row>
    <row r="1488" spans="1:21" x14ac:dyDescent="0.35">
      <c r="A1488" t="s">
        <v>38</v>
      </c>
      <c r="B1488">
        <v>10</v>
      </c>
      <c r="C1488">
        <v>2023</v>
      </c>
      <c r="D1488" t="s">
        <v>159</v>
      </c>
      <c r="E1488">
        <v>130</v>
      </c>
      <c r="F1488" t="s">
        <v>158</v>
      </c>
      <c r="G1488" t="s">
        <v>24</v>
      </c>
      <c r="H1488" t="s">
        <v>25</v>
      </c>
      <c r="I1488">
        <v>603</v>
      </c>
      <c r="J1488" t="s">
        <v>126</v>
      </c>
      <c r="K1488">
        <v>667</v>
      </c>
      <c r="L1488">
        <v>3</v>
      </c>
      <c r="M1488">
        <v>1</v>
      </c>
      <c r="N1488" s="1" t="s">
        <v>27</v>
      </c>
      <c r="O1488" t="s">
        <v>27</v>
      </c>
      <c r="P1488" t="s">
        <v>28</v>
      </c>
      <c r="Q1488" t="s">
        <v>27</v>
      </c>
      <c r="R1488" t="s">
        <v>27</v>
      </c>
      <c r="S1488">
        <v>24</v>
      </c>
      <c r="T1488" t="s">
        <v>28</v>
      </c>
      <c r="U1488" t="s">
        <v>39</v>
      </c>
    </row>
    <row r="1489" spans="1:21" x14ac:dyDescent="0.35">
      <c r="A1489" t="s">
        <v>40</v>
      </c>
      <c r="B1489">
        <v>11</v>
      </c>
      <c r="C1489">
        <v>2023</v>
      </c>
      <c r="D1489" t="s">
        <v>159</v>
      </c>
      <c r="E1489">
        <v>130</v>
      </c>
      <c r="F1489" t="s">
        <v>158</v>
      </c>
      <c r="G1489" t="s">
        <v>24</v>
      </c>
      <c r="H1489" t="s">
        <v>25</v>
      </c>
      <c r="I1489">
        <v>779</v>
      </c>
      <c r="J1489" t="s">
        <v>126</v>
      </c>
      <c r="K1489">
        <v>667</v>
      </c>
      <c r="L1489">
        <v>3</v>
      </c>
      <c r="M1489">
        <v>1</v>
      </c>
      <c r="N1489" s="1" t="s">
        <v>27</v>
      </c>
      <c r="O1489" t="s">
        <v>27</v>
      </c>
      <c r="P1489">
        <v>18</v>
      </c>
      <c r="Q1489" t="s">
        <v>27</v>
      </c>
      <c r="R1489" t="s">
        <v>27</v>
      </c>
      <c r="S1489">
        <v>12</v>
      </c>
      <c r="T1489">
        <v>179</v>
      </c>
      <c r="U1489" t="s">
        <v>29</v>
      </c>
    </row>
    <row r="1490" spans="1:21" x14ac:dyDescent="0.35">
      <c r="A1490" t="s">
        <v>41</v>
      </c>
      <c r="B1490">
        <v>12</v>
      </c>
      <c r="C1490">
        <v>2023</v>
      </c>
      <c r="D1490" t="s">
        <v>159</v>
      </c>
      <c r="E1490">
        <v>130</v>
      </c>
      <c r="F1490" t="s">
        <v>158</v>
      </c>
      <c r="G1490" t="s">
        <v>24</v>
      </c>
      <c r="H1490" t="s">
        <v>25</v>
      </c>
      <c r="I1490">
        <v>695</v>
      </c>
      <c r="J1490" t="s">
        <v>126</v>
      </c>
      <c r="K1490">
        <v>84</v>
      </c>
      <c r="L1490">
        <v>3</v>
      </c>
      <c r="M1490">
        <v>1</v>
      </c>
      <c r="N1490" s="1" t="s">
        <v>27</v>
      </c>
      <c r="O1490" t="s">
        <v>27</v>
      </c>
      <c r="P1490" t="s">
        <v>28</v>
      </c>
      <c r="Q1490" t="s">
        <v>32</v>
      </c>
      <c r="R1490" t="s">
        <v>27</v>
      </c>
      <c r="S1490">
        <v>26</v>
      </c>
      <c r="T1490">
        <v>60</v>
      </c>
      <c r="U1490" t="s">
        <v>29</v>
      </c>
    </row>
    <row r="1491" spans="1:21" x14ac:dyDescent="0.35">
      <c r="A1491" t="s">
        <v>42</v>
      </c>
      <c r="B1491">
        <v>13</v>
      </c>
      <c r="C1491">
        <v>2023</v>
      </c>
      <c r="D1491" t="s">
        <v>159</v>
      </c>
      <c r="E1491">
        <v>130</v>
      </c>
      <c r="F1491" t="s">
        <v>158</v>
      </c>
      <c r="G1491" t="s">
        <v>24</v>
      </c>
      <c r="H1491" t="s">
        <v>25</v>
      </c>
      <c r="I1491">
        <v>600</v>
      </c>
      <c r="J1491" t="s">
        <v>126</v>
      </c>
      <c r="K1491">
        <v>667</v>
      </c>
      <c r="L1491">
        <v>3</v>
      </c>
      <c r="M1491">
        <v>1</v>
      </c>
      <c r="N1491" s="1" t="s">
        <v>27</v>
      </c>
      <c r="O1491" t="s">
        <v>27</v>
      </c>
      <c r="P1491">
        <v>18</v>
      </c>
      <c r="Q1491" t="s">
        <v>32</v>
      </c>
      <c r="R1491" t="s">
        <v>27</v>
      </c>
      <c r="S1491">
        <v>24</v>
      </c>
      <c r="T1491">
        <v>55</v>
      </c>
      <c r="U1491" t="s">
        <v>39</v>
      </c>
    </row>
    <row r="1492" spans="1:21" x14ac:dyDescent="0.35">
      <c r="A1492" t="s">
        <v>43</v>
      </c>
      <c r="B1492">
        <v>15</v>
      </c>
      <c r="C1492">
        <v>2023</v>
      </c>
      <c r="D1492" t="s">
        <v>159</v>
      </c>
      <c r="E1492">
        <v>130</v>
      </c>
      <c r="F1492" t="s">
        <v>158</v>
      </c>
      <c r="G1492" t="s">
        <v>24</v>
      </c>
      <c r="H1492" t="s">
        <v>25</v>
      </c>
      <c r="I1492">
        <v>794</v>
      </c>
      <c r="J1492" t="s">
        <v>126</v>
      </c>
      <c r="K1492">
        <v>667</v>
      </c>
      <c r="L1492">
        <v>3</v>
      </c>
      <c r="M1492">
        <v>1</v>
      </c>
      <c r="N1492" s="1" t="s">
        <v>27</v>
      </c>
      <c r="O1492" t="s">
        <v>27</v>
      </c>
      <c r="P1492">
        <v>18</v>
      </c>
      <c r="Q1492" t="s">
        <v>27</v>
      </c>
      <c r="R1492" t="s">
        <v>27</v>
      </c>
      <c r="S1492">
        <v>0</v>
      </c>
      <c r="T1492">
        <v>186</v>
      </c>
      <c r="U1492" t="s">
        <v>39</v>
      </c>
    </row>
    <row r="1493" spans="1:21" x14ac:dyDescent="0.35">
      <c r="A1493" t="s">
        <v>44</v>
      </c>
      <c r="B1493">
        <v>16</v>
      </c>
      <c r="C1493">
        <v>2023</v>
      </c>
      <c r="D1493" t="s">
        <v>159</v>
      </c>
      <c r="E1493">
        <v>130</v>
      </c>
      <c r="F1493" t="s">
        <v>158</v>
      </c>
      <c r="G1493" t="s">
        <v>24</v>
      </c>
      <c r="H1493" t="s">
        <v>25</v>
      </c>
      <c r="I1493">
        <v>575</v>
      </c>
      <c r="J1493" t="s">
        <v>126</v>
      </c>
      <c r="K1493">
        <v>667</v>
      </c>
      <c r="L1493">
        <v>3</v>
      </c>
      <c r="M1493">
        <v>1</v>
      </c>
      <c r="N1493" s="1" t="s">
        <v>27</v>
      </c>
      <c r="O1493" t="s">
        <v>27</v>
      </c>
      <c r="P1493" t="s">
        <v>28</v>
      </c>
      <c r="Q1493" t="s">
        <v>32</v>
      </c>
      <c r="R1493" t="s">
        <v>27</v>
      </c>
      <c r="S1493">
        <v>20</v>
      </c>
      <c r="T1493">
        <v>60</v>
      </c>
      <c r="U1493" t="s">
        <v>29</v>
      </c>
    </row>
    <row r="1494" spans="1:21" x14ac:dyDescent="0.35">
      <c r="A1494" t="s">
        <v>45</v>
      </c>
      <c r="B1494">
        <v>17</v>
      </c>
      <c r="C1494">
        <v>2023</v>
      </c>
      <c r="D1494" t="s">
        <v>159</v>
      </c>
      <c r="E1494">
        <v>130</v>
      </c>
      <c r="F1494" t="s">
        <v>158</v>
      </c>
      <c r="G1494" t="s">
        <v>24</v>
      </c>
      <c r="H1494" t="s">
        <v>25</v>
      </c>
      <c r="I1494">
        <v>540</v>
      </c>
      <c r="J1494" t="s">
        <v>126</v>
      </c>
      <c r="K1494">
        <v>667</v>
      </c>
      <c r="L1494">
        <v>3</v>
      </c>
      <c r="M1494">
        <v>1</v>
      </c>
      <c r="N1494" s="1" t="s">
        <v>27</v>
      </c>
      <c r="O1494" t="s">
        <v>27</v>
      </c>
      <c r="P1494" t="s">
        <v>28</v>
      </c>
      <c r="Q1494" t="s">
        <v>27</v>
      </c>
      <c r="R1494" t="s">
        <v>27</v>
      </c>
      <c r="S1494">
        <v>24</v>
      </c>
      <c r="T1494">
        <v>20</v>
      </c>
      <c r="U1494" t="s">
        <v>29</v>
      </c>
    </row>
    <row r="1495" spans="1:21" x14ac:dyDescent="0.35">
      <c r="A1495" t="s">
        <v>46</v>
      </c>
      <c r="B1495">
        <v>18</v>
      </c>
      <c r="C1495">
        <v>2023</v>
      </c>
      <c r="D1495" t="s">
        <v>159</v>
      </c>
      <c r="E1495">
        <v>130</v>
      </c>
      <c r="F1495" t="s">
        <v>158</v>
      </c>
      <c r="G1495" t="s">
        <v>24</v>
      </c>
      <c r="H1495" t="s">
        <v>25</v>
      </c>
      <c r="I1495">
        <v>615</v>
      </c>
      <c r="J1495" t="s">
        <v>126</v>
      </c>
      <c r="K1495">
        <v>667</v>
      </c>
      <c r="L1495">
        <v>3</v>
      </c>
      <c r="M1495">
        <v>1</v>
      </c>
      <c r="N1495" s="1" t="s">
        <v>27</v>
      </c>
      <c r="O1495" t="s">
        <v>27</v>
      </c>
      <c r="P1495" t="s">
        <v>28</v>
      </c>
      <c r="Q1495" t="s">
        <v>27</v>
      </c>
      <c r="R1495" t="s">
        <v>27</v>
      </c>
      <c r="S1495">
        <v>18</v>
      </c>
      <c r="T1495">
        <v>100</v>
      </c>
      <c r="U1495" t="s">
        <v>29</v>
      </c>
    </row>
    <row r="1496" spans="1:21" x14ac:dyDescent="0.35">
      <c r="A1496" t="s">
        <v>47</v>
      </c>
      <c r="B1496">
        <v>19</v>
      </c>
      <c r="C1496">
        <v>2023</v>
      </c>
      <c r="D1496" t="s">
        <v>159</v>
      </c>
      <c r="E1496">
        <v>130</v>
      </c>
      <c r="F1496" t="s">
        <v>158</v>
      </c>
      <c r="G1496" t="s">
        <v>24</v>
      </c>
      <c r="H1496" t="s">
        <v>25</v>
      </c>
      <c r="I1496">
        <v>635</v>
      </c>
      <c r="J1496" t="s">
        <v>126</v>
      </c>
      <c r="K1496">
        <v>334</v>
      </c>
      <c r="L1496">
        <v>3</v>
      </c>
      <c r="M1496">
        <v>1</v>
      </c>
      <c r="N1496" s="1" t="s">
        <v>27</v>
      </c>
      <c r="O1496" t="s">
        <v>27</v>
      </c>
      <c r="P1496" t="s">
        <v>28</v>
      </c>
      <c r="Q1496" t="s">
        <v>27</v>
      </c>
      <c r="R1496" t="s">
        <v>27</v>
      </c>
      <c r="S1496">
        <v>15</v>
      </c>
      <c r="T1496">
        <v>60</v>
      </c>
      <c r="U1496" t="s">
        <v>29</v>
      </c>
    </row>
    <row r="1497" spans="1:21" x14ac:dyDescent="0.35">
      <c r="A1497" t="s">
        <v>48</v>
      </c>
      <c r="B1497">
        <v>20</v>
      </c>
      <c r="C1497">
        <v>2023</v>
      </c>
      <c r="D1497" t="s">
        <v>159</v>
      </c>
      <c r="E1497">
        <v>130</v>
      </c>
      <c r="F1497" t="s">
        <v>158</v>
      </c>
      <c r="G1497" t="s">
        <v>24</v>
      </c>
      <c r="H1497" t="s">
        <v>25</v>
      </c>
      <c r="I1497">
        <v>595</v>
      </c>
      <c r="J1497" t="s">
        <v>126</v>
      </c>
      <c r="K1497">
        <v>667</v>
      </c>
      <c r="L1497">
        <v>3</v>
      </c>
      <c r="M1497">
        <v>1</v>
      </c>
      <c r="N1497" s="1" t="s">
        <v>27</v>
      </c>
      <c r="O1497" t="s">
        <v>27</v>
      </c>
      <c r="P1497" t="s">
        <v>28</v>
      </c>
      <c r="Q1497" t="s">
        <v>27</v>
      </c>
      <c r="R1497" t="s">
        <v>27</v>
      </c>
      <c r="S1497">
        <v>40</v>
      </c>
      <c r="T1497">
        <v>72</v>
      </c>
      <c r="U1497" t="s">
        <v>29</v>
      </c>
    </row>
    <row r="1498" spans="1:21" x14ac:dyDescent="0.35">
      <c r="A1498" t="s">
        <v>49</v>
      </c>
      <c r="B1498">
        <v>21</v>
      </c>
      <c r="C1498">
        <v>2023</v>
      </c>
      <c r="D1498" t="s">
        <v>159</v>
      </c>
      <c r="E1498">
        <v>130</v>
      </c>
      <c r="F1498" t="s">
        <v>158</v>
      </c>
      <c r="G1498" t="s">
        <v>24</v>
      </c>
      <c r="H1498" t="s">
        <v>25</v>
      </c>
      <c r="I1498">
        <v>550</v>
      </c>
      <c r="J1498" t="s">
        <v>126</v>
      </c>
      <c r="K1498">
        <v>667</v>
      </c>
      <c r="L1498">
        <v>3</v>
      </c>
      <c r="M1498">
        <v>2</v>
      </c>
      <c r="N1498" s="1" t="s">
        <v>27</v>
      </c>
      <c r="O1498" t="s">
        <v>27</v>
      </c>
      <c r="P1498" t="s">
        <v>28</v>
      </c>
      <c r="Q1498" t="s">
        <v>32</v>
      </c>
      <c r="R1498" t="s">
        <v>27</v>
      </c>
      <c r="S1498">
        <v>24</v>
      </c>
      <c r="T1498">
        <v>70</v>
      </c>
      <c r="U1498" t="s">
        <v>39</v>
      </c>
    </row>
    <row r="1499" spans="1:21" x14ac:dyDescent="0.35">
      <c r="A1499" t="s">
        <v>50</v>
      </c>
      <c r="B1499">
        <v>22</v>
      </c>
      <c r="C1499">
        <v>2023</v>
      </c>
      <c r="D1499" t="s">
        <v>159</v>
      </c>
      <c r="E1499">
        <v>130</v>
      </c>
      <c r="F1499" t="s">
        <v>158</v>
      </c>
      <c r="G1499" t="s">
        <v>24</v>
      </c>
      <c r="H1499" t="s">
        <v>25</v>
      </c>
      <c r="I1499">
        <v>615</v>
      </c>
      <c r="J1499" t="s">
        <v>126</v>
      </c>
      <c r="K1499">
        <v>667</v>
      </c>
      <c r="L1499">
        <v>3</v>
      </c>
      <c r="M1499">
        <v>1</v>
      </c>
      <c r="N1499" s="1" t="s">
        <v>27</v>
      </c>
      <c r="O1499" t="s">
        <v>27</v>
      </c>
      <c r="P1499" t="s">
        <v>28</v>
      </c>
      <c r="Q1499" t="s">
        <v>32</v>
      </c>
      <c r="R1499" t="s">
        <v>27</v>
      </c>
      <c r="S1499">
        <v>24</v>
      </c>
      <c r="T1499">
        <v>75</v>
      </c>
      <c r="U1499" t="s">
        <v>39</v>
      </c>
    </row>
    <row r="1500" spans="1:21" x14ac:dyDescent="0.35">
      <c r="A1500" t="s">
        <v>51</v>
      </c>
      <c r="B1500">
        <v>23</v>
      </c>
      <c r="C1500">
        <v>2023</v>
      </c>
      <c r="D1500" t="s">
        <v>159</v>
      </c>
      <c r="E1500">
        <v>130</v>
      </c>
      <c r="F1500" t="s">
        <v>158</v>
      </c>
      <c r="G1500" t="s">
        <v>24</v>
      </c>
      <c r="H1500" t="s">
        <v>25</v>
      </c>
      <c r="I1500">
        <v>545</v>
      </c>
      <c r="J1500" t="s">
        <v>126</v>
      </c>
      <c r="K1500">
        <v>667</v>
      </c>
      <c r="L1500">
        <v>3</v>
      </c>
      <c r="M1500">
        <v>1</v>
      </c>
      <c r="N1500" s="1" t="s">
        <v>27</v>
      </c>
      <c r="O1500" t="s">
        <v>27</v>
      </c>
      <c r="P1500" t="s">
        <v>28</v>
      </c>
      <c r="Q1500" t="s">
        <v>27</v>
      </c>
      <c r="R1500" t="s">
        <v>32</v>
      </c>
      <c r="S1500">
        <v>0</v>
      </c>
      <c r="T1500">
        <v>60</v>
      </c>
      <c r="U1500" t="s">
        <v>29</v>
      </c>
    </row>
    <row r="1501" spans="1:21" x14ac:dyDescent="0.35">
      <c r="A1501" t="s">
        <v>52</v>
      </c>
      <c r="B1501">
        <v>24</v>
      </c>
      <c r="C1501">
        <v>2023</v>
      </c>
      <c r="D1501" t="s">
        <v>159</v>
      </c>
      <c r="E1501">
        <v>130</v>
      </c>
      <c r="F1501" t="s">
        <v>158</v>
      </c>
      <c r="G1501" t="s">
        <v>24</v>
      </c>
      <c r="H1501" t="s">
        <v>25</v>
      </c>
      <c r="I1501">
        <v>715</v>
      </c>
      <c r="J1501" t="s">
        <v>126</v>
      </c>
      <c r="K1501">
        <v>667</v>
      </c>
      <c r="L1501">
        <v>3</v>
      </c>
      <c r="M1501">
        <v>2</v>
      </c>
      <c r="N1501" s="1" t="s">
        <v>27</v>
      </c>
      <c r="O1501" t="s">
        <v>27</v>
      </c>
      <c r="P1501">
        <v>18</v>
      </c>
      <c r="Q1501" t="s">
        <v>32</v>
      </c>
      <c r="R1501" t="s">
        <v>27</v>
      </c>
      <c r="S1501">
        <v>24</v>
      </c>
      <c r="T1501">
        <v>200</v>
      </c>
      <c r="U1501" t="s">
        <v>27</v>
      </c>
    </row>
    <row r="1502" spans="1:21" x14ac:dyDescent="0.35">
      <c r="A1502" t="s">
        <v>53</v>
      </c>
      <c r="B1502">
        <v>25</v>
      </c>
      <c r="C1502">
        <v>2023</v>
      </c>
      <c r="D1502" t="s">
        <v>159</v>
      </c>
      <c r="E1502">
        <v>130</v>
      </c>
      <c r="F1502" t="s">
        <v>158</v>
      </c>
      <c r="G1502" t="s">
        <v>24</v>
      </c>
      <c r="H1502" t="s">
        <v>25</v>
      </c>
      <c r="I1502">
        <v>752</v>
      </c>
      <c r="J1502" t="s">
        <v>126</v>
      </c>
      <c r="K1502">
        <v>667</v>
      </c>
      <c r="L1502">
        <v>3</v>
      </c>
      <c r="M1502">
        <v>1</v>
      </c>
      <c r="N1502" s="1" t="s">
        <v>27</v>
      </c>
      <c r="O1502" t="s">
        <v>27</v>
      </c>
      <c r="P1502" t="s">
        <v>28</v>
      </c>
      <c r="Q1502" t="s">
        <v>27</v>
      </c>
      <c r="R1502" t="s">
        <v>32</v>
      </c>
      <c r="S1502">
        <v>24</v>
      </c>
      <c r="T1502">
        <v>100</v>
      </c>
      <c r="U1502" t="s">
        <v>29</v>
      </c>
    </row>
    <row r="1503" spans="1:21" x14ac:dyDescent="0.35">
      <c r="A1503" t="s">
        <v>54</v>
      </c>
      <c r="B1503">
        <v>26</v>
      </c>
      <c r="C1503">
        <v>2023</v>
      </c>
      <c r="D1503" t="s">
        <v>159</v>
      </c>
      <c r="E1503">
        <v>130</v>
      </c>
      <c r="F1503" t="s">
        <v>158</v>
      </c>
      <c r="G1503" t="s">
        <v>24</v>
      </c>
      <c r="H1503" t="s">
        <v>25</v>
      </c>
      <c r="I1503">
        <v>617.70000000000005</v>
      </c>
      <c r="J1503" t="s">
        <v>126</v>
      </c>
      <c r="K1503">
        <v>667</v>
      </c>
      <c r="L1503">
        <v>3</v>
      </c>
      <c r="M1503">
        <v>2</v>
      </c>
      <c r="N1503" s="1" t="s">
        <v>27</v>
      </c>
      <c r="O1503" t="s">
        <v>27</v>
      </c>
      <c r="P1503" t="s">
        <v>28</v>
      </c>
      <c r="Q1503" t="s">
        <v>32</v>
      </c>
      <c r="R1503" t="s">
        <v>32</v>
      </c>
      <c r="S1503">
        <v>20</v>
      </c>
      <c r="T1503">
        <v>162.19999999999999</v>
      </c>
      <c r="U1503" t="s">
        <v>29</v>
      </c>
    </row>
    <row r="1504" spans="1:21" x14ac:dyDescent="0.35">
      <c r="A1504" t="s">
        <v>55</v>
      </c>
      <c r="B1504">
        <v>27</v>
      </c>
      <c r="C1504">
        <v>2023</v>
      </c>
      <c r="D1504" t="s">
        <v>159</v>
      </c>
      <c r="E1504">
        <v>130</v>
      </c>
      <c r="F1504" t="s">
        <v>158</v>
      </c>
      <c r="G1504" t="s">
        <v>24</v>
      </c>
      <c r="H1504" t="s">
        <v>25</v>
      </c>
      <c r="I1504">
        <v>620</v>
      </c>
      <c r="J1504" t="s">
        <v>126</v>
      </c>
      <c r="K1504">
        <v>667</v>
      </c>
      <c r="L1504">
        <v>3</v>
      </c>
      <c r="M1504">
        <v>1</v>
      </c>
      <c r="N1504" s="1" t="s">
        <v>27</v>
      </c>
      <c r="O1504" t="s">
        <v>27</v>
      </c>
      <c r="P1504" t="s">
        <v>28</v>
      </c>
      <c r="Q1504" t="s">
        <v>27</v>
      </c>
      <c r="R1504" t="s">
        <v>27</v>
      </c>
      <c r="S1504">
        <v>18</v>
      </c>
      <c r="T1504">
        <v>105</v>
      </c>
      <c r="U1504" t="s">
        <v>39</v>
      </c>
    </row>
    <row r="1505" spans="1:21" x14ac:dyDescent="0.35">
      <c r="A1505" t="s">
        <v>56</v>
      </c>
      <c r="B1505">
        <v>28</v>
      </c>
      <c r="C1505">
        <v>2023</v>
      </c>
      <c r="D1505" t="s">
        <v>159</v>
      </c>
      <c r="E1505">
        <v>130</v>
      </c>
      <c r="F1505" t="s">
        <v>158</v>
      </c>
      <c r="G1505" t="s">
        <v>24</v>
      </c>
      <c r="H1505" t="s">
        <v>25</v>
      </c>
      <c r="I1505">
        <v>715</v>
      </c>
      <c r="J1505" t="s">
        <v>126</v>
      </c>
      <c r="K1505">
        <v>667</v>
      </c>
      <c r="L1505">
        <v>3</v>
      </c>
      <c r="M1505">
        <v>1</v>
      </c>
      <c r="N1505" s="1" t="s">
        <v>27</v>
      </c>
      <c r="O1505" t="s">
        <v>27</v>
      </c>
      <c r="P1505" t="s">
        <v>28</v>
      </c>
      <c r="Q1505" t="s">
        <v>32</v>
      </c>
      <c r="R1505" t="s">
        <v>32</v>
      </c>
      <c r="S1505">
        <v>20</v>
      </c>
      <c r="T1505">
        <v>100</v>
      </c>
      <c r="U1505" t="s">
        <v>29</v>
      </c>
    </row>
    <row r="1506" spans="1:21" x14ac:dyDescent="0.35">
      <c r="A1506" t="s">
        <v>57</v>
      </c>
      <c r="B1506">
        <v>29</v>
      </c>
      <c r="C1506">
        <v>2023</v>
      </c>
      <c r="D1506" t="s">
        <v>159</v>
      </c>
      <c r="E1506">
        <v>130</v>
      </c>
      <c r="F1506" t="s">
        <v>158</v>
      </c>
      <c r="G1506" t="s">
        <v>24</v>
      </c>
      <c r="H1506" t="s">
        <v>25</v>
      </c>
      <c r="I1506">
        <v>525</v>
      </c>
      <c r="J1506" t="s">
        <v>126</v>
      </c>
      <c r="K1506">
        <v>667</v>
      </c>
      <c r="L1506">
        <v>3</v>
      </c>
      <c r="M1506">
        <v>2</v>
      </c>
      <c r="N1506" s="1" t="s">
        <v>27</v>
      </c>
      <c r="O1506" t="s">
        <v>27</v>
      </c>
      <c r="P1506" t="s">
        <v>28</v>
      </c>
      <c r="Q1506" t="s">
        <v>27</v>
      </c>
      <c r="R1506" t="s">
        <v>27</v>
      </c>
      <c r="S1506">
        <v>24</v>
      </c>
      <c r="T1506">
        <v>10</v>
      </c>
      <c r="U1506" t="s">
        <v>39</v>
      </c>
    </row>
    <row r="1507" spans="1:21" x14ac:dyDescent="0.35">
      <c r="A1507" t="s">
        <v>58</v>
      </c>
      <c r="B1507">
        <v>30</v>
      </c>
      <c r="C1507">
        <v>2023</v>
      </c>
      <c r="D1507" t="s">
        <v>159</v>
      </c>
      <c r="E1507">
        <v>130</v>
      </c>
      <c r="F1507" t="s">
        <v>158</v>
      </c>
      <c r="G1507" t="s">
        <v>24</v>
      </c>
      <c r="H1507" t="s">
        <v>25</v>
      </c>
      <c r="I1507">
        <v>745</v>
      </c>
      <c r="J1507" t="s">
        <v>126</v>
      </c>
      <c r="K1507">
        <v>334</v>
      </c>
      <c r="L1507">
        <v>3</v>
      </c>
      <c r="M1507">
        <v>1</v>
      </c>
      <c r="N1507" s="1" t="s">
        <v>27</v>
      </c>
      <c r="O1507" t="s">
        <v>27</v>
      </c>
      <c r="P1507" t="s">
        <v>28</v>
      </c>
      <c r="Q1507" t="s">
        <v>27</v>
      </c>
      <c r="R1507" t="s">
        <v>27</v>
      </c>
      <c r="S1507">
        <v>20</v>
      </c>
      <c r="T1507">
        <v>220</v>
      </c>
      <c r="U1507" t="s">
        <v>29</v>
      </c>
    </row>
    <row r="1508" spans="1:21" x14ac:dyDescent="0.35">
      <c r="A1508" t="s">
        <v>59</v>
      </c>
      <c r="B1508">
        <v>31</v>
      </c>
      <c r="C1508">
        <v>2023</v>
      </c>
      <c r="D1508" t="s">
        <v>159</v>
      </c>
      <c r="E1508">
        <v>130</v>
      </c>
      <c r="F1508" t="s">
        <v>158</v>
      </c>
      <c r="G1508" t="s">
        <v>24</v>
      </c>
      <c r="H1508" t="s">
        <v>25</v>
      </c>
      <c r="I1508">
        <v>635</v>
      </c>
      <c r="J1508" t="s">
        <v>126</v>
      </c>
      <c r="K1508">
        <v>334</v>
      </c>
      <c r="L1508">
        <v>3</v>
      </c>
      <c r="M1508">
        <v>1</v>
      </c>
      <c r="N1508" s="1" t="s">
        <v>27</v>
      </c>
      <c r="O1508" t="s">
        <v>27</v>
      </c>
      <c r="P1508">
        <v>19</v>
      </c>
      <c r="Q1508" t="s">
        <v>32</v>
      </c>
      <c r="R1508" t="s">
        <v>32</v>
      </c>
      <c r="S1508">
        <v>15</v>
      </c>
      <c r="T1508">
        <v>120</v>
      </c>
      <c r="U1508" t="s">
        <v>39</v>
      </c>
    </row>
    <row r="1509" spans="1:21" x14ac:dyDescent="0.35">
      <c r="A1509" t="s">
        <v>60</v>
      </c>
      <c r="B1509">
        <v>32</v>
      </c>
      <c r="C1509">
        <v>2023</v>
      </c>
      <c r="D1509" t="s">
        <v>159</v>
      </c>
      <c r="E1509">
        <v>130</v>
      </c>
      <c r="F1509" t="s">
        <v>158</v>
      </c>
      <c r="G1509" t="s">
        <v>24</v>
      </c>
      <c r="H1509" t="s">
        <v>25</v>
      </c>
      <c r="I1509">
        <v>840</v>
      </c>
      <c r="J1509" t="s">
        <v>126</v>
      </c>
      <c r="K1509">
        <v>667</v>
      </c>
      <c r="L1509">
        <v>3</v>
      </c>
      <c r="M1509">
        <v>2</v>
      </c>
      <c r="N1509" s="1" t="s">
        <v>27</v>
      </c>
      <c r="O1509" t="s">
        <v>27</v>
      </c>
      <c r="P1509" t="s">
        <v>28</v>
      </c>
      <c r="Q1509" t="s">
        <v>32</v>
      </c>
      <c r="R1509" t="s">
        <v>27</v>
      </c>
      <c r="S1509">
        <v>24</v>
      </c>
      <c r="T1509">
        <v>175</v>
      </c>
      <c r="U1509" t="s">
        <v>29</v>
      </c>
    </row>
    <row r="1510" spans="1:21" x14ac:dyDescent="0.35">
      <c r="A1510" t="s">
        <v>61</v>
      </c>
      <c r="B1510">
        <v>33</v>
      </c>
      <c r="C1510">
        <v>2023</v>
      </c>
      <c r="D1510" t="s">
        <v>159</v>
      </c>
      <c r="E1510">
        <v>130</v>
      </c>
      <c r="F1510" t="s">
        <v>158</v>
      </c>
      <c r="G1510" t="s">
        <v>24</v>
      </c>
      <c r="H1510" t="s">
        <v>25</v>
      </c>
      <c r="I1510">
        <v>685</v>
      </c>
      <c r="J1510" t="s">
        <v>126</v>
      </c>
      <c r="K1510">
        <v>334</v>
      </c>
      <c r="L1510">
        <v>3</v>
      </c>
      <c r="M1510">
        <v>1</v>
      </c>
      <c r="N1510" s="1" t="s">
        <v>27</v>
      </c>
      <c r="O1510" t="s">
        <v>27</v>
      </c>
      <c r="P1510">
        <v>17</v>
      </c>
      <c r="Q1510" t="s">
        <v>32</v>
      </c>
      <c r="R1510" t="s">
        <v>27</v>
      </c>
      <c r="S1510">
        <v>24</v>
      </c>
      <c r="T1510">
        <v>110</v>
      </c>
      <c r="U1510" t="s">
        <v>27</v>
      </c>
    </row>
    <row r="1511" spans="1:21" x14ac:dyDescent="0.35">
      <c r="A1511" t="s">
        <v>62</v>
      </c>
      <c r="B1511">
        <v>34</v>
      </c>
      <c r="C1511">
        <v>2023</v>
      </c>
      <c r="D1511" t="s">
        <v>159</v>
      </c>
      <c r="E1511">
        <v>130</v>
      </c>
      <c r="F1511" t="s">
        <v>158</v>
      </c>
      <c r="G1511" t="s">
        <v>24</v>
      </c>
      <c r="H1511" t="s">
        <v>25</v>
      </c>
      <c r="I1511">
        <v>715</v>
      </c>
      <c r="J1511" t="s">
        <v>126</v>
      </c>
      <c r="K1511">
        <v>500</v>
      </c>
      <c r="L1511">
        <v>3</v>
      </c>
      <c r="M1511">
        <v>2</v>
      </c>
      <c r="N1511" s="1" t="s">
        <v>27</v>
      </c>
      <c r="O1511" t="s">
        <v>27</v>
      </c>
      <c r="P1511">
        <v>18</v>
      </c>
      <c r="Q1511" t="s">
        <v>32</v>
      </c>
      <c r="R1511" t="s">
        <v>27</v>
      </c>
      <c r="S1511">
        <v>0</v>
      </c>
      <c r="T1511">
        <v>100</v>
      </c>
      <c r="U1511" t="s">
        <v>39</v>
      </c>
    </row>
    <row r="1512" spans="1:21" x14ac:dyDescent="0.35">
      <c r="A1512" t="s">
        <v>63</v>
      </c>
      <c r="B1512">
        <v>35</v>
      </c>
      <c r="C1512">
        <v>2023</v>
      </c>
      <c r="D1512" t="s">
        <v>159</v>
      </c>
      <c r="E1512">
        <v>130</v>
      </c>
      <c r="F1512" t="s">
        <v>158</v>
      </c>
      <c r="G1512" t="s">
        <v>24</v>
      </c>
      <c r="H1512" t="s">
        <v>25</v>
      </c>
      <c r="I1512">
        <v>625</v>
      </c>
      <c r="J1512" t="s">
        <v>126</v>
      </c>
      <c r="K1512">
        <v>667</v>
      </c>
      <c r="L1512">
        <v>3</v>
      </c>
      <c r="M1512">
        <v>2</v>
      </c>
      <c r="N1512" s="1" t="s">
        <v>27</v>
      </c>
      <c r="O1512" t="s">
        <v>27</v>
      </c>
      <c r="P1512" t="s">
        <v>28</v>
      </c>
      <c r="Q1512" t="s">
        <v>27</v>
      </c>
      <c r="R1512" t="s">
        <v>27</v>
      </c>
      <c r="S1512">
        <v>30</v>
      </c>
      <c r="T1512">
        <v>120</v>
      </c>
      <c r="U1512" t="s">
        <v>29</v>
      </c>
    </row>
    <row r="1513" spans="1:21" x14ac:dyDescent="0.35">
      <c r="A1513" t="s">
        <v>64</v>
      </c>
      <c r="B1513">
        <v>36</v>
      </c>
      <c r="C1513">
        <v>2023</v>
      </c>
      <c r="D1513" t="s">
        <v>159</v>
      </c>
      <c r="E1513">
        <v>130</v>
      </c>
      <c r="F1513" t="s">
        <v>158</v>
      </c>
      <c r="G1513" t="s">
        <v>24</v>
      </c>
      <c r="H1513" t="s">
        <v>25</v>
      </c>
      <c r="I1513">
        <v>662</v>
      </c>
      <c r="J1513" t="s">
        <v>126</v>
      </c>
      <c r="K1513">
        <v>667</v>
      </c>
      <c r="L1513">
        <v>3</v>
      </c>
      <c r="M1513">
        <v>1</v>
      </c>
      <c r="N1513" s="1" t="s">
        <v>27</v>
      </c>
      <c r="O1513" t="s">
        <v>27</v>
      </c>
      <c r="P1513">
        <v>18</v>
      </c>
      <c r="Q1513" t="s">
        <v>32</v>
      </c>
      <c r="R1513" t="s">
        <v>32</v>
      </c>
      <c r="S1513">
        <v>36</v>
      </c>
      <c r="T1513">
        <v>114</v>
      </c>
      <c r="U1513" t="s">
        <v>27</v>
      </c>
    </row>
    <row r="1514" spans="1:21" x14ac:dyDescent="0.35">
      <c r="A1514" t="s">
        <v>65</v>
      </c>
      <c r="B1514">
        <v>37</v>
      </c>
      <c r="C1514">
        <v>2023</v>
      </c>
      <c r="D1514" t="s">
        <v>159</v>
      </c>
      <c r="E1514">
        <v>130</v>
      </c>
      <c r="F1514" t="s">
        <v>158</v>
      </c>
      <c r="G1514" t="s">
        <v>24</v>
      </c>
      <c r="H1514" t="s">
        <v>25</v>
      </c>
      <c r="I1514">
        <v>625</v>
      </c>
      <c r="J1514" t="s">
        <v>126</v>
      </c>
      <c r="K1514">
        <v>667</v>
      </c>
      <c r="L1514">
        <v>3</v>
      </c>
      <c r="M1514">
        <v>2</v>
      </c>
      <c r="N1514" s="1" t="s">
        <v>27</v>
      </c>
      <c r="O1514" t="s">
        <v>27</v>
      </c>
      <c r="P1514" t="s">
        <v>28</v>
      </c>
      <c r="Q1514" t="s">
        <v>32</v>
      </c>
      <c r="R1514" t="s">
        <v>27</v>
      </c>
      <c r="S1514">
        <v>30</v>
      </c>
      <c r="T1514">
        <v>100</v>
      </c>
      <c r="U1514" t="s">
        <v>29</v>
      </c>
    </row>
    <row r="1515" spans="1:21" x14ac:dyDescent="0.35">
      <c r="A1515" t="s">
        <v>66</v>
      </c>
      <c r="B1515">
        <v>38</v>
      </c>
      <c r="C1515">
        <v>2023</v>
      </c>
      <c r="D1515" t="s">
        <v>159</v>
      </c>
      <c r="E1515">
        <v>130</v>
      </c>
      <c r="F1515" t="s">
        <v>158</v>
      </c>
      <c r="G1515" t="s">
        <v>24</v>
      </c>
      <c r="H1515" t="s">
        <v>25</v>
      </c>
      <c r="I1515">
        <v>675</v>
      </c>
      <c r="J1515" t="s">
        <v>126</v>
      </c>
      <c r="K1515">
        <v>667</v>
      </c>
      <c r="L1515">
        <v>3</v>
      </c>
      <c r="M1515">
        <v>2</v>
      </c>
      <c r="N1515" s="1" t="s">
        <v>27</v>
      </c>
      <c r="O1515" t="s">
        <v>27</v>
      </c>
      <c r="P1515" t="s">
        <v>28</v>
      </c>
      <c r="Q1515" t="s">
        <v>27</v>
      </c>
      <c r="R1515" t="s">
        <v>27</v>
      </c>
      <c r="S1515">
        <v>20</v>
      </c>
      <c r="T1515">
        <v>110</v>
      </c>
      <c r="U1515" t="s">
        <v>39</v>
      </c>
    </row>
    <row r="1516" spans="1:21" x14ac:dyDescent="0.35">
      <c r="A1516" t="s">
        <v>67</v>
      </c>
      <c r="B1516">
        <v>39</v>
      </c>
      <c r="C1516">
        <v>2023</v>
      </c>
      <c r="D1516" t="s">
        <v>159</v>
      </c>
      <c r="E1516">
        <v>130</v>
      </c>
      <c r="F1516" t="s">
        <v>158</v>
      </c>
      <c r="G1516" t="s">
        <v>24</v>
      </c>
      <c r="H1516" t="s">
        <v>25</v>
      </c>
      <c r="I1516">
        <v>615</v>
      </c>
      <c r="J1516" t="s">
        <v>126</v>
      </c>
      <c r="K1516">
        <v>334</v>
      </c>
      <c r="L1516">
        <v>3</v>
      </c>
      <c r="M1516">
        <v>2</v>
      </c>
      <c r="N1516" s="1" t="s">
        <v>27</v>
      </c>
      <c r="O1516" t="s">
        <v>27</v>
      </c>
      <c r="P1516">
        <v>18</v>
      </c>
      <c r="Q1516" t="s">
        <v>27</v>
      </c>
      <c r="R1516" t="s">
        <v>32</v>
      </c>
      <c r="S1516">
        <v>20</v>
      </c>
      <c r="T1516">
        <v>70</v>
      </c>
      <c r="U1516" t="s">
        <v>29</v>
      </c>
    </row>
    <row r="1517" spans="1:21" x14ac:dyDescent="0.35">
      <c r="A1517" t="s">
        <v>68</v>
      </c>
      <c r="B1517">
        <v>40</v>
      </c>
      <c r="C1517">
        <v>2023</v>
      </c>
      <c r="D1517" t="s">
        <v>159</v>
      </c>
      <c r="E1517">
        <v>130</v>
      </c>
      <c r="F1517" t="s">
        <v>158</v>
      </c>
      <c r="G1517" t="s">
        <v>24</v>
      </c>
      <c r="H1517" t="s">
        <v>25</v>
      </c>
      <c r="I1517">
        <v>635</v>
      </c>
      <c r="J1517" t="s">
        <v>126</v>
      </c>
      <c r="K1517">
        <v>334</v>
      </c>
      <c r="L1517">
        <v>3</v>
      </c>
      <c r="M1517">
        <v>1</v>
      </c>
      <c r="N1517" s="1" t="s">
        <v>27</v>
      </c>
      <c r="O1517" t="s">
        <v>27</v>
      </c>
      <c r="P1517">
        <v>18</v>
      </c>
      <c r="Q1517" t="s">
        <v>27</v>
      </c>
      <c r="R1517" t="s">
        <v>27</v>
      </c>
      <c r="S1517">
        <v>20</v>
      </c>
      <c r="T1517">
        <v>200</v>
      </c>
      <c r="U1517" t="s">
        <v>29</v>
      </c>
    </row>
    <row r="1518" spans="1:21" x14ac:dyDescent="0.35">
      <c r="A1518" t="s">
        <v>69</v>
      </c>
      <c r="B1518">
        <v>41</v>
      </c>
      <c r="C1518">
        <v>2023</v>
      </c>
      <c r="D1518" t="s">
        <v>159</v>
      </c>
      <c r="E1518">
        <v>130</v>
      </c>
      <c r="F1518" t="s">
        <v>158</v>
      </c>
      <c r="G1518" t="s">
        <v>24</v>
      </c>
      <c r="H1518" t="s">
        <v>25</v>
      </c>
      <c r="I1518">
        <v>725</v>
      </c>
      <c r="J1518" t="s">
        <v>126</v>
      </c>
      <c r="K1518">
        <v>334</v>
      </c>
      <c r="L1518">
        <v>3</v>
      </c>
      <c r="M1518">
        <v>2</v>
      </c>
      <c r="N1518" s="1" t="s">
        <v>27</v>
      </c>
      <c r="O1518" t="s">
        <v>27</v>
      </c>
      <c r="P1518">
        <v>18</v>
      </c>
      <c r="Q1518" t="s">
        <v>27</v>
      </c>
      <c r="R1518" t="s">
        <v>32</v>
      </c>
      <c r="S1518">
        <v>30</v>
      </c>
      <c r="T1518">
        <v>100</v>
      </c>
      <c r="U1518" t="s">
        <v>29</v>
      </c>
    </row>
    <row r="1519" spans="1:21" x14ac:dyDescent="0.35">
      <c r="A1519" t="s">
        <v>70</v>
      </c>
      <c r="B1519">
        <v>42</v>
      </c>
      <c r="C1519">
        <v>2023</v>
      </c>
      <c r="D1519" t="s">
        <v>159</v>
      </c>
      <c r="E1519">
        <v>130</v>
      </c>
      <c r="F1519" t="s">
        <v>158</v>
      </c>
      <c r="G1519" t="s">
        <v>24</v>
      </c>
      <c r="H1519" t="s">
        <v>25</v>
      </c>
      <c r="I1519">
        <v>545</v>
      </c>
      <c r="J1519" t="s">
        <v>126</v>
      </c>
      <c r="K1519">
        <v>334</v>
      </c>
      <c r="L1519">
        <v>3</v>
      </c>
      <c r="M1519">
        <v>1</v>
      </c>
      <c r="N1519" s="1" t="s">
        <v>27</v>
      </c>
      <c r="O1519" t="s">
        <v>27</v>
      </c>
      <c r="P1519" t="s">
        <v>28</v>
      </c>
      <c r="Q1519" t="s">
        <v>32</v>
      </c>
      <c r="R1519" t="s">
        <v>27</v>
      </c>
      <c r="S1519">
        <v>24</v>
      </c>
      <c r="T1519">
        <v>45</v>
      </c>
      <c r="U1519" t="s">
        <v>29</v>
      </c>
    </row>
    <row r="1520" spans="1:21" x14ac:dyDescent="0.35">
      <c r="A1520" t="s">
        <v>71</v>
      </c>
      <c r="B1520">
        <v>44</v>
      </c>
      <c r="C1520">
        <v>2023</v>
      </c>
      <c r="D1520" t="s">
        <v>159</v>
      </c>
      <c r="E1520">
        <v>130</v>
      </c>
      <c r="F1520" t="s">
        <v>158</v>
      </c>
      <c r="G1520" t="s">
        <v>24</v>
      </c>
      <c r="H1520" t="s">
        <v>25</v>
      </c>
      <c r="I1520">
        <v>655</v>
      </c>
      <c r="J1520" t="s">
        <v>126</v>
      </c>
      <c r="K1520">
        <v>500</v>
      </c>
      <c r="L1520">
        <v>3</v>
      </c>
      <c r="M1520">
        <v>1</v>
      </c>
      <c r="N1520" s="1" t="s">
        <v>27</v>
      </c>
      <c r="O1520" t="s">
        <v>27</v>
      </c>
      <c r="P1520">
        <v>18</v>
      </c>
      <c r="Q1520" t="s">
        <v>32</v>
      </c>
      <c r="R1520" t="s">
        <v>27</v>
      </c>
      <c r="S1520">
        <v>20</v>
      </c>
      <c r="T1520">
        <v>140</v>
      </c>
      <c r="U1520" t="s">
        <v>29</v>
      </c>
    </row>
    <row r="1521" spans="1:21" x14ac:dyDescent="0.35">
      <c r="A1521" t="s">
        <v>72</v>
      </c>
      <c r="B1521">
        <v>45</v>
      </c>
      <c r="C1521">
        <v>2023</v>
      </c>
      <c r="D1521" t="s">
        <v>159</v>
      </c>
      <c r="E1521">
        <v>130</v>
      </c>
      <c r="F1521" t="s">
        <v>158</v>
      </c>
      <c r="G1521" t="s">
        <v>24</v>
      </c>
      <c r="H1521" t="s">
        <v>25</v>
      </c>
      <c r="I1521">
        <v>630</v>
      </c>
      <c r="J1521" t="s">
        <v>126</v>
      </c>
      <c r="K1521">
        <v>334</v>
      </c>
      <c r="L1521">
        <v>3</v>
      </c>
      <c r="M1521">
        <v>2</v>
      </c>
      <c r="N1521" s="1" t="s">
        <v>27</v>
      </c>
      <c r="O1521" t="s">
        <v>27</v>
      </c>
      <c r="P1521" t="s">
        <v>28</v>
      </c>
      <c r="Q1521" t="s">
        <v>27</v>
      </c>
      <c r="R1521" t="s">
        <v>27</v>
      </c>
      <c r="S1521">
        <v>16</v>
      </c>
      <c r="T1521">
        <v>80</v>
      </c>
      <c r="U1521" t="s">
        <v>29</v>
      </c>
    </row>
    <row r="1522" spans="1:21" x14ac:dyDescent="0.35">
      <c r="A1522" t="s">
        <v>73</v>
      </c>
      <c r="B1522">
        <v>46</v>
      </c>
      <c r="C1522">
        <v>2023</v>
      </c>
      <c r="D1522" t="s">
        <v>159</v>
      </c>
      <c r="E1522">
        <v>130</v>
      </c>
      <c r="F1522" t="s">
        <v>158</v>
      </c>
      <c r="G1522" t="s">
        <v>24</v>
      </c>
      <c r="H1522" t="s">
        <v>25</v>
      </c>
      <c r="I1522">
        <v>565</v>
      </c>
      <c r="J1522" t="s">
        <v>126</v>
      </c>
      <c r="K1522">
        <v>334</v>
      </c>
      <c r="L1522">
        <v>3</v>
      </c>
      <c r="M1522">
        <v>1</v>
      </c>
      <c r="N1522" s="1" t="s">
        <v>27</v>
      </c>
      <c r="O1522" t="s">
        <v>27</v>
      </c>
      <c r="P1522" t="s">
        <v>28</v>
      </c>
      <c r="Q1522" t="s">
        <v>32</v>
      </c>
      <c r="R1522" t="s">
        <v>27</v>
      </c>
      <c r="S1522">
        <v>24</v>
      </c>
      <c r="T1522">
        <v>100</v>
      </c>
      <c r="U1522" t="s">
        <v>39</v>
      </c>
    </row>
    <row r="1523" spans="1:21" x14ac:dyDescent="0.35">
      <c r="A1523" t="s">
        <v>74</v>
      </c>
      <c r="B1523">
        <v>47</v>
      </c>
      <c r="C1523">
        <v>2023</v>
      </c>
      <c r="D1523" t="s">
        <v>159</v>
      </c>
      <c r="E1523">
        <v>130</v>
      </c>
      <c r="F1523" t="s">
        <v>158</v>
      </c>
      <c r="G1523" t="s">
        <v>24</v>
      </c>
      <c r="H1523" t="s">
        <v>25</v>
      </c>
      <c r="I1523">
        <v>590</v>
      </c>
      <c r="J1523" t="s">
        <v>126</v>
      </c>
      <c r="K1523">
        <v>667</v>
      </c>
      <c r="L1523">
        <v>3</v>
      </c>
      <c r="M1523">
        <v>1</v>
      </c>
      <c r="N1523" s="1" t="s">
        <v>27</v>
      </c>
      <c r="O1523" t="s">
        <v>27</v>
      </c>
      <c r="P1523" t="s">
        <v>28</v>
      </c>
      <c r="Q1523" t="s">
        <v>32</v>
      </c>
      <c r="R1523" t="s">
        <v>27</v>
      </c>
      <c r="S1523">
        <v>24</v>
      </c>
      <c r="T1523">
        <v>60</v>
      </c>
      <c r="U1523" t="s">
        <v>39</v>
      </c>
    </row>
    <row r="1524" spans="1:21" x14ac:dyDescent="0.35">
      <c r="A1524" t="s">
        <v>75</v>
      </c>
      <c r="B1524">
        <v>48</v>
      </c>
      <c r="C1524">
        <v>2023</v>
      </c>
      <c r="D1524" t="s">
        <v>159</v>
      </c>
      <c r="E1524">
        <v>130</v>
      </c>
      <c r="F1524" t="s">
        <v>158</v>
      </c>
      <c r="G1524" t="s">
        <v>24</v>
      </c>
      <c r="H1524" t="s">
        <v>25</v>
      </c>
      <c r="I1524">
        <v>615</v>
      </c>
      <c r="J1524" t="s">
        <v>126</v>
      </c>
      <c r="K1524">
        <v>667</v>
      </c>
      <c r="L1524">
        <v>3</v>
      </c>
      <c r="M1524">
        <v>2</v>
      </c>
      <c r="N1524" s="1" t="s">
        <v>27</v>
      </c>
      <c r="O1524" t="s">
        <v>27</v>
      </c>
      <c r="P1524" t="s">
        <v>28</v>
      </c>
      <c r="Q1524" t="s">
        <v>27</v>
      </c>
      <c r="R1524" t="s">
        <v>27</v>
      </c>
      <c r="S1524">
        <v>24</v>
      </c>
      <c r="T1524">
        <v>184</v>
      </c>
      <c r="U1524" t="s">
        <v>29</v>
      </c>
    </row>
    <row r="1525" spans="1:21" x14ac:dyDescent="0.35">
      <c r="A1525" t="s">
        <v>76</v>
      </c>
      <c r="B1525">
        <v>49</v>
      </c>
      <c r="C1525">
        <v>2023</v>
      </c>
      <c r="D1525" t="s">
        <v>159</v>
      </c>
      <c r="E1525">
        <v>130</v>
      </c>
      <c r="F1525" t="s">
        <v>158</v>
      </c>
      <c r="G1525" t="s">
        <v>24</v>
      </c>
      <c r="H1525" t="s">
        <v>25</v>
      </c>
      <c r="I1525">
        <v>585</v>
      </c>
      <c r="J1525" t="s">
        <v>126</v>
      </c>
      <c r="K1525">
        <v>667</v>
      </c>
      <c r="L1525">
        <v>3</v>
      </c>
      <c r="M1525">
        <v>1</v>
      </c>
      <c r="N1525" s="1" t="s">
        <v>27</v>
      </c>
      <c r="O1525" t="s">
        <v>27</v>
      </c>
      <c r="P1525" t="s">
        <v>28</v>
      </c>
      <c r="Q1525" t="s">
        <v>27</v>
      </c>
      <c r="R1525" t="s">
        <v>27</v>
      </c>
      <c r="S1525">
        <v>24</v>
      </c>
      <c r="T1525">
        <v>47</v>
      </c>
      <c r="U1525" t="s">
        <v>29</v>
      </c>
    </row>
    <row r="1526" spans="1:21" x14ac:dyDescent="0.35">
      <c r="A1526" t="s">
        <v>77</v>
      </c>
      <c r="B1526">
        <v>50</v>
      </c>
      <c r="C1526">
        <v>2023</v>
      </c>
      <c r="D1526" t="s">
        <v>159</v>
      </c>
      <c r="E1526">
        <v>130</v>
      </c>
      <c r="F1526" t="s">
        <v>158</v>
      </c>
      <c r="G1526" t="s">
        <v>24</v>
      </c>
      <c r="H1526" t="s">
        <v>25</v>
      </c>
      <c r="I1526">
        <v>615</v>
      </c>
      <c r="J1526" t="s">
        <v>126</v>
      </c>
      <c r="K1526">
        <v>667</v>
      </c>
      <c r="L1526">
        <v>3</v>
      </c>
      <c r="M1526">
        <v>1</v>
      </c>
      <c r="N1526" s="1" t="s">
        <v>27</v>
      </c>
      <c r="O1526" t="s">
        <v>27</v>
      </c>
      <c r="P1526" t="s">
        <v>28</v>
      </c>
      <c r="Q1526" t="s">
        <v>27</v>
      </c>
      <c r="R1526" t="s">
        <v>27</v>
      </c>
      <c r="S1526">
        <v>20</v>
      </c>
      <c r="T1526">
        <v>240</v>
      </c>
      <c r="U1526" t="s">
        <v>29</v>
      </c>
    </row>
    <row r="1527" spans="1:21" x14ac:dyDescent="0.35">
      <c r="A1527" t="s">
        <v>78</v>
      </c>
      <c r="B1527">
        <v>51</v>
      </c>
      <c r="C1527">
        <v>2023</v>
      </c>
      <c r="D1527" t="s">
        <v>159</v>
      </c>
      <c r="E1527">
        <v>130</v>
      </c>
      <c r="F1527" t="s">
        <v>158</v>
      </c>
      <c r="G1527" t="s">
        <v>24</v>
      </c>
      <c r="H1527" t="s">
        <v>25</v>
      </c>
      <c r="I1527">
        <v>585</v>
      </c>
      <c r="J1527" t="s">
        <v>126</v>
      </c>
      <c r="K1527">
        <v>667</v>
      </c>
      <c r="L1527">
        <v>3</v>
      </c>
      <c r="M1527">
        <v>1</v>
      </c>
      <c r="N1527" s="1" t="s">
        <v>27</v>
      </c>
      <c r="O1527" t="s">
        <v>27</v>
      </c>
      <c r="P1527" t="s">
        <v>28</v>
      </c>
      <c r="Q1527" t="s">
        <v>27</v>
      </c>
      <c r="R1527" t="s">
        <v>32</v>
      </c>
      <c r="S1527">
        <v>20</v>
      </c>
      <c r="T1527">
        <v>70</v>
      </c>
      <c r="U1527" t="s">
        <v>29</v>
      </c>
    </row>
    <row r="1528" spans="1:21" x14ac:dyDescent="0.35">
      <c r="A1528" t="s">
        <v>79</v>
      </c>
      <c r="B1528">
        <v>53</v>
      </c>
      <c r="C1528">
        <v>2023</v>
      </c>
      <c r="D1528" t="s">
        <v>159</v>
      </c>
      <c r="E1528">
        <v>130</v>
      </c>
      <c r="F1528" t="s">
        <v>158</v>
      </c>
      <c r="G1528" t="s">
        <v>24</v>
      </c>
      <c r="H1528" t="s">
        <v>25</v>
      </c>
      <c r="I1528">
        <v>681</v>
      </c>
      <c r="J1528" t="s">
        <v>126</v>
      </c>
      <c r="K1528">
        <v>667</v>
      </c>
      <c r="L1528">
        <v>3</v>
      </c>
      <c r="M1528">
        <v>2</v>
      </c>
      <c r="N1528" s="1" t="s">
        <v>27</v>
      </c>
      <c r="O1528" t="s">
        <v>27</v>
      </c>
      <c r="P1528" t="s">
        <v>28</v>
      </c>
      <c r="Q1528" t="s">
        <v>32</v>
      </c>
      <c r="R1528" t="s">
        <v>27</v>
      </c>
      <c r="S1528">
        <v>30</v>
      </c>
      <c r="T1528">
        <v>137</v>
      </c>
      <c r="U1528" t="s">
        <v>29</v>
      </c>
    </row>
    <row r="1529" spans="1:21" x14ac:dyDescent="0.35">
      <c r="A1529" t="s">
        <v>80</v>
      </c>
      <c r="B1529">
        <v>54</v>
      </c>
      <c r="C1529">
        <v>2023</v>
      </c>
      <c r="D1529" t="s">
        <v>159</v>
      </c>
      <c r="E1529">
        <v>130</v>
      </c>
      <c r="F1529" t="s">
        <v>158</v>
      </c>
      <c r="G1529" t="s">
        <v>24</v>
      </c>
      <c r="H1529" t="s">
        <v>25</v>
      </c>
      <c r="I1529">
        <v>615</v>
      </c>
      <c r="J1529" t="s">
        <v>126</v>
      </c>
      <c r="K1529">
        <v>667</v>
      </c>
      <c r="L1529">
        <v>3</v>
      </c>
      <c r="M1529">
        <v>1</v>
      </c>
      <c r="N1529" s="1" t="s">
        <v>27</v>
      </c>
      <c r="O1529" t="s">
        <v>27</v>
      </c>
      <c r="P1529" t="s">
        <v>28</v>
      </c>
      <c r="Q1529" t="s">
        <v>32</v>
      </c>
      <c r="R1529" t="s">
        <v>27</v>
      </c>
      <c r="S1529">
        <v>24</v>
      </c>
      <c r="T1529">
        <v>100</v>
      </c>
      <c r="U1529" t="s">
        <v>39</v>
      </c>
    </row>
    <row r="1530" spans="1:21" x14ac:dyDescent="0.35">
      <c r="A1530" t="s">
        <v>81</v>
      </c>
      <c r="B1530">
        <v>55</v>
      </c>
      <c r="C1530">
        <v>2023</v>
      </c>
      <c r="D1530" t="s">
        <v>159</v>
      </c>
      <c r="E1530">
        <v>130</v>
      </c>
      <c r="F1530" t="s">
        <v>158</v>
      </c>
      <c r="G1530" t="s">
        <v>24</v>
      </c>
      <c r="H1530" t="s">
        <v>25</v>
      </c>
      <c r="I1530">
        <v>650</v>
      </c>
      <c r="J1530" t="s">
        <v>126</v>
      </c>
      <c r="K1530">
        <v>667</v>
      </c>
      <c r="L1530">
        <v>3</v>
      </c>
      <c r="M1530">
        <v>2</v>
      </c>
      <c r="N1530" s="1" t="s">
        <v>27</v>
      </c>
      <c r="O1530" t="s">
        <v>27</v>
      </c>
      <c r="P1530" t="s">
        <v>28</v>
      </c>
      <c r="Q1530" t="s">
        <v>27</v>
      </c>
      <c r="R1530" t="s">
        <v>32</v>
      </c>
      <c r="S1530">
        <v>24</v>
      </c>
      <c r="T1530">
        <v>75</v>
      </c>
      <c r="U1530" t="s">
        <v>39</v>
      </c>
    </row>
    <row r="1531" spans="1:21" x14ac:dyDescent="0.35">
      <c r="A1531" t="s">
        <v>82</v>
      </c>
      <c r="B1531">
        <v>56</v>
      </c>
      <c r="C1531">
        <v>2023</v>
      </c>
      <c r="D1531" t="s">
        <v>159</v>
      </c>
      <c r="E1531">
        <v>130</v>
      </c>
      <c r="F1531" t="s">
        <v>158</v>
      </c>
      <c r="G1531" t="s">
        <v>24</v>
      </c>
      <c r="H1531" t="s">
        <v>25</v>
      </c>
      <c r="I1531">
        <v>690</v>
      </c>
      <c r="J1531" t="s">
        <v>126</v>
      </c>
      <c r="K1531">
        <v>667</v>
      </c>
      <c r="L1531">
        <v>3</v>
      </c>
      <c r="M1531">
        <v>1</v>
      </c>
      <c r="N1531" s="1" t="s">
        <v>27</v>
      </c>
      <c r="O1531" t="s">
        <v>27</v>
      </c>
      <c r="P1531" t="s">
        <v>28</v>
      </c>
      <c r="Q1531" t="s">
        <v>27</v>
      </c>
      <c r="R1531" t="s">
        <v>27</v>
      </c>
      <c r="S1531">
        <v>32</v>
      </c>
      <c r="T1531">
        <v>120</v>
      </c>
      <c r="U1531" t="s">
        <v>29</v>
      </c>
    </row>
    <row r="1532" spans="1:21" x14ac:dyDescent="0.35">
      <c r="A1532" t="s">
        <v>21</v>
      </c>
      <c r="B1532">
        <v>1</v>
      </c>
      <c r="C1532">
        <v>2023</v>
      </c>
      <c r="D1532" t="s">
        <v>160</v>
      </c>
      <c r="E1532">
        <v>131</v>
      </c>
      <c r="F1532" t="s">
        <v>128</v>
      </c>
      <c r="G1532" t="s">
        <v>24</v>
      </c>
      <c r="H1532" t="s">
        <v>27</v>
      </c>
      <c r="I1532" t="s">
        <v>28</v>
      </c>
      <c r="J1532" t="s">
        <v>28</v>
      </c>
      <c r="K1532" t="s">
        <v>28</v>
      </c>
      <c r="L1532" t="s">
        <v>28</v>
      </c>
      <c r="M1532" t="s">
        <v>28</v>
      </c>
      <c r="N1532" s="1" t="s">
        <v>28</v>
      </c>
      <c r="O1532" t="s">
        <v>28</v>
      </c>
      <c r="P1532" t="s">
        <v>28</v>
      </c>
      <c r="Q1532" t="s">
        <v>28</v>
      </c>
      <c r="R1532" t="s">
        <v>28</v>
      </c>
      <c r="S1532" t="s">
        <v>28</v>
      </c>
      <c r="T1532" t="s">
        <v>28</v>
      </c>
      <c r="U1532" t="s">
        <v>28</v>
      </c>
    </row>
    <row r="1533" spans="1:21" x14ac:dyDescent="0.35">
      <c r="A1533" t="s">
        <v>30</v>
      </c>
      <c r="B1533">
        <v>2</v>
      </c>
      <c r="C1533">
        <v>2023</v>
      </c>
      <c r="D1533" t="s">
        <v>160</v>
      </c>
      <c r="E1533">
        <v>131</v>
      </c>
      <c r="F1533" t="s">
        <v>128</v>
      </c>
      <c r="G1533" t="s">
        <v>24</v>
      </c>
      <c r="H1533" t="s">
        <v>27</v>
      </c>
      <c r="I1533" t="s">
        <v>28</v>
      </c>
      <c r="J1533" t="s">
        <v>28</v>
      </c>
      <c r="K1533" t="s">
        <v>28</v>
      </c>
      <c r="L1533" t="s">
        <v>28</v>
      </c>
      <c r="M1533" t="s">
        <v>28</v>
      </c>
      <c r="N1533" s="1" t="s">
        <v>28</v>
      </c>
      <c r="O1533" t="s">
        <v>28</v>
      </c>
      <c r="P1533" t="s">
        <v>28</v>
      </c>
      <c r="Q1533" t="s">
        <v>28</v>
      </c>
      <c r="R1533" t="s">
        <v>28</v>
      </c>
      <c r="S1533" t="s">
        <v>28</v>
      </c>
      <c r="T1533" t="s">
        <v>28</v>
      </c>
      <c r="U1533" t="s">
        <v>28</v>
      </c>
    </row>
    <row r="1534" spans="1:21" x14ac:dyDescent="0.35">
      <c r="A1534" t="s">
        <v>33</v>
      </c>
      <c r="B1534">
        <v>4</v>
      </c>
      <c r="C1534">
        <v>2023</v>
      </c>
      <c r="D1534" t="s">
        <v>160</v>
      </c>
      <c r="E1534">
        <v>131</v>
      </c>
      <c r="F1534" t="s">
        <v>128</v>
      </c>
      <c r="G1534" t="s">
        <v>24</v>
      </c>
      <c r="H1534" t="s">
        <v>27</v>
      </c>
      <c r="I1534" t="s">
        <v>28</v>
      </c>
      <c r="J1534" t="s">
        <v>28</v>
      </c>
      <c r="K1534" t="s">
        <v>28</v>
      </c>
      <c r="L1534" t="s">
        <v>28</v>
      </c>
      <c r="M1534" t="s">
        <v>28</v>
      </c>
      <c r="N1534" s="1" t="s">
        <v>28</v>
      </c>
      <c r="O1534" t="s">
        <v>28</v>
      </c>
      <c r="P1534" t="s">
        <v>28</v>
      </c>
      <c r="Q1534" t="s">
        <v>28</v>
      </c>
      <c r="R1534" t="s">
        <v>28</v>
      </c>
      <c r="S1534" t="s">
        <v>28</v>
      </c>
      <c r="T1534" t="s">
        <v>28</v>
      </c>
      <c r="U1534" t="s">
        <v>28</v>
      </c>
    </row>
    <row r="1535" spans="1:21" x14ac:dyDescent="0.35">
      <c r="A1535" t="s">
        <v>34</v>
      </c>
      <c r="B1535">
        <v>5</v>
      </c>
      <c r="C1535">
        <v>2023</v>
      </c>
      <c r="D1535" t="s">
        <v>160</v>
      </c>
      <c r="E1535">
        <v>131</v>
      </c>
      <c r="F1535" t="s">
        <v>128</v>
      </c>
      <c r="G1535" t="s">
        <v>24</v>
      </c>
      <c r="H1535" t="s">
        <v>27</v>
      </c>
      <c r="I1535" t="s">
        <v>28</v>
      </c>
      <c r="J1535" t="s">
        <v>28</v>
      </c>
      <c r="K1535" t="s">
        <v>28</v>
      </c>
      <c r="L1535" t="s">
        <v>28</v>
      </c>
      <c r="M1535" t="s">
        <v>28</v>
      </c>
      <c r="N1535" s="1" t="s">
        <v>28</v>
      </c>
      <c r="O1535" t="s">
        <v>28</v>
      </c>
      <c r="P1535" t="s">
        <v>28</v>
      </c>
      <c r="Q1535" t="s">
        <v>28</v>
      </c>
      <c r="R1535" t="s">
        <v>28</v>
      </c>
      <c r="S1535" t="s">
        <v>28</v>
      </c>
      <c r="T1535" t="s">
        <v>28</v>
      </c>
      <c r="U1535" t="s">
        <v>28</v>
      </c>
    </row>
    <row r="1536" spans="1:21" x14ac:dyDescent="0.35">
      <c r="A1536" t="s">
        <v>35</v>
      </c>
      <c r="B1536">
        <v>6</v>
      </c>
      <c r="C1536">
        <v>2023</v>
      </c>
      <c r="D1536" t="s">
        <v>160</v>
      </c>
      <c r="E1536">
        <v>131</v>
      </c>
      <c r="F1536" t="s">
        <v>128</v>
      </c>
      <c r="G1536" t="s">
        <v>24</v>
      </c>
      <c r="H1536" t="s">
        <v>27</v>
      </c>
      <c r="I1536" t="s">
        <v>28</v>
      </c>
      <c r="J1536" t="s">
        <v>28</v>
      </c>
      <c r="K1536" t="s">
        <v>28</v>
      </c>
      <c r="L1536" t="s">
        <v>28</v>
      </c>
      <c r="M1536" t="s">
        <v>28</v>
      </c>
      <c r="N1536" s="1" t="s">
        <v>28</v>
      </c>
      <c r="O1536" t="s">
        <v>28</v>
      </c>
      <c r="P1536" t="s">
        <v>28</v>
      </c>
      <c r="Q1536" t="s">
        <v>28</v>
      </c>
      <c r="R1536" t="s">
        <v>28</v>
      </c>
      <c r="S1536" t="s">
        <v>28</v>
      </c>
      <c r="T1536" t="s">
        <v>28</v>
      </c>
      <c r="U1536" t="s">
        <v>28</v>
      </c>
    </row>
    <row r="1537" spans="1:21" x14ac:dyDescent="0.35">
      <c r="A1537" t="s">
        <v>36</v>
      </c>
      <c r="B1537">
        <v>8</v>
      </c>
      <c r="C1537">
        <v>2023</v>
      </c>
      <c r="D1537" t="s">
        <v>160</v>
      </c>
      <c r="E1537">
        <v>131</v>
      </c>
      <c r="F1537" t="s">
        <v>128</v>
      </c>
      <c r="G1537" t="s">
        <v>24</v>
      </c>
      <c r="H1537" t="s">
        <v>27</v>
      </c>
      <c r="I1537" t="s">
        <v>28</v>
      </c>
      <c r="J1537" t="s">
        <v>28</v>
      </c>
      <c r="K1537" t="s">
        <v>28</v>
      </c>
      <c r="L1537" t="s">
        <v>28</v>
      </c>
      <c r="M1537" t="s">
        <v>28</v>
      </c>
      <c r="N1537" s="1" t="s">
        <v>28</v>
      </c>
      <c r="O1537" t="s">
        <v>28</v>
      </c>
      <c r="P1537" t="s">
        <v>28</v>
      </c>
      <c r="Q1537" t="s">
        <v>28</v>
      </c>
      <c r="R1537" t="s">
        <v>28</v>
      </c>
      <c r="S1537" t="s">
        <v>28</v>
      </c>
      <c r="T1537" t="s">
        <v>28</v>
      </c>
      <c r="U1537" t="s">
        <v>28</v>
      </c>
    </row>
    <row r="1538" spans="1:21" x14ac:dyDescent="0.35">
      <c r="A1538" t="s">
        <v>37</v>
      </c>
      <c r="B1538">
        <v>9</v>
      </c>
      <c r="C1538">
        <v>2023</v>
      </c>
      <c r="D1538" t="s">
        <v>160</v>
      </c>
      <c r="E1538">
        <v>131</v>
      </c>
      <c r="F1538" t="s">
        <v>128</v>
      </c>
      <c r="G1538" t="s">
        <v>24</v>
      </c>
      <c r="H1538" t="s">
        <v>27</v>
      </c>
      <c r="I1538" t="s">
        <v>28</v>
      </c>
      <c r="J1538" t="s">
        <v>28</v>
      </c>
      <c r="K1538" t="s">
        <v>28</v>
      </c>
      <c r="L1538" t="s">
        <v>28</v>
      </c>
      <c r="M1538" t="s">
        <v>28</v>
      </c>
      <c r="N1538" s="1" t="s">
        <v>28</v>
      </c>
      <c r="O1538" t="s">
        <v>28</v>
      </c>
      <c r="P1538" t="s">
        <v>28</v>
      </c>
      <c r="Q1538" t="s">
        <v>28</v>
      </c>
      <c r="R1538" t="s">
        <v>28</v>
      </c>
      <c r="S1538" t="s">
        <v>28</v>
      </c>
      <c r="T1538" t="s">
        <v>28</v>
      </c>
      <c r="U1538" t="s">
        <v>28</v>
      </c>
    </row>
    <row r="1539" spans="1:21" x14ac:dyDescent="0.35">
      <c r="A1539" t="s">
        <v>38</v>
      </c>
      <c r="B1539">
        <v>10</v>
      </c>
      <c r="C1539">
        <v>2023</v>
      </c>
      <c r="D1539" t="s">
        <v>160</v>
      </c>
      <c r="E1539">
        <v>131</v>
      </c>
      <c r="F1539" t="s">
        <v>128</v>
      </c>
      <c r="G1539" t="s">
        <v>24</v>
      </c>
      <c r="H1539" t="s">
        <v>27</v>
      </c>
      <c r="I1539" t="s">
        <v>28</v>
      </c>
      <c r="J1539" t="s">
        <v>28</v>
      </c>
      <c r="K1539" t="s">
        <v>28</v>
      </c>
      <c r="L1539" t="s">
        <v>28</v>
      </c>
      <c r="M1539" t="s">
        <v>28</v>
      </c>
      <c r="N1539" s="1" t="s">
        <v>28</v>
      </c>
      <c r="O1539" t="s">
        <v>28</v>
      </c>
      <c r="P1539" t="s">
        <v>28</v>
      </c>
      <c r="Q1539" t="s">
        <v>28</v>
      </c>
      <c r="R1539" t="s">
        <v>28</v>
      </c>
      <c r="S1539" t="s">
        <v>28</v>
      </c>
      <c r="T1539" t="s">
        <v>28</v>
      </c>
      <c r="U1539" t="s">
        <v>28</v>
      </c>
    </row>
    <row r="1540" spans="1:21" x14ac:dyDescent="0.35">
      <c r="A1540" t="s">
        <v>40</v>
      </c>
      <c r="B1540">
        <v>11</v>
      </c>
      <c r="C1540">
        <v>2023</v>
      </c>
      <c r="D1540" t="s">
        <v>160</v>
      </c>
      <c r="E1540">
        <v>131</v>
      </c>
      <c r="F1540" t="s">
        <v>128</v>
      </c>
      <c r="G1540" t="s">
        <v>24</v>
      </c>
      <c r="H1540" t="s">
        <v>27</v>
      </c>
      <c r="I1540" t="s">
        <v>28</v>
      </c>
      <c r="J1540" t="s">
        <v>28</v>
      </c>
      <c r="K1540" t="s">
        <v>28</v>
      </c>
      <c r="L1540" t="s">
        <v>28</v>
      </c>
      <c r="M1540" t="s">
        <v>28</v>
      </c>
      <c r="N1540" s="1" t="s">
        <v>28</v>
      </c>
      <c r="O1540" t="s">
        <v>28</v>
      </c>
      <c r="P1540" t="s">
        <v>28</v>
      </c>
      <c r="Q1540" t="s">
        <v>28</v>
      </c>
      <c r="R1540" t="s">
        <v>28</v>
      </c>
      <c r="S1540" t="s">
        <v>28</v>
      </c>
      <c r="T1540" t="s">
        <v>28</v>
      </c>
      <c r="U1540" t="s">
        <v>28</v>
      </c>
    </row>
    <row r="1541" spans="1:21" x14ac:dyDescent="0.35">
      <c r="A1541" t="s">
        <v>41</v>
      </c>
      <c r="B1541">
        <v>12</v>
      </c>
      <c r="C1541">
        <v>2023</v>
      </c>
      <c r="D1541" t="s">
        <v>160</v>
      </c>
      <c r="E1541">
        <v>131</v>
      </c>
      <c r="F1541" t="s">
        <v>128</v>
      </c>
      <c r="G1541" t="s">
        <v>24</v>
      </c>
      <c r="H1541" t="s">
        <v>27</v>
      </c>
      <c r="I1541" t="s">
        <v>28</v>
      </c>
      <c r="J1541" t="s">
        <v>28</v>
      </c>
      <c r="K1541" t="s">
        <v>28</v>
      </c>
      <c r="L1541" t="s">
        <v>28</v>
      </c>
      <c r="M1541" t="s">
        <v>28</v>
      </c>
      <c r="N1541" s="1" t="s">
        <v>28</v>
      </c>
      <c r="O1541" t="s">
        <v>28</v>
      </c>
      <c r="P1541" t="s">
        <v>28</v>
      </c>
      <c r="Q1541" t="s">
        <v>28</v>
      </c>
      <c r="R1541" t="s">
        <v>28</v>
      </c>
      <c r="S1541" t="s">
        <v>28</v>
      </c>
      <c r="T1541" t="s">
        <v>28</v>
      </c>
      <c r="U1541" t="s">
        <v>28</v>
      </c>
    </row>
    <row r="1542" spans="1:21" x14ac:dyDescent="0.35">
      <c r="A1542" t="s">
        <v>42</v>
      </c>
      <c r="B1542">
        <v>13</v>
      </c>
      <c r="C1542">
        <v>2023</v>
      </c>
      <c r="D1542" t="s">
        <v>160</v>
      </c>
      <c r="E1542">
        <v>131</v>
      </c>
      <c r="F1542" t="s">
        <v>128</v>
      </c>
      <c r="G1542" t="s">
        <v>24</v>
      </c>
      <c r="H1542" t="s">
        <v>27</v>
      </c>
      <c r="I1542" t="s">
        <v>28</v>
      </c>
      <c r="J1542" t="s">
        <v>28</v>
      </c>
      <c r="K1542" t="s">
        <v>28</v>
      </c>
      <c r="L1542" t="s">
        <v>28</v>
      </c>
      <c r="M1542" t="s">
        <v>28</v>
      </c>
      <c r="N1542" s="1" t="s">
        <v>28</v>
      </c>
      <c r="O1542" t="s">
        <v>28</v>
      </c>
      <c r="P1542" t="s">
        <v>28</v>
      </c>
      <c r="Q1542" t="s">
        <v>28</v>
      </c>
      <c r="R1542" t="s">
        <v>28</v>
      </c>
      <c r="S1542" t="s">
        <v>28</v>
      </c>
      <c r="T1542" t="s">
        <v>28</v>
      </c>
      <c r="U1542" t="s">
        <v>28</v>
      </c>
    </row>
    <row r="1543" spans="1:21" x14ac:dyDescent="0.35">
      <c r="A1543" t="s">
        <v>43</v>
      </c>
      <c r="B1543">
        <v>15</v>
      </c>
      <c r="C1543">
        <v>2023</v>
      </c>
      <c r="D1543" t="s">
        <v>160</v>
      </c>
      <c r="E1543">
        <v>131</v>
      </c>
      <c r="F1543" t="s">
        <v>128</v>
      </c>
      <c r="G1543" t="s">
        <v>24</v>
      </c>
      <c r="H1543" t="s">
        <v>27</v>
      </c>
      <c r="I1543" t="s">
        <v>28</v>
      </c>
      <c r="J1543" t="s">
        <v>28</v>
      </c>
      <c r="K1543" t="s">
        <v>28</v>
      </c>
      <c r="L1543" t="s">
        <v>28</v>
      </c>
      <c r="M1543" t="s">
        <v>28</v>
      </c>
      <c r="N1543" s="1" t="s">
        <v>28</v>
      </c>
      <c r="O1543" t="s">
        <v>28</v>
      </c>
      <c r="P1543" t="s">
        <v>28</v>
      </c>
      <c r="Q1543" t="s">
        <v>28</v>
      </c>
      <c r="R1543" t="s">
        <v>28</v>
      </c>
      <c r="S1543" t="s">
        <v>28</v>
      </c>
      <c r="T1543" t="s">
        <v>28</v>
      </c>
      <c r="U1543" t="s">
        <v>28</v>
      </c>
    </row>
    <row r="1544" spans="1:21" x14ac:dyDescent="0.35">
      <c r="A1544" t="s">
        <v>44</v>
      </c>
      <c r="B1544">
        <v>16</v>
      </c>
      <c r="C1544">
        <v>2023</v>
      </c>
      <c r="D1544" t="s">
        <v>160</v>
      </c>
      <c r="E1544">
        <v>131</v>
      </c>
      <c r="F1544" t="s">
        <v>128</v>
      </c>
      <c r="G1544" t="s">
        <v>24</v>
      </c>
      <c r="H1544" t="s">
        <v>27</v>
      </c>
      <c r="I1544" t="s">
        <v>28</v>
      </c>
      <c r="J1544" t="s">
        <v>28</v>
      </c>
      <c r="K1544" t="s">
        <v>28</v>
      </c>
      <c r="L1544" t="s">
        <v>28</v>
      </c>
      <c r="M1544" t="s">
        <v>28</v>
      </c>
      <c r="N1544" s="1" t="s">
        <v>28</v>
      </c>
      <c r="O1544" t="s">
        <v>28</v>
      </c>
      <c r="P1544" t="s">
        <v>28</v>
      </c>
      <c r="Q1544" t="s">
        <v>28</v>
      </c>
      <c r="R1544" t="s">
        <v>28</v>
      </c>
      <c r="S1544" t="s">
        <v>28</v>
      </c>
      <c r="T1544" t="s">
        <v>28</v>
      </c>
      <c r="U1544" t="s">
        <v>28</v>
      </c>
    </row>
    <row r="1545" spans="1:21" x14ac:dyDescent="0.35">
      <c r="A1545" t="s">
        <v>45</v>
      </c>
      <c r="B1545">
        <v>17</v>
      </c>
      <c r="C1545">
        <v>2023</v>
      </c>
      <c r="D1545" t="s">
        <v>160</v>
      </c>
      <c r="E1545">
        <v>131</v>
      </c>
      <c r="F1545" t="s">
        <v>128</v>
      </c>
      <c r="G1545" t="s">
        <v>24</v>
      </c>
      <c r="H1545" t="s">
        <v>27</v>
      </c>
      <c r="I1545" t="s">
        <v>28</v>
      </c>
      <c r="J1545" t="s">
        <v>28</v>
      </c>
      <c r="K1545" t="s">
        <v>28</v>
      </c>
      <c r="L1545" t="s">
        <v>28</v>
      </c>
      <c r="M1545" t="s">
        <v>28</v>
      </c>
      <c r="N1545" s="1" t="s">
        <v>28</v>
      </c>
      <c r="O1545" t="s">
        <v>28</v>
      </c>
      <c r="P1545" t="s">
        <v>28</v>
      </c>
      <c r="Q1545" t="s">
        <v>28</v>
      </c>
      <c r="R1545" t="s">
        <v>28</v>
      </c>
      <c r="S1545" t="s">
        <v>28</v>
      </c>
      <c r="T1545" t="s">
        <v>28</v>
      </c>
      <c r="U1545" t="s">
        <v>28</v>
      </c>
    </row>
    <row r="1546" spans="1:21" x14ac:dyDescent="0.35">
      <c r="A1546" t="s">
        <v>46</v>
      </c>
      <c r="B1546">
        <v>18</v>
      </c>
      <c r="C1546">
        <v>2023</v>
      </c>
      <c r="D1546" t="s">
        <v>160</v>
      </c>
      <c r="E1546">
        <v>131</v>
      </c>
      <c r="F1546" t="s">
        <v>128</v>
      </c>
      <c r="G1546" t="s">
        <v>24</v>
      </c>
      <c r="H1546" t="s">
        <v>27</v>
      </c>
      <c r="I1546" t="s">
        <v>28</v>
      </c>
      <c r="J1546" t="s">
        <v>28</v>
      </c>
      <c r="K1546" t="s">
        <v>28</v>
      </c>
      <c r="L1546" t="s">
        <v>28</v>
      </c>
      <c r="M1546" t="s">
        <v>28</v>
      </c>
      <c r="N1546" s="1" t="s">
        <v>28</v>
      </c>
      <c r="O1546" t="s">
        <v>28</v>
      </c>
      <c r="P1546" t="s">
        <v>28</v>
      </c>
      <c r="Q1546" t="s">
        <v>28</v>
      </c>
      <c r="R1546" t="s">
        <v>28</v>
      </c>
      <c r="S1546" t="s">
        <v>28</v>
      </c>
      <c r="T1546" t="s">
        <v>28</v>
      </c>
      <c r="U1546" t="s">
        <v>28</v>
      </c>
    </row>
    <row r="1547" spans="1:21" x14ac:dyDescent="0.35">
      <c r="A1547" t="s">
        <v>47</v>
      </c>
      <c r="B1547">
        <v>19</v>
      </c>
      <c r="C1547">
        <v>2023</v>
      </c>
      <c r="D1547" t="s">
        <v>160</v>
      </c>
      <c r="E1547">
        <v>131</v>
      </c>
      <c r="F1547" t="s">
        <v>128</v>
      </c>
      <c r="G1547" t="s">
        <v>24</v>
      </c>
      <c r="H1547" t="s">
        <v>27</v>
      </c>
      <c r="I1547" t="s">
        <v>28</v>
      </c>
      <c r="J1547" t="s">
        <v>28</v>
      </c>
      <c r="K1547" t="s">
        <v>28</v>
      </c>
      <c r="L1547" t="s">
        <v>28</v>
      </c>
      <c r="M1547" t="s">
        <v>28</v>
      </c>
      <c r="N1547" s="1" t="s">
        <v>28</v>
      </c>
      <c r="O1547" t="s">
        <v>28</v>
      </c>
      <c r="P1547" t="s">
        <v>28</v>
      </c>
      <c r="Q1547" t="s">
        <v>28</v>
      </c>
      <c r="R1547" t="s">
        <v>28</v>
      </c>
      <c r="S1547" t="s">
        <v>28</v>
      </c>
      <c r="T1547" t="s">
        <v>28</v>
      </c>
      <c r="U1547" t="s">
        <v>28</v>
      </c>
    </row>
    <row r="1548" spans="1:21" x14ac:dyDescent="0.35">
      <c r="A1548" t="s">
        <v>48</v>
      </c>
      <c r="B1548">
        <v>20</v>
      </c>
      <c r="C1548">
        <v>2023</v>
      </c>
      <c r="D1548" t="s">
        <v>160</v>
      </c>
      <c r="E1548">
        <v>131</v>
      </c>
      <c r="F1548" t="s">
        <v>128</v>
      </c>
      <c r="G1548" t="s">
        <v>24</v>
      </c>
      <c r="H1548" t="s">
        <v>27</v>
      </c>
      <c r="I1548" t="s">
        <v>28</v>
      </c>
      <c r="J1548" t="s">
        <v>28</v>
      </c>
      <c r="K1548" t="s">
        <v>28</v>
      </c>
      <c r="L1548" t="s">
        <v>28</v>
      </c>
      <c r="M1548" t="s">
        <v>28</v>
      </c>
      <c r="N1548" s="1" t="s">
        <v>28</v>
      </c>
      <c r="O1548" t="s">
        <v>28</v>
      </c>
      <c r="P1548" t="s">
        <v>28</v>
      </c>
      <c r="Q1548" t="s">
        <v>28</v>
      </c>
      <c r="R1548" t="s">
        <v>28</v>
      </c>
      <c r="S1548" t="s">
        <v>28</v>
      </c>
      <c r="T1548" t="s">
        <v>28</v>
      </c>
      <c r="U1548" t="s">
        <v>28</v>
      </c>
    </row>
    <row r="1549" spans="1:21" x14ac:dyDescent="0.35">
      <c r="A1549" t="s">
        <v>49</v>
      </c>
      <c r="B1549">
        <v>21</v>
      </c>
      <c r="C1549">
        <v>2023</v>
      </c>
      <c r="D1549" t="s">
        <v>160</v>
      </c>
      <c r="E1549">
        <v>131</v>
      </c>
      <c r="F1549" t="s">
        <v>128</v>
      </c>
      <c r="G1549" t="s">
        <v>24</v>
      </c>
      <c r="H1549" t="s">
        <v>27</v>
      </c>
      <c r="I1549" t="s">
        <v>28</v>
      </c>
      <c r="J1549" t="s">
        <v>28</v>
      </c>
      <c r="K1549" t="s">
        <v>28</v>
      </c>
      <c r="L1549" t="s">
        <v>28</v>
      </c>
      <c r="M1549" t="s">
        <v>28</v>
      </c>
      <c r="N1549" s="1" t="s">
        <v>28</v>
      </c>
      <c r="O1549" t="s">
        <v>28</v>
      </c>
      <c r="P1549" t="s">
        <v>28</v>
      </c>
      <c r="Q1549" t="s">
        <v>28</v>
      </c>
      <c r="R1549" t="s">
        <v>28</v>
      </c>
      <c r="S1549" t="s">
        <v>28</v>
      </c>
      <c r="T1549" t="s">
        <v>28</v>
      </c>
      <c r="U1549" t="s">
        <v>28</v>
      </c>
    </row>
    <row r="1550" spans="1:21" x14ac:dyDescent="0.35">
      <c r="A1550" t="s">
        <v>50</v>
      </c>
      <c r="B1550">
        <v>22</v>
      </c>
      <c r="C1550">
        <v>2023</v>
      </c>
      <c r="D1550" t="s">
        <v>160</v>
      </c>
      <c r="E1550">
        <v>131</v>
      </c>
      <c r="F1550" t="s">
        <v>128</v>
      </c>
      <c r="G1550" t="s">
        <v>24</v>
      </c>
      <c r="H1550" t="s">
        <v>27</v>
      </c>
      <c r="I1550" t="s">
        <v>28</v>
      </c>
      <c r="J1550" t="s">
        <v>28</v>
      </c>
      <c r="K1550" t="s">
        <v>28</v>
      </c>
      <c r="L1550" t="s">
        <v>28</v>
      </c>
      <c r="M1550" t="s">
        <v>28</v>
      </c>
      <c r="N1550" s="1" t="s">
        <v>28</v>
      </c>
      <c r="O1550" t="s">
        <v>28</v>
      </c>
      <c r="P1550" t="s">
        <v>28</v>
      </c>
      <c r="Q1550" t="s">
        <v>28</v>
      </c>
      <c r="R1550" t="s">
        <v>28</v>
      </c>
      <c r="S1550" t="s">
        <v>28</v>
      </c>
      <c r="T1550" t="s">
        <v>28</v>
      </c>
      <c r="U1550" t="s">
        <v>28</v>
      </c>
    </row>
    <row r="1551" spans="1:21" x14ac:dyDescent="0.35">
      <c r="A1551" t="s">
        <v>51</v>
      </c>
      <c r="B1551">
        <v>23</v>
      </c>
      <c r="C1551">
        <v>2023</v>
      </c>
      <c r="D1551" t="s">
        <v>160</v>
      </c>
      <c r="E1551">
        <v>131</v>
      </c>
      <c r="F1551" t="s">
        <v>128</v>
      </c>
      <c r="G1551" t="s">
        <v>24</v>
      </c>
      <c r="H1551" t="s">
        <v>27</v>
      </c>
      <c r="I1551" t="s">
        <v>28</v>
      </c>
      <c r="J1551" t="s">
        <v>28</v>
      </c>
      <c r="K1551" t="s">
        <v>28</v>
      </c>
      <c r="L1551" t="s">
        <v>28</v>
      </c>
      <c r="M1551" t="s">
        <v>28</v>
      </c>
      <c r="N1551" s="1" t="s">
        <v>28</v>
      </c>
      <c r="O1551" t="s">
        <v>28</v>
      </c>
      <c r="P1551" t="s">
        <v>28</v>
      </c>
      <c r="Q1551" t="s">
        <v>28</v>
      </c>
      <c r="R1551" t="s">
        <v>28</v>
      </c>
      <c r="S1551" t="s">
        <v>28</v>
      </c>
      <c r="T1551" t="s">
        <v>28</v>
      </c>
      <c r="U1551" t="s">
        <v>28</v>
      </c>
    </row>
    <row r="1552" spans="1:21" x14ac:dyDescent="0.35">
      <c r="A1552" t="s">
        <v>52</v>
      </c>
      <c r="B1552">
        <v>24</v>
      </c>
      <c r="C1552">
        <v>2023</v>
      </c>
      <c r="D1552" t="s">
        <v>160</v>
      </c>
      <c r="E1552">
        <v>131</v>
      </c>
      <c r="F1552" t="s">
        <v>128</v>
      </c>
      <c r="G1552" t="s">
        <v>24</v>
      </c>
      <c r="H1552" t="s">
        <v>27</v>
      </c>
      <c r="I1552" t="s">
        <v>28</v>
      </c>
      <c r="J1552" t="s">
        <v>28</v>
      </c>
      <c r="K1552" t="s">
        <v>28</v>
      </c>
      <c r="L1552" t="s">
        <v>28</v>
      </c>
      <c r="M1552" t="s">
        <v>28</v>
      </c>
      <c r="N1552" s="1" t="s">
        <v>28</v>
      </c>
      <c r="O1552" t="s">
        <v>28</v>
      </c>
      <c r="P1552" t="s">
        <v>28</v>
      </c>
      <c r="Q1552" t="s">
        <v>28</v>
      </c>
      <c r="R1552" t="s">
        <v>28</v>
      </c>
      <c r="S1552" t="s">
        <v>28</v>
      </c>
      <c r="T1552" t="s">
        <v>28</v>
      </c>
      <c r="U1552" t="s">
        <v>28</v>
      </c>
    </row>
    <row r="1553" spans="1:21" x14ac:dyDescent="0.35">
      <c r="A1553" t="s">
        <v>53</v>
      </c>
      <c r="B1553">
        <v>25</v>
      </c>
      <c r="C1553">
        <v>2023</v>
      </c>
      <c r="D1553" t="s">
        <v>160</v>
      </c>
      <c r="E1553">
        <v>131</v>
      </c>
      <c r="F1553" t="s">
        <v>128</v>
      </c>
      <c r="G1553" t="s">
        <v>24</v>
      </c>
      <c r="H1553" t="s">
        <v>27</v>
      </c>
      <c r="I1553" t="s">
        <v>28</v>
      </c>
      <c r="J1553" t="s">
        <v>28</v>
      </c>
      <c r="K1553" t="s">
        <v>28</v>
      </c>
      <c r="L1553" t="s">
        <v>28</v>
      </c>
      <c r="M1553" t="s">
        <v>28</v>
      </c>
      <c r="N1553" s="1" t="s">
        <v>28</v>
      </c>
      <c r="O1553" t="s">
        <v>28</v>
      </c>
      <c r="P1553" t="s">
        <v>28</v>
      </c>
      <c r="Q1553" t="s">
        <v>28</v>
      </c>
      <c r="R1553" t="s">
        <v>28</v>
      </c>
      <c r="S1553" t="s">
        <v>28</v>
      </c>
      <c r="T1553" t="s">
        <v>28</v>
      </c>
      <c r="U1553" t="s">
        <v>28</v>
      </c>
    </row>
    <row r="1554" spans="1:21" x14ac:dyDescent="0.35">
      <c r="A1554" t="s">
        <v>54</v>
      </c>
      <c r="B1554">
        <v>26</v>
      </c>
      <c r="C1554">
        <v>2023</v>
      </c>
      <c r="D1554" t="s">
        <v>160</v>
      </c>
      <c r="E1554">
        <v>131</v>
      </c>
      <c r="F1554" t="s">
        <v>128</v>
      </c>
      <c r="G1554" t="s">
        <v>24</v>
      </c>
      <c r="H1554" t="s">
        <v>27</v>
      </c>
      <c r="I1554" t="s">
        <v>28</v>
      </c>
      <c r="J1554" t="s">
        <v>28</v>
      </c>
      <c r="K1554" t="s">
        <v>28</v>
      </c>
      <c r="L1554" t="s">
        <v>28</v>
      </c>
      <c r="M1554" t="s">
        <v>28</v>
      </c>
      <c r="N1554" s="1" t="s">
        <v>28</v>
      </c>
      <c r="O1554" t="s">
        <v>28</v>
      </c>
      <c r="P1554" t="s">
        <v>28</v>
      </c>
      <c r="Q1554" t="s">
        <v>28</v>
      </c>
      <c r="R1554" t="s">
        <v>28</v>
      </c>
      <c r="S1554" t="s">
        <v>28</v>
      </c>
      <c r="T1554" t="s">
        <v>28</v>
      </c>
      <c r="U1554" t="s">
        <v>28</v>
      </c>
    </row>
    <row r="1555" spans="1:21" x14ac:dyDescent="0.35">
      <c r="A1555" t="s">
        <v>55</v>
      </c>
      <c r="B1555">
        <v>27</v>
      </c>
      <c r="C1555">
        <v>2023</v>
      </c>
      <c r="D1555" t="s">
        <v>160</v>
      </c>
      <c r="E1555">
        <v>131</v>
      </c>
      <c r="F1555" t="s">
        <v>128</v>
      </c>
      <c r="G1555" t="s">
        <v>24</v>
      </c>
      <c r="H1555" t="s">
        <v>27</v>
      </c>
      <c r="I1555" t="s">
        <v>28</v>
      </c>
      <c r="J1555" t="s">
        <v>28</v>
      </c>
      <c r="K1555" t="s">
        <v>28</v>
      </c>
      <c r="L1555" t="s">
        <v>28</v>
      </c>
      <c r="M1555" t="s">
        <v>28</v>
      </c>
      <c r="N1555" s="1" t="s">
        <v>28</v>
      </c>
      <c r="O1555" t="s">
        <v>28</v>
      </c>
      <c r="P1555" t="s">
        <v>28</v>
      </c>
      <c r="Q1555" t="s">
        <v>28</v>
      </c>
      <c r="R1555" t="s">
        <v>28</v>
      </c>
      <c r="S1555" t="s">
        <v>28</v>
      </c>
      <c r="T1555" t="s">
        <v>28</v>
      </c>
      <c r="U1555" t="s">
        <v>28</v>
      </c>
    </row>
    <row r="1556" spans="1:21" x14ac:dyDescent="0.35">
      <c r="A1556" t="s">
        <v>56</v>
      </c>
      <c r="B1556">
        <v>28</v>
      </c>
      <c r="C1556">
        <v>2023</v>
      </c>
      <c r="D1556" t="s">
        <v>160</v>
      </c>
      <c r="E1556">
        <v>131</v>
      </c>
      <c r="F1556" t="s">
        <v>128</v>
      </c>
      <c r="G1556" t="s">
        <v>24</v>
      </c>
      <c r="H1556" t="s">
        <v>27</v>
      </c>
      <c r="I1556" t="s">
        <v>28</v>
      </c>
      <c r="J1556" t="s">
        <v>28</v>
      </c>
      <c r="K1556" t="s">
        <v>28</v>
      </c>
      <c r="L1556" t="s">
        <v>28</v>
      </c>
      <c r="M1556" t="s">
        <v>28</v>
      </c>
      <c r="N1556" s="1" t="s">
        <v>28</v>
      </c>
      <c r="O1556" t="s">
        <v>28</v>
      </c>
      <c r="P1556" t="s">
        <v>28</v>
      </c>
      <c r="Q1556" t="s">
        <v>28</v>
      </c>
      <c r="R1556" t="s">
        <v>28</v>
      </c>
      <c r="S1556" t="s">
        <v>28</v>
      </c>
      <c r="T1556" t="s">
        <v>28</v>
      </c>
      <c r="U1556" t="s">
        <v>28</v>
      </c>
    </row>
    <row r="1557" spans="1:21" x14ac:dyDescent="0.35">
      <c r="A1557" t="s">
        <v>57</v>
      </c>
      <c r="B1557">
        <v>29</v>
      </c>
      <c r="C1557">
        <v>2023</v>
      </c>
      <c r="D1557" t="s">
        <v>160</v>
      </c>
      <c r="E1557">
        <v>131</v>
      </c>
      <c r="F1557" t="s">
        <v>128</v>
      </c>
      <c r="G1557" t="s">
        <v>24</v>
      </c>
      <c r="H1557" t="s">
        <v>27</v>
      </c>
      <c r="I1557" t="s">
        <v>28</v>
      </c>
      <c r="J1557" t="s">
        <v>28</v>
      </c>
      <c r="K1557" t="s">
        <v>28</v>
      </c>
      <c r="L1557" t="s">
        <v>28</v>
      </c>
      <c r="M1557" t="s">
        <v>28</v>
      </c>
      <c r="N1557" s="1" t="s">
        <v>28</v>
      </c>
      <c r="O1557" t="s">
        <v>28</v>
      </c>
      <c r="P1557" t="s">
        <v>28</v>
      </c>
      <c r="Q1557" t="s">
        <v>28</v>
      </c>
      <c r="R1557" t="s">
        <v>28</v>
      </c>
      <c r="S1557" t="s">
        <v>28</v>
      </c>
      <c r="T1557" t="s">
        <v>28</v>
      </c>
      <c r="U1557" t="s">
        <v>28</v>
      </c>
    </row>
    <row r="1558" spans="1:21" x14ac:dyDescent="0.35">
      <c r="A1558" t="s">
        <v>58</v>
      </c>
      <c r="B1558">
        <v>30</v>
      </c>
      <c r="C1558">
        <v>2023</v>
      </c>
      <c r="D1558" t="s">
        <v>160</v>
      </c>
      <c r="E1558">
        <v>131</v>
      </c>
      <c r="F1558" t="s">
        <v>128</v>
      </c>
      <c r="G1558" t="s">
        <v>24</v>
      </c>
      <c r="H1558" t="s">
        <v>27</v>
      </c>
      <c r="I1558" t="s">
        <v>28</v>
      </c>
      <c r="J1558" t="s">
        <v>28</v>
      </c>
      <c r="K1558" t="s">
        <v>28</v>
      </c>
      <c r="L1558" t="s">
        <v>28</v>
      </c>
      <c r="M1558" t="s">
        <v>28</v>
      </c>
      <c r="N1558" s="1" t="s">
        <v>28</v>
      </c>
      <c r="O1558" t="s">
        <v>28</v>
      </c>
      <c r="P1558" t="s">
        <v>28</v>
      </c>
      <c r="Q1558" t="s">
        <v>28</v>
      </c>
      <c r="R1558" t="s">
        <v>28</v>
      </c>
      <c r="S1558" t="s">
        <v>28</v>
      </c>
      <c r="T1558" t="s">
        <v>28</v>
      </c>
      <c r="U1558" t="s">
        <v>28</v>
      </c>
    </row>
    <row r="1559" spans="1:21" x14ac:dyDescent="0.35">
      <c r="A1559" t="s">
        <v>59</v>
      </c>
      <c r="B1559">
        <v>31</v>
      </c>
      <c r="C1559">
        <v>2023</v>
      </c>
      <c r="D1559" t="s">
        <v>160</v>
      </c>
      <c r="E1559">
        <v>131</v>
      </c>
      <c r="F1559" t="s">
        <v>128</v>
      </c>
      <c r="G1559" t="s">
        <v>24</v>
      </c>
      <c r="H1559" t="s">
        <v>27</v>
      </c>
      <c r="I1559" t="s">
        <v>28</v>
      </c>
      <c r="J1559" t="s">
        <v>28</v>
      </c>
      <c r="K1559" t="s">
        <v>28</v>
      </c>
      <c r="L1559" t="s">
        <v>28</v>
      </c>
      <c r="M1559" t="s">
        <v>28</v>
      </c>
      <c r="N1559" s="1" t="s">
        <v>28</v>
      </c>
      <c r="O1559" t="s">
        <v>28</v>
      </c>
      <c r="P1559" t="s">
        <v>28</v>
      </c>
      <c r="Q1559" t="s">
        <v>28</v>
      </c>
      <c r="R1559" t="s">
        <v>28</v>
      </c>
      <c r="S1559" t="s">
        <v>28</v>
      </c>
      <c r="T1559" t="s">
        <v>28</v>
      </c>
      <c r="U1559" t="s">
        <v>28</v>
      </c>
    </row>
    <row r="1560" spans="1:21" x14ac:dyDescent="0.35">
      <c r="A1560" t="s">
        <v>60</v>
      </c>
      <c r="B1560">
        <v>32</v>
      </c>
      <c r="C1560">
        <v>2023</v>
      </c>
      <c r="D1560" t="s">
        <v>160</v>
      </c>
      <c r="E1560">
        <v>131</v>
      </c>
      <c r="F1560" t="s">
        <v>128</v>
      </c>
      <c r="G1560" t="s">
        <v>24</v>
      </c>
      <c r="H1560" t="s">
        <v>27</v>
      </c>
      <c r="I1560" t="s">
        <v>28</v>
      </c>
      <c r="J1560" t="s">
        <v>28</v>
      </c>
      <c r="K1560" t="s">
        <v>28</v>
      </c>
      <c r="L1560" t="s">
        <v>28</v>
      </c>
      <c r="M1560" t="s">
        <v>28</v>
      </c>
      <c r="N1560" s="1" t="s">
        <v>28</v>
      </c>
      <c r="O1560" t="s">
        <v>28</v>
      </c>
      <c r="P1560" t="s">
        <v>28</v>
      </c>
      <c r="Q1560" t="s">
        <v>28</v>
      </c>
      <c r="R1560" t="s">
        <v>28</v>
      </c>
      <c r="S1560" t="s">
        <v>28</v>
      </c>
      <c r="T1560" t="s">
        <v>28</v>
      </c>
      <c r="U1560" t="s">
        <v>28</v>
      </c>
    </row>
    <row r="1561" spans="1:21" x14ac:dyDescent="0.35">
      <c r="A1561" t="s">
        <v>61</v>
      </c>
      <c r="B1561">
        <v>33</v>
      </c>
      <c r="C1561">
        <v>2023</v>
      </c>
      <c r="D1561" t="s">
        <v>160</v>
      </c>
      <c r="E1561">
        <v>131</v>
      </c>
      <c r="F1561" t="s">
        <v>128</v>
      </c>
      <c r="G1561" t="s">
        <v>24</v>
      </c>
      <c r="H1561" t="s">
        <v>27</v>
      </c>
      <c r="I1561" t="s">
        <v>28</v>
      </c>
      <c r="J1561" t="s">
        <v>28</v>
      </c>
      <c r="K1561" t="s">
        <v>28</v>
      </c>
      <c r="L1561" t="s">
        <v>28</v>
      </c>
      <c r="M1561" t="s">
        <v>28</v>
      </c>
      <c r="N1561" s="1" t="s">
        <v>28</v>
      </c>
      <c r="O1561" t="s">
        <v>28</v>
      </c>
      <c r="P1561" t="s">
        <v>28</v>
      </c>
      <c r="Q1561" t="s">
        <v>28</v>
      </c>
      <c r="R1561" t="s">
        <v>28</v>
      </c>
      <c r="S1561" t="s">
        <v>28</v>
      </c>
      <c r="T1561" t="s">
        <v>28</v>
      </c>
      <c r="U1561" t="s">
        <v>28</v>
      </c>
    </row>
    <row r="1562" spans="1:21" x14ac:dyDescent="0.35">
      <c r="A1562" t="s">
        <v>62</v>
      </c>
      <c r="B1562">
        <v>34</v>
      </c>
      <c r="C1562">
        <v>2023</v>
      </c>
      <c r="D1562" t="s">
        <v>160</v>
      </c>
      <c r="E1562">
        <v>131</v>
      </c>
      <c r="F1562" t="s">
        <v>128</v>
      </c>
      <c r="G1562" t="s">
        <v>24</v>
      </c>
      <c r="H1562" t="s">
        <v>27</v>
      </c>
      <c r="I1562" t="s">
        <v>28</v>
      </c>
      <c r="J1562" t="s">
        <v>28</v>
      </c>
      <c r="K1562" t="s">
        <v>28</v>
      </c>
      <c r="L1562" t="s">
        <v>28</v>
      </c>
      <c r="M1562" t="s">
        <v>28</v>
      </c>
      <c r="N1562" s="1" t="s">
        <v>28</v>
      </c>
      <c r="O1562" t="s">
        <v>28</v>
      </c>
      <c r="P1562" t="s">
        <v>28</v>
      </c>
      <c r="Q1562" t="s">
        <v>28</v>
      </c>
      <c r="R1562" t="s">
        <v>28</v>
      </c>
      <c r="S1562" t="s">
        <v>28</v>
      </c>
      <c r="T1562" t="s">
        <v>28</v>
      </c>
      <c r="U1562" t="s">
        <v>28</v>
      </c>
    </row>
    <row r="1563" spans="1:21" x14ac:dyDescent="0.35">
      <c r="A1563" t="s">
        <v>63</v>
      </c>
      <c r="B1563">
        <v>35</v>
      </c>
      <c r="C1563">
        <v>2023</v>
      </c>
      <c r="D1563" t="s">
        <v>160</v>
      </c>
      <c r="E1563">
        <v>131</v>
      </c>
      <c r="F1563" t="s">
        <v>128</v>
      </c>
      <c r="G1563" t="s">
        <v>24</v>
      </c>
      <c r="H1563" t="s">
        <v>27</v>
      </c>
      <c r="I1563" t="s">
        <v>28</v>
      </c>
      <c r="J1563" t="s">
        <v>28</v>
      </c>
      <c r="K1563" t="s">
        <v>28</v>
      </c>
      <c r="L1563" t="s">
        <v>28</v>
      </c>
      <c r="M1563" t="s">
        <v>28</v>
      </c>
      <c r="N1563" s="1" t="s">
        <v>28</v>
      </c>
      <c r="O1563" t="s">
        <v>28</v>
      </c>
      <c r="P1563" t="s">
        <v>28</v>
      </c>
      <c r="Q1563" t="s">
        <v>28</v>
      </c>
      <c r="R1563" t="s">
        <v>28</v>
      </c>
      <c r="S1563" t="s">
        <v>28</v>
      </c>
      <c r="T1563" t="s">
        <v>28</v>
      </c>
      <c r="U1563" t="s">
        <v>28</v>
      </c>
    </row>
    <row r="1564" spans="1:21" x14ac:dyDescent="0.35">
      <c r="A1564" t="s">
        <v>64</v>
      </c>
      <c r="B1564">
        <v>36</v>
      </c>
      <c r="C1564">
        <v>2023</v>
      </c>
      <c r="D1564" t="s">
        <v>160</v>
      </c>
      <c r="E1564">
        <v>131</v>
      </c>
      <c r="F1564" t="s">
        <v>128</v>
      </c>
      <c r="G1564" t="s">
        <v>24</v>
      </c>
      <c r="H1564" t="s">
        <v>27</v>
      </c>
      <c r="I1564" t="s">
        <v>28</v>
      </c>
      <c r="J1564" t="s">
        <v>28</v>
      </c>
      <c r="K1564" t="s">
        <v>28</v>
      </c>
      <c r="L1564" t="s">
        <v>28</v>
      </c>
      <c r="M1564" t="s">
        <v>28</v>
      </c>
      <c r="N1564" s="1" t="s">
        <v>28</v>
      </c>
      <c r="O1564" t="s">
        <v>28</v>
      </c>
      <c r="P1564" t="s">
        <v>28</v>
      </c>
      <c r="Q1564" t="s">
        <v>28</v>
      </c>
      <c r="R1564" t="s">
        <v>28</v>
      </c>
      <c r="S1564" t="s">
        <v>28</v>
      </c>
      <c r="T1564" t="s">
        <v>28</v>
      </c>
      <c r="U1564" t="s">
        <v>28</v>
      </c>
    </row>
    <row r="1565" spans="1:21" x14ac:dyDescent="0.35">
      <c r="A1565" t="s">
        <v>65</v>
      </c>
      <c r="B1565">
        <v>37</v>
      </c>
      <c r="C1565">
        <v>2023</v>
      </c>
      <c r="D1565" t="s">
        <v>160</v>
      </c>
      <c r="E1565">
        <v>131</v>
      </c>
      <c r="F1565" t="s">
        <v>128</v>
      </c>
      <c r="G1565" t="s">
        <v>24</v>
      </c>
      <c r="H1565" t="s">
        <v>27</v>
      </c>
      <c r="I1565" t="s">
        <v>28</v>
      </c>
      <c r="J1565" t="s">
        <v>28</v>
      </c>
      <c r="K1565" t="s">
        <v>28</v>
      </c>
      <c r="L1565" t="s">
        <v>28</v>
      </c>
      <c r="M1565" t="s">
        <v>28</v>
      </c>
      <c r="N1565" s="1" t="s">
        <v>28</v>
      </c>
      <c r="O1565" t="s">
        <v>28</v>
      </c>
      <c r="P1565" t="s">
        <v>28</v>
      </c>
      <c r="Q1565" t="s">
        <v>28</v>
      </c>
      <c r="R1565" t="s">
        <v>28</v>
      </c>
      <c r="S1565" t="s">
        <v>28</v>
      </c>
      <c r="T1565" t="s">
        <v>28</v>
      </c>
      <c r="U1565" t="s">
        <v>28</v>
      </c>
    </row>
    <row r="1566" spans="1:21" x14ac:dyDescent="0.35">
      <c r="A1566" t="s">
        <v>66</v>
      </c>
      <c r="B1566">
        <v>38</v>
      </c>
      <c r="C1566">
        <v>2023</v>
      </c>
      <c r="D1566" t="s">
        <v>160</v>
      </c>
      <c r="E1566">
        <v>131</v>
      </c>
      <c r="F1566" t="s">
        <v>128</v>
      </c>
      <c r="G1566" t="s">
        <v>24</v>
      </c>
      <c r="H1566" t="s">
        <v>27</v>
      </c>
      <c r="I1566" t="s">
        <v>28</v>
      </c>
      <c r="J1566" t="s">
        <v>28</v>
      </c>
      <c r="K1566" t="s">
        <v>28</v>
      </c>
      <c r="L1566" t="s">
        <v>28</v>
      </c>
      <c r="M1566" t="s">
        <v>28</v>
      </c>
      <c r="N1566" s="1" t="s">
        <v>28</v>
      </c>
      <c r="O1566" t="s">
        <v>28</v>
      </c>
      <c r="P1566" t="s">
        <v>28</v>
      </c>
      <c r="Q1566" t="s">
        <v>28</v>
      </c>
      <c r="R1566" t="s">
        <v>28</v>
      </c>
      <c r="S1566" t="s">
        <v>28</v>
      </c>
      <c r="T1566" t="s">
        <v>28</v>
      </c>
      <c r="U1566" t="s">
        <v>28</v>
      </c>
    </row>
    <row r="1567" spans="1:21" x14ac:dyDescent="0.35">
      <c r="A1567" t="s">
        <v>67</v>
      </c>
      <c r="B1567">
        <v>39</v>
      </c>
      <c r="C1567">
        <v>2023</v>
      </c>
      <c r="D1567" t="s">
        <v>160</v>
      </c>
      <c r="E1567">
        <v>131</v>
      </c>
      <c r="F1567" t="s">
        <v>128</v>
      </c>
      <c r="G1567" t="s">
        <v>24</v>
      </c>
      <c r="H1567" t="s">
        <v>25</v>
      </c>
      <c r="I1567">
        <v>53.5</v>
      </c>
      <c r="J1567" t="s">
        <v>87</v>
      </c>
      <c r="K1567">
        <v>10000</v>
      </c>
      <c r="L1567">
        <v>2</v>
      </c>
      <c r="M1567">
        <v>1</v>
      </c>
      <c r="N1567" s="1" t="s">
        <v>27</v>
      </c>
      <c r="O1567" t="s">
        <v>27</v>
      </c>
      <c r="P1567">
        <v>18</v>
      </c>
      <c r="Q1567" t="s">
        <v>32</v>
      </c>
      <c r="R1567" t="s">
        <v>27</v>
      </c>
      <c r="S1567">
        <v>4</v>
      </c>
      <c r="T1567">
        <v>100</v>
      </c>
      <c r="U1567" t="s">
        <v>29</v>
      </c>
    </row>
    <row r="1568" spans="1:21" x14ac:dyDescent="0.35">
      <c r="A1568" t="s">
        <v>68</v>
      </c>
      <c r="B1568">
        <v>40</v>
      </c>
      <c r="C1568">
        <v>2023</v>
      </c>
      <c r="D1568" t="s">
        <v>160</v>
      </c>
      <c r="E1568">
        <v>131</v>
      </c>
      <c r="F1568" t="s">
        <v>128</v>
      </c>
      <c r="G1568" t="s">
        <v>24</v>
      </c>
      <c r="H1568" t="s">
        <v>27</v>
      </c>
      <c r="I1568" t="s">
        <v>28</v>
      </c>
      <c r="J1568" t="s">
        <v>28</v>
      </c>
      <c r="K1568" t="s">
        <v>28</v>
      </c>
      <c r="L1568" t="s">
        <v>28</v>
      </c>
      <c r="M1568" t="s">
        <v>28</v>
      </c>
      <c r="N1568" s="1" t="s">
        <v>28</v>
      </c>
      <c r="O1568" t="s">
        <v>28</v>
      </c>
      <c r="P1568" t="s">
        <v>28</v>
      </c>
      <c r="Q1568" t="s">
        <v>28</v>
      </c>
      <c r="R1568" t="s">
        <v>28</v>
      </c>
      <c r="S1568" t="s">
        <v>28</v>
      </c>
      <c r="T1568" t="s">
        <v>28</v>
      </c>
      <c r="U1568" t="s">
        <v>28</v>
      </c>
    </row>
    <row r="1569" spans="1:21" x14ac:dyDescent="0.35">
      <c r="A1569" t="s">
        <v>69</v>
      </c>
      <c r="B1569">
        <v>41</v>
      </c>
      <c r="C1569">
        <v>2023</v>
      </c>
      <c r="D1569" t="s">
        <v>160</v>
      </c>
      <c r="E1569">
        <v>131</v>
      </c>
      <c r="F1569" t="s">
        <v>128</v>
      </c>
      <c r="G1569" t="s">
        <v>24</v>
      </c>
      <c r="H1569" t="s">
        <v>27</v>
      </c>
      <c r="I1569" t="s">
        <v>28</v>
      </c>
      <c r="J1569" t="s">
        <v>28</v>
      </c>
      <c r="K1569" t="s">
        <v>28</v>
      </c>
      <c r="L1569" t="s">
        <v>28</v>
      </c>
      <c r="M1569" t="s">
        <v>28</v>
      </c>
      <c r="N1569" s="1" t="s">
        <v>28</v>
      </c>
      <c r="O1569" t="s">
        <v>28</v>
      </c>
      <c r="P1569" t="s">
        <v>28</v>
      </c>
      <c r="Q1569" t="s">
        <v>28</v>
      </c>
      <c r="R1569" t="s">
        <v>28</v>
      </c>
      <c r="S1569" t="s">
        <v>28</v>
      </c>
      <c r="T1569" t="s">
        <v>28</v>
      </c>
      <c r="U1569" t="s">
        <v>28</v>
      </c>
    </row>
    <row r="1570" spans="1:21" x14ac:dyDescent="0.35">
      <c r="A1570" t="s">
        <v>70</v>
      </c>
      <c r="B1570">
        <v>42</v>
      </c>
      <c r="C1570">
        <v>2023</v>
      </c>
      <c r="D1570" t="s">
        <v>160</v>
      </c>
      <c r="E1570">
        <v>131</v>
      </c>
      <c r="F1570" t="s">
        <v>128</v>
      </c>
      <c r="G1570" t="s">
        <v>24</v>
      </c>
      <c r="H1570" t="s">
        <v>27</v>
      </c>
      <c r="I1570" t="s">
        <v>28</v>
      </c>
      <c r="J1570" t="s">
        <v>28</v>
      </c>
      <c r="K1570" t="s">
        <v>28</v>
      </c>
      <c r="L1570" t="s">
        <v>28</v>
      </c>
      <c r="M1570" t="s">
        <v>28</v>
      </c>
      <c r="N1570" s="1" t="s">
        <v>28</v>
      </c>
      <c r="O1570" t="s">
        <v>28</v>
      </c>
      <c r="P1570" t="s">
        <v>28</v>
      </c>
      <c r="Q1570" t="s">
        <v>28</v>
      </c>
      <c r="R1570" t="s">
        <v>28</v>
      </c>
      <c r="S1570" t="s">
        <v>28</v>
      </c>
      <c r="T1570" t="s">
        <v>28</v>
      </c>
      <c r="U1570" t="s">
        <v>28</v>
      </c>
    </row>
    <row r="1571" spans="1:21" x14ac:dyDescent="0.35">
      <c r="A1571" t="s">
        <v>71</v>
      </c>
      <c r="B1571">
        <v>44</v>
      </c>
      <c r="C1571">
        <v>2023</v>
      </c>
      <c r="D1571" t="s">
        <v>160</v>
      </c>
      <c r="E1571">
        <v>131</v>
      </c>
      <c r="F1571" t="s">
        <v>128</v>
      </c>
      <c r="G1571" t="s">
        <v>24</v>
      </c>
      <c r="H1571" t="s">
        <v>27</v>
      </c>
      <c r="I1571" t="s">
        <v>28</v>
      </c>
      <c r="J1571" t="s">
        <v>28</v>
      </c>
      <c r="K1571" t="s">
        <v>28</v>
      </c>
      <c r="L1571" t="s">
        <v>28</v>
      </c>
      <c r="M1571" t="s">
        <v>28</v>
      </c>
      <c r="N1571" s="1" t="s">
        <v>28</v>
      </c>
      <c r="O1571" t="s">
        <v>28</v>
      </c>
      <c r="P1571" t="s">
        <v>28</v>
      </c>
      <c r="Q1571" t="s">
        <v>28</v>
      </c>
      <c r="R1571" t="s">
        <v>28</v>
      </c>
      <c r="S1571" t="s">
        <v>28</v>
      </c>
      <c r="T1571" t="s">
        <v>28</v>
      </c>
      <c r="U1571" t="s">
        <v>28</v>
      </c>
    </row>
    <row r="1572" spans="1:21" x14ac:dyDescent="0.35">
      <c r="A1572" t="s">
        <v>72</v>
      </c>
      <c r="B1572">
        <v>45</v>
      </c>
      <c r="C1572">
        <v>2023</v>
      </c>
      <c r="D1572" t="s">
        <v>160</v>
      </c>
      <c r="E1572">
        <v>131</v>
      </c>
      <c r="F1572" t="s">
        <v>128</v>
      </c>
      <c r="G1572" t="s">
        <v>24</v>
      </c>
      <c r="H1572" t="s">
        <v>27</v>
      </c>
      <c r="I1572" t="s">
        <v>28</v>
      </c>
      <c r="J1572" t="s">
        <v>28</v>
      </c>
      <c r="K1572" t="s">
        <v>28</v>
      </c>
      <c r="L1572" t="s">
        <v>28</v>
      </c>
      <c r="M1572" t="s">
        <v>28</v>
      </c>
      <c r="N1572" s="1" t="s">
        <v>28</v>
      </c>
      <c r="O1572" t="s">
        <v>28</v>
      </c>
      <c r="P1572" t="s">
        <v>28</v>
      </c>
      <c r="Q1572" t="s">
        <v>28</v>
      </c>
      <c r="R1572" t="s">
        <v>28</v>
      </c>
      <c r="S1572" t="s">
        <v>28</v>
      </c>
      <c r="T1572" t="s">
        <v>28</v>
      </c>
      <c r="U1572" t="s">
        <v>28</v>
      </c>
    </row>
    <row r="1573" spans="1:21" x14ac:dyDescent="0.35">
      <c r="A1573" t="s">
        <v>73</v>
      </c>
      <c r="B1573">
        <v>46</v>
      </c>
      <c r="C1573">
        <v>2023</v>
      </c>
      <c r="D1573" t="s">
        <v>160</v>
      </c>
      <c r="E1573">
        <v>131</v>
      </c>
      <c r="F1573" t="s">
        <v>128</v>
      </c>
      <c r="G1573" t="s">
        <v>24</v>
      </c>
      <c r="H1573" t="s">
        <v>27</v>
      </c>
      <c r="I1573" t="s">
        <v>28</v>
      </c>
      <c r="J1573" t="s">
        <v>28</v>
      </c>
      <c r="K1573" t="s">
        <v>28</v>
      </c>
      <c r="L1573" t="s">
        <v>28</v>
      </c>
      <c r="M1573" t="s">
        <v>28</v>
      </c>
      <c r="N1573" s="1" t="s">
        <v>28</v>
      </c>
      <c r="O1573" t="s">
        <v>28</v>
      </c>
      <c r="P1573" t="s">
        <v>28</v>
      </c>
      <c r="Q1573" t="s">
        <v>28</v>
      </c>
      <c r="R1573" t="s">
        <v>28</v>
      </c>
      <c r="S1573" t="s">
        <v>28</v>
      </c>
      <c r="T1573" t="s">
        <v>28</v>
      </c>
      <c r="U1573" t="s">
        <v>28</v>
      </c>
    </row>
    <row r="1574" spans="1:21" x14ac:dyDescent="0.35">
      <c r="A1574" t="s">
        <v>74</v>
      </c>
      <c r="B1574">
        <v>47</v>
      </c>
      <c r="C1574">
        <v>2023</v>
      </c>
      <c r="D1574" t="s">
        <v>160</v>
      </c>
      <c r="E1574">
        <v>131</v>
      </c>
      <c r="F1574" t="s">
        <v>128</v>
      </c>
      <c r="G1574" t="s">
        <v>24</v>
      </c>
      <c r="H1574" t="s">
        <v>27</v>
      </c>
      <c r="I1574" t="s">
        <v>28</v>
      </c>
      <c r="J1574" t="s">
        <v>28</v>
      </c>
      <c r="K1574" t="s">
        <v>28</v>
      </c>
      <c r="L1574" t="s">
        <v>28</v>
      </c>
      <c r="M1574" t="s">
        <v>28</v>
      </c>
      <c r="N1574" s="1" t="s">
        <v>28</v>
      </c>
      <c r="O1574" t="s">
        <v>28</v>
      </c>
      <c r="P1574" t="s">
        <v>28</v>
      </c>
      <c r="Q1574" t="s">
        <v>28</v>
      </c>
      <c r="R1574" t="s">
        <v>28</v>
      </c>
      <c r="S1574" t="s">
        <v>28</v>
      </c>
      <c r="T1574" t="s">
        <v>28</v>
      </c>
      <c r="U1574" t="s">
        <v>28</v>
      </c>
    </row>
    <row r="1575" spans="1:21" x14ac:dyDescent="0.35">
      <c r="A1575" t="s">
        <v>75</v>
      </c>
      <c r="B1575">
        <v>48</v>
      </c>
      <c r="C1575">
        <v>2023</v>
      </c>
      <c r="D1575" t="s">
        <v>160</v>
      </c>
      <c r="E1575">
        <v>131</v>
      </c>
      <c r="F1575" t="s">
        <v>128</v>
      </c>
      <c r="G1575" t="s">
        <v>24</v>
      </c>
      <c r="H1575" t="s">
        <v>27</v>
      </c>
      <c r="I1575" t="s">
        <v>28</v>
      </c>
      <c r="J1575" t="s">
        <v>28</v>
      </c>
      <c r="K1575" t="s">
        <v>28</v>
      </c>
      <c r="L1575" t="s">
        <v>28</v>
      </c>
      <c r="M1575" t="s">
        <v>28</v>
      </c>
      <c r="N1575" s="1" t="s">
        <v>28</v>
      </c>
      <c r="O1575" t="s">
        <v>28</v>
      </c>
      <c r="P1575" t="s">
        <v>28</v>
      </c>
      <c r="Q1575" t="s">
        <v>28</v>
      </c>
      <c r="R1575" t="s">
        <v>28</v>
      </c>
      <c r="S1575" t="s">
        <v>28</v>
      </c>
      <c r="T1575" t="s">
        <v>28</v>
      </c>
      <c r="U1575" t="s">
        <v>28</v>
      </c>
    </row>
    <row r="1576" spans="1:21" x14ac:dyDescent="0.35">
      <c r="A1576" t="s">
        <v>76</v>
      </c>
      <c r="B1576">
        <v>49</v>
      </c>
      <c r="C1576">
        <v>2023</v>
      </c>
      <c r="D1576" t="s">
        <v>160</v>
      </c>
      <c r="E1576">
        <v>131</v>
      </c>
      <c r="F1576" t="s">
        <v>128</v>
      </c>
      <c r="G1576" t="s">
        <v>24</v>
      </c>
      <c r="H1576" t="s">
        <v>27</v>
      </c>
      <c r="I1576" t="s">
        <v>28</v>
      </c>
      <c r="J1576" t="s">
        <v>28</v>
      </c>
      <c r="K1576" t="s">
        <v>28</v>
      </c>
      <c r="L1576" t="s">
        <v>28</v>
      </c>
      <c r="M1576" t="s">
        <v>28</v>
      </c>
      <c r="N1576" s="1" t="s">
        <v>28</v>
      </c>
      <c r="O1576" t="s">
        <v>28</v>
      </c>
      <c r="P1576" t="s">
        <v>28</v>
      </c>
      <c r="Q1576" t="s">
        <v>28</v>
      </c>
      <c r="R1576" t="s">
        <v>28</v>
      </c>
      <c r="S1576" t="s">
        <v>28</v>
      </c>
      <c r="T1576" t="s">
        <v>28</v>
      </c>
      <c r="U1576" t="s">
        <v>28</v>
      </c>
    </row>
    <row r="1577" spans="1:21" x14ac:dyDescent="0.35">
      <c r="A1577" t="s">
        <v>77</v>
      </c>
      <c r="B1577">
        <v>50</v>
      </c>
      <c r="C1577">
        <v>2023</v>
      </c>
      <c r="D1577" t="s">
        <v>160</v>
      </c>
      <c r="E1577">
        <v>131</v>
      </c>
      <c r="F1577" t="s">
        <v>128</v>
      </c>
      <c r="G1577" t="s">
        <v>24</v>
      </c>
      <c r="H1577" t="s">
        <v>27</v>
      </c>
      <c r="I1577" t="s">
        <v>28</v>
      </c>
      <c r="J1577" t="s">
        <v>28</v>
      </c>
      <c r="K1577" t="s">
        <v>28</v>
      </c>
      <c r="L1577" t="s">
        <v>28</v>
      </c>
      <c r="M1577" t="s">
        <v>28</v>
      </c>
      <c r="N1577" s="1" t="s">
        <v>28</v>
      </c>
      <c r="O1577" t="s">
        <v>28</v>
      </c>
      <c r="P1577" t="s">
        <v>28</v>
      </c>
      <c r="Q1577" t="s">
        <v>28</v>
      </c>
      <c r="R1577" t="s">
        <v>28</v>
      </c>
      <c r="S1577" t="s">
        <v>28</v>
      </c>
      <c r="T1577" t="s">
        <v>28</v>
      </c>
      <c r="U1577" t="s">
        <v>28</v>
      </c>
    </row>
    <row r="1578" spans="1:21" x14ac:dyDescent="0.35">
      <c r="A1578" t="s">
        <v>78</v>
      </c>
      <c r="B1578">
        <v>51</v>
      </c>
      <c r="C1578">
        <v>2023</v>
      </c>
      <c r="D1578" t="s">
        <v>160</v>
      </c>
      <c r="E1578">
        <v>131</v>
      </c>
      <c r="F1578" t="s">
        <v>128</v>
      </c>
      <c r="G1578" t="s">
        <v>24</v>
      </c>
      <c r="H1578" t="s">
        <v>27</v>
      </c>
      <c r="I1578" t="s">
        <v>28</v>
      </c>
      <c r="J1578" t="s">
        <v>28</v>
      </c>
      <c r="K1578" t="s">
        <v>28</v>
      </c>
      <c r="L1578" t="s">
        <v>28</v>
      </c>
      <c r="M1578" t="s">
        <v>28</v>
      </c>
      <c r="N1578" s="1" t="s">
        <v>28</v>
      </c>
      <c r="O1578" t="s">
        <v>28</v>
      </c>
      <c r="P1578" t="s">
        <v>28</v>
      </c>
      <c r="Q1578" t="s">
        <v>28</v>
      </c>
      <c r="R1578" t="s">
        <v>28</v>
      </c>
      <c r="S1578" t="s">
        <v>28</v>
      </c>
      <c r="T1578" t="s">
        <v>28</v>
      </c>
      <c r="U1578" t="s">
        <v>28</v>
      </c>
    </row>
    <row r="1579" spans="1:21" x14ac:dyDescent="0.35">
      <c r="A1579" t="s">
        <v>79</v>
      </c>
      <c r="B1579">
        <v>53</v>
      </c>
      <c r="C1579">
        <v>2023</v>
      </c>
      <c r="D1579" t="s">
        <v>160</v>
      </c>
      <c r="E1579">
        <v>131</v>
      </c>
      <c r="F1579" t="s">
        <v>128</v>
      </c>
      <c r="G1579" t="s">
        <v>24</v>
      </c>
      <c r="H1579" t="s">
        <v>25</v>
      </c>
      <c r="I1579">
        <v>370</v>
      </c>
      <c r="J1579" t="s">
        <v>87</v>
      </c>
      <c r="K1579">
        <v>10000</v>
      </c>
      <c r="L1579">
        <v>2</v>
      </c>
      <c r="M1579">
        <v>1</v>
      </c>
      <c r="N1579" s="1" t="s">
        <v>27</v>
      </c>
      <c r="O1579" t="s">
        <v>27</v>
      </c>
      <c r="P1579">
        <v>18</v>
      </c>
      <c r="Q1579" t="s">
        <v>32</v>
      </c>
      <c r="R1579" t="s">
        <v>27</v>
      </c>
      <c r="S1579">
        <v>0</v>
      </c>
      <c r="T1579">
        <v>555</v>
      </c>
      <c r="U1579" t="s">
        <v>29</v>
      </c>
    </row>
    <row r="1580" spans="1:21" x14ac:dyDescent="0.35">
      <c r="A1580" t="s">
        <v>80</v>
      </c>
      <c r="B1580">
        <v>54</v>
      </c>
      <c r="C1580">
        <v>2023</v>
      </c>
      <c r="D1580" t="s">
        <v>160</v>
      </c>
      <c r="E1580">
        <v>131</v>
      </c>
      <c r="F1580" t="s">
        <v>128</v>
      </c>
      <c r="G1580" t="s">
        <v>24</v>
      </c>
      <c r="H1580" t="s">
        <v>27</v>
      </c>
      <c r="I1580" t="s">
        <v>28</v>
      </c>
      <c r="J1580" t="s">
        <v>28</v>
      </c>
      <c r="K1580" t="s">
        <v>28</v>
      </c>
      <c r="L1580" t="s">
        <v>28</v>
      </c>
      <c r="M1580" t="s">
        <v>28</v>
      </c>
      <c r="N1580" s="1" t="s">
        <v>28</v>
      </c>
      <c r="O1580" t="s">
        <v>28</v>
      </c>
      <c r="P1580" t="s">
        <v>28</v>
      </c>
      <c r="Q1580" t="s">
        <v>28</v>
      </c>
      <c r="R1580" t="s">
        <v>28</v>
      </c>
      <c r="S1580" t="s">
        <v>28</v>
      </c>
      <c r="T1580" t="s">
        <v>28</v>
      </c>
      <c r="U1580" t="s">
        <v>28</v>
      </c>
    </row>
    <row r="1581" spans="1:21" x14ac:dyDescent="0.35">
      <c r="A1581" t="s">
        <v>81</v>
      </c>
      <c r="B1581">
        <v>55</v>
      </c>
      <c r="C1581">
        <v>2023</v>
      </c>
      <c r="D1581" t="s">
        <v>160</v>
      </c>
      <c r="E1581">
        <v>131</v>
      </c>
      <c r="F1581" t="s">
        <v>128</v>
      </c>
      <c r="G1581" t="s">
        <v>24</v>
      </c>
      <c r="H1581" t="s">
        <v>27</v>
      </c>
      <c r="I1581" t="s">
        <v>28</v>
      </c>
      <c r="J1581" t="s">
        <v>28</v>
      </c>
      <c r="K1581" t="s">
        <v>28</v>
      </c>
      <c r="L1581" t="s">
        <v>28</v>
      </c>
      <c r="M1581" t="s">
        <v>28</v>
      </c>
      <c r="N1581" s="1" t="s">
        <v>28</v>
      </c>
      <c r="O1581" t="s">
        <v>28</v>
      </c>
      <c r="P1581" t="s">
        <v>28</v>
      </c>
      <c r="Q1581" t="s">
        <v>28</v>
      </c>
      <c r="R1581" t="s">
        <v>28</v>
      </c>
      <c r="S1581" t="s">
        <v>28</v>
      </c>
      <c r="T1581" t="s">
        <v>28</v>
      </c>
      <c r="U1581" t="s">
        <v>28</v>
      </c>
    </row>
    <row r="1582" spans="1:21" x14ac:dyDescent="0.35">
      <c r="A1582" t="s">
        <v>82</v>
      </c>
      <c r="B1582">
        <v>56</v>
      </c>
      <c r="C1582">
        <v>2023</v>
      </c>
      <c r="D1582" t="s">
        <v>160</v>
      </c>
      <c r="E1582">
        <v>131</v>
      </c>
      <c r="F1582" t="s">
        <v>128</v>
      </c>
      <c r="G1582" t="s">
        <v>24</v>
      </c>
      <c r="H1582" t="s">
        <v>27</v>
      </c>
      <c r="I1582" t="s">
        <v>28</v>
      </c>
      <c r="J1582" t="s">
        <v>28</v>
      </c>
      <c r="K1582" t="s">
        <v>28</v>
      </c>
      <c r="L1582" t="s">
        <v>28</v>
      </c>
      <c r="M1582" t="s">
        <v>28</v>
      </c>
      <c r="N1582" s="1" t="s">
        <v>28</v>
      </c>
      <c r="O1582" t="s">
        <v>28</v>
      </c>
      <c r="P1582" t="s">
        <v>28</v>
      </c>
      <c r="Q1582" t="s">
        <v>28</v>
      </c>
      <c r="R1582" t="s">
        <v>28</v>
      </c>
      <c r="S1582" t="s">
        <v>28</v>
      </c>
      <c r="T1582" t="s">
        <v>28</v>
      </c>
      <c r="U1582" t="s">
        <v>28</v>
      </c>
    </row>
    <row r="1583" spans="1:21" x14ac:dyDescent="0.35">
      <c r="A1583" t="s">
        <v>21</v>
      </c>
      <c r="B1583">
        <v>1</v>
      </c>
      <c r="C1583">
        <v>2023</v>
      </c>
      <c r="D1583" t="s">
        <v>161</v>
      </c>
      <c r="E1583">
        <v>132</v>
      </c>
      <c r="F1583" t="s">
        <v>162</v>
      </c>
      <c r="G1583" t="s">
        <v>24</v>
      </c>
      <c r="H1583" t="s">
        <v>27</v>
      </c>
      <c r="I1583" t="s">
        <v>28</v>
      </c>
      <c r="J1583" t="s">
        <v>28</v>
      </c>
      <c r="K1583" t="s">
        <v>28</v>
      </c>
      <c r="L1583" t="s">
        <v>28</v>
      </c>
      <c r="M1583" t="s">
        <v>28</v>
      </c>
      <c r="N1583" s="1" t="s">
        <v>28</v>
      </c>
      <c r="O1583" t="s">
        <v>28</v>
      </c>
      <c r="P1583" t="s">
        <v>28</v>
      </c>
      <c r="Q1583" t="s">
        <v>28</v>
      </c>
      <c r="R1583" t="s">
        <v>28</v>
      </c>
      <c r="S1583" t="s">
        <v>28</v>
      </c>
      <c r="T1583" t="s">
        <v>28</v>
      </c>
      <c r="U1583" t="s">
        <v>28</v>
      </c>
    </row>
    <row r="1584" spans="1:21" x14ac:dyDescent="0.35">
      <c r="A1584" t="s">
        <v>30</v>
      </c>
      <c r="B1584">
        <v>2</v>
      </c>
      <c r="C1584">
        <v>2023</v>
      </c>
      <c r="D1584" t="s">
        <v>161</v>
      </c>
      <c r="E1584">
        <v>132</v>
      </c>
      <c r="F1584" t="s">
        <v>162</v>
      </c>
      <c r="G1584" t="s">
        <v>24</v>
      </c>
      <c r="H1584" t="s">
        <v>25</v>
      </c>
      <c r="I1584" s="12">
        <v>325</v>
      </c>
      <c r="J1584" s="7" t="s">
        <v>126</v>
      </c>
      <c r="K1584" t="s">
        <v>28</v>
      </c>
      <c r="L1584">
        <v>2</v>
      </c>
      <c r="M1584">
        <v>2</v>
      </c>
      <c r="N1584" s="1" t="s">
        <v>27</v>
      </c>
      <c r="O1584" t="s">
        <v>27</v>
      </c>
      <c r="P1584" s="1">
        <v>18</v>
      </c>
      <c r="Q1584" t="s">
        <v>27</v>
      </c>
      <c r="R1584" t="s">
        <v>27</v>
      </c>
      <c r="S1584">
        <v>10</v>
      </c>
      <c r="T1584">
        <v>275</v>
      </c>
      <c r="U1584" t="s">
        <v>29</v>
      </c>
    </row>
    <row r="1585" spans="1:21" x14ac:dyDescent="0.35">
      <c r="A1585" t="s">
        <v>33</v>
      </c>
      <c r="B1585">
        <v>4</v>
      </c>
      <c r="C1585">
        <v>2023</v>
      </c>
      <c r="D1585" t="s">
        <v>161</v>
      </c>
      <c r="E1585">
        <v>132</v>
      </c>
      <c r="F1585" t="s">
        <v>162</v>
      </c>
      <c r="G1585" t="s">
        <v>24</v>
      </c>
      <c r="H1585" t="s">
        <v>25</v>
      </c>
      <c r="I1585">
        <v>100</v>
      </c>
      <c r="J1585" s="7" t="s">
        <v>126</v>
      </c>
      <c r="K1585" t="s">
        <v>28</v>
      </c>
      <c r="L1585">
        <v>2</v>
      </c>
      <c r="M1585">
        <v>3</v>
      </c>
      <c r="N1585" s="1" t="s">
        <v>27</v>
      </c>
      <c r="O1585" t="s">
        <v>32</v>
      </c>
      <c r="P1585" t="s">
        <v>28</v>
      </c>
      <c r="Q1585" t="s">
        <v>32</v>
      </c>
      <c r="R1585" t="s">
        <v>27</v>
      </c>
      <c r="S1585" s="1">
        <v>8</v>
      </c>
      <c r="T1585">
        <f>2*135</f>
        <v>270</v>
      </c>
      <c r="U1585" t="s">
        <v>39</v>
      </c>
    </row>
    <row r="1586" spans="1:21" x14ac:dyDescent="0.35">
      <c r="A1586" t="s">
        <v>34</v>
      </c>
      <c r="B1586">
        <v>5</v>
      </c>
      <c r="C1586">
        <v>2023</v>
      </c>
      <c r="D1586" t="s">
        <v>161</v>
      </c>
      <c r="E1586">
        <v>132</v>
      </c>
      <c r="F1586" t="s">
        <v>162</v>
      </c>
      <c r="G1586" t="s">
        <v>24</v>
      </c>
      <c r="H1586" t="s">
        <v>25</v>
      </c>
      <c r="I1586">
        <v>250</v>
      </c>
      <c r="J1586" t="s">
        <v>126</v>
      </c>
      <c r="K1586" t="s">
        <v>28</v>
      </c>
      <c r="L1586">
        <v>2</v>
      </c>
      <c r="M1586">
        <v>2</v>
      </c>
      <c r="N1586" s="1" t="s">
        <v>27</v>
      </c>
      <c r="O1586" t="s">
        <v>27</v>
      </c>
      <c r="P1586">
        <v>21</v>
      </c>
      <c r="Q1586" t="s">
        <v>32</v>
      </c>
      <c r="R1586" t="s">
        <v>27</v>
      </c>
      <c r="S1586">
        <v>9</v>
      </c>
      <c r="T1586">
        <f>2*60</f>
        <v>120</v>
      </c>
      <c r="U1586" t="s">
        <v>39</v>
      </c>
    </row>
    <row r="1587" spans="1:21" x14ac:dyDescent="0.35">
      <c r="A1587" t="s">
        <v>35</v>
      </c>
      <c r="B1587">
        <v>6</v>
      </c>
      <c r="C1587">
        <v>2023</v>
      </c>
      <c r="D1587" t="s">
        <v>161</v>
      </c>
      <c r="E1587">
        <v>132</v>
      </c>
      <c r="F1587" t="s">
        <v>162</v>
      </c>
      <c r="G1587" t="s">
        <v>24</v>
      </c>
      <c r="H1587" t="s">
        <v>25</v>
      </c>
      <c r="I1587">
        <v>350</v>
      </c>
      <c r="J1587" t="s">
        <v>126</v>
      </c>
      <c r="K1587" t="s">
        <v>28</v>
      </c>
      <c r="L1587">
        <v>2</v>
      </c>
      <c r="M1587">
        <v>2</v>
      </c>
      <c r="N1587" s="1" t="s">
        <v>27</v>
      </c>
      <c r="O1587" t="s">
        <v>27</v>
      </c>
      <c r="P1587">
        <v>18</v>
      </c>
      <c r="Q1587" t="s">
        <v>27</v>
      </c>
      <c r="R1587" t="s">
        <v>27</v>
      </c>
      <c r="S1587">
        <v>0</v>
      </c>
      <c r="T1587">
        <v>200</v>
      </c>
      <c r="U1587" t="s">
        <v>27</v>
      </c>
    </row>
    <row r="1588" spans="1:21" x14ac:dyDescent="0.35">
      <c r="A1588" t="s">
        <v>36</v>
      </c>
      <c r="B1588">
        <v>8</v>
      </c>
      <c r="C1588">
        <v>2023</v>
      </c>
      <c r="D1588" t="s">
        <v>161</v>
      </c>
      <c r="E1588">
        <v>132</v>
      </c>
      <c r="F1588" t="s">
        <v>162</v>
      </c>
      <c r="G1588" t="s">
        <v>24</v>
      </c>
      <c r="H1588" t="s">
        <v>27</v>
      </c>
      <c r="I1588" t="s">
        <v>28</v>
      </c>
      <c r="J1588" t="s">
        <v>28</v>
      </c>
      <c r="K1588" t="s">
        <v>28</v>
      </c>
      <c r="L1588" t="s">
        <v>28</v>
      </c>
      <c r="M1588" t="s">
        <v>28</v>
      </c>
      <c r="N1588" s="1" t="s">
        <v>28</v>
      </c>
      <c r="O1588" t="s">
        <v>28</v>
      </c>
      <c r="P1588" t="s">
        <v>28</v>
      </c>
      <c r="Q1588" t="s">
        <v>28</v>
      </c>
      <c r="R1588" t="s">
        <v>28</v>
      </c>
      <c r="S1588" t="s">
        <v>28</v>
      </c>
      <c r="T1588" t="s">
        <v>28</v>
      </c>
      <c r="U1588" t="s">
        <v>28</v>
      </c>
    </row>
    <row r="1589" spans="1:21" x14ac:dyDescent="0.35">
      <c r="A1589" t="s">
        <v>37</v>
      </c>
      <c r="B1589">
        <v>9</v>
      </c>
      <c r="C1589">
        <v>2023</v>
      </c>
      <c r="D1589" t="s">
        <v>161</v>
      </c>
      <c r="E1589">
        <v>132</v>
      </c>
      <c r="F1589" t="s">
        <v>162</v>
      </c>
      <c r="G1589" t="s">
        <v>24</v>
      </c>
      <c r="H1589" t="s">
        <v>25</v>
      </c>
      <c r="I1589">
        <v>200</v>
      </c>
      <c r="J1589" t="s">
        <v>126</v>
      </c>
      <c r="K1589" t="s">
        <v>28</v>
      </c>
      <c r="L1589">
        <v>2</v>
      </c>
      <c r="M1589">
        <v>3</v>
      </c>
      <c r="N1589" s="1" t="s">
        <v>27</v>
      </c>
      <c r="O1589" t="s">
        <v>27</v>
      </c>
      <c r="P1589" t="s">
        <v>28</v>
      </c>
      <c r="Q1589" t="s">
        <v>27</v>
      </c>
      <c r="R1589" t="s">
        <v>32</v>
      </c>
      <c r="S1589">
        <v>14</v>
      </c>
      <c r="T1589">
        <f>2*205</f>
        <v>410</v>
      </c>
      <c r="U1589" t="s">
        <v>39</v>
      </c>
    </row>
    <row r="1590" spans="1:21" x14ac:dyDescent="0.35">
      <c r="A1590" t="s">
        <v>38</v>
      </c>
      <c r="B1590">
        <v>10</v>
      </c>
      <c r="C1590">
        <v>2023</v>
      </c>
      <c r="D1590" t="s">
        <v>161</v>
      </c>
      <c r="E1590">
        <v>132</v>
      </c>
      <c r="F1590" t="s">
        <v>162</v>
      </c>
      <c r="G1590" t="s">
        <v>24</v>
      </c>
      <c r="H1590" t="s">
        <v>27</v>
      </c>
      <c r="I1590" t="s">
        <v>28</v>
      </c>
      <c r="J1590" t="s">
        <v>28</v>
      </c>
      <c r="K1590" t="s">
        <v>28</v>
      </c>
      <c r="L1590" t="s">
        <v>28</v>
      </c>
      <c r="M1590" t="s">
        <v>28</v>
      </c>
      <c r="N1590" s="1" t="s">
        <v>28</v>
      </c>
      <c r="O1590" t="s">
        <v>28</v>
      </c>
      <c r="P1590" t="s">
        <v>28</v>
      </c>
      <c r="Q1590" t="s">
        <v>28</v>
      </c>
      <c r="R1590" t="s">
        <v>28</v>
      </c>
      <c r="S1590" t="s">
        <v>28</v>
      </c>
      <c r="T1590" t="s">
        <v>28</v>
      </c>
      <c r="U1590" t="s">
        <v>28</v>
      </c>
    </row>
    <row r="1591" spans="1:21" x14ac:dyDescent="0.35">
      <c r="A1591" t="s">
        <v>40</v>
      </c>
      <c r="B1591">
        <v>11</v>
      </c>
      <c r="C1591">
        <v>2023</v>
      </c>
      <c r="D1591" t="s">
        <v>161</v>
      </c>
      <c r="E1591">
        <v>132</v>
      </c>
      <c r="F1591" t="s">
        <v>162</v>
      </c>
      <c r="G1591" t="s">
        <v>24</v>
      </c>
      <c r="H1591" t="s">
        <v>27</v>
      </c>
      <c r="I1591" t="s">
        <v>28</v>
      </c>
      <c r="J1591" t="s">
        <v>28</v>
      </c>
      <c r="K1591" t="s">
        <v>28</v>
      </c>
      <c r="L1591" t="s">
        <v>28</v>
      </c>
      <c r="M1591" t="s">
        <v>28</v>
      </c>
      <c r="N1591" s="1" t="s">
        <v>28</v>
      </c>
      <c r="O1591" t="s">
        <v>28</v>
      </c>
      <c r="P1591" t="s">
        <v>28</v>
      </c>
      <c r="Q1591" t="s">
        <v>28</v>
      </c>
      <c r="R1591" t="s">
        <v>28</v>
      </c>
      <c r="S1591" t="s">
        <v>28</v>
      </c>
      <c r="T1591" t="s">
        <v>28</v>
      </c>
      <c r="U1591" t="s">
        <v>28</v>
      </c>
    </row>
    <row r="1592" spans="1:21" x14ac:dyDescent="0.35">
      <c r="A1592" t="s">
        <v>41</v>
      </c>
      <c r="B1592">
        <v>12</v>
      </c>
      <c r="C1592">
        <v>2023</v>
      </c>
      <c r="D1592" t="s">
        <v>161</v>
      </c>
      <c r="E1592">
        <v>132</v>
      </c>
      <c r="F1592" t="s">
        <v>162</v>
      </c>
      <c r="G1592" t="s">
        <v>24</v>
      </c>
      <c r="H1592" t="s">
        <v>25</v>
      </c>
      <c r="I1592">
        <v>230</v>
      </c>
      <c r="J1592" t="s">
        <v>126</v>
      </c>
      <c r="K1592" t="s">
        <v>28</v>
      </c>
      <c r="L1592">
        <v>2</v>
      </c>
      <c r="M1592">
        <v>2</v>
      </c>
      <c r="N1592" s="1" t="s">
        <v>27</v>
      </c>
      <c r="O1592" t="s">
        <v>27</v>
      </c>
      <c r="P1592">
        <v>18</v>
      </c>
      <c r="Q1592" t="s">
        <v>27</v>
      </c>
      <c r="R1592" t="s">
        <v>27</v>
      </c>
      <c r="S1592">
        <v>20</v>
      </c>
      <c r="T1592">
        <v>130</v>
      </c>
      <c r="U1592" t="s">
        <v>39</v>
      </c>
    </row>
    <row r="1593" spans="1:21" x14ac:dyDescent="0.35">
      <c r="A1593" t="s">
        <v>42</v>
      </c>
      <c r="B1593">
        <v>13</v>
      </c>
      <c r="C1593">
        <v>2023</v>
      </c>
      <c r="D1593" t="s">
        <v>161</v>
      </c>
      <c r="E1593">
        <v>132</v>
      </c>
      <c r="F1593" t="s">
        <v>162</v>
      </c>
      <c r="G1593" t="s">
        <v>24</v>
      </c>
      <c r="H1593" t="s">
        <v>25</v>
      </c>
      <c r="I1593">
        <v>125</v>
      </c>
      <c r="J1593" t="s">
        <v>126</v>
      </c>
      <c r="K1593" t="s">
        <v>28</v>
      </c>
      <c r="L1593">
        <v>2</v>
      </c>
      <c r="M1593">
        <v>3</v>
      </c>
      <c r="N1593" s="1" t="s">
        <v>27</v>
      </c>
      <c r="O1593" t="s">
        <v>27</v>
      </c>
      <c r="P1593">
        <v>18</v>
      </c>
      <c r="Q1593" t="s">
        <v>32</v>
      </c>
      <c r="R1593" t="s">
        <v>27</v>
      </c>
      <c r="S1593">
        <v>10</v>
      </c>
      <c r="T1593">
        <v>65</v>
      </c>
      <c r="U1593" t="s">
        <v>27</v>
      </c>
    </row>
    <row r="1594" spans="1:21" x14ac:dyDescent="0.35">
      <c r="A1594" t="s">
        <v>43</v>
      </c>
      <c r="B1594">
        <v>15</v>
      </c>
      <c r="C1594">
        <v>2023</v>
      </c>
      <c r="D1594" t="s">
        <v>161</v>
      </c>
      <c r="E1594">
        <v>132</v>
      </c>
      <c r="F1594" t="s">
        <v>162</v>
      </c>
      <c r="G1594" t="s">
        <v>24</v>
      </c>
      <c r="H1594" t="s">
        <v>25</v>
      </c>
      <c r="I1594">
        <v>218</v>
      </c>
      <c r="J1594" t="s">
        <v>126</v>
      </c>
      <c r="K1594" t="s">
        <v>28</v>
      </c>
      <c r="L1594">
        <v>2</v>
      </c>
      <c r="M1594">
        <v>3</v>
      </c>
      <c r="N1594" s="1" t="s">
        <v>27</v>
      </c>
      <c r="O1594" t="s">
        <v>27</v>
      </c>
      <c r="P1594">
        <v>18</v>
      </c>
      <c r="Q1594" t="s">
        <v>27</v>
      </c>
      <c r="R1594" t="s">
        <v>27</v>
      </c>
      <c r="S1594">
        <v>0</v>
      </c>
      <c r="T1594">
        <v>240</v>
      </c>
      <c r="U1594" t="s">
        <v>39</v>
      </c>
    </row>
    <row r="1595" spans="1:21" x14ac:dyDescent="0.35">
      <c r="A1595" t="s">
        <v>44</v>
      </c>
      <c r="B1595">
        <v>16</v>
      </c>
      <c r="C1595">
        <v>2023</v>
      </c>
      <c r="D1595" t="s">
        <v>161</v>
      </c>
      <c r="E1595">
        <v>132</v>
      </c>
      <c r="F1595" t="s">
        <v>162</v>
      </c>
      <c r="G1595" t="s">
        <v>24</v>
      </c>
      <c r="H1595" t="s">
        <v>27</v>
      </c>
      <c r="I1595" t="s">
        <v>28</v>
      </c>
      <c r="J1595" t="s">
        <v>28</v>
      </c>
      <c r="K1595" t="s">
        <v>28</v>
      </c>
      <c r="L1595" t="s">
        <v>28</v>
      </c>
      <c r="M1595" t="s">
        <v>28</v>
      </c>
      <c r="N1595" s="1" t="s">
        <v>28</v>
      </c>
      <c r="O1595" t="s">
        <v>28</v>
      </c>
      <c r="P1595" t="s">
        <v>28</v>
      </c>
      <c r="Q1595" t="s">
        <v>28</v>
      </c>
      <c r="R1595" t="s">
        <v>28</v>
      </c>
      <c r="S1595" t="s">
        <v>28</v>
      </c>
      <c r="T1595" t="s">
        <v>28</v>
      </c>
      <c r="U1595" t="s">
        <v>28</v>
      </c>
    </row>
    <row r="1596" spans="1:21" x14ac:dyDescent="0.35">
      <c r="A1596" t="s">
        <v>45</v>
      </c>
      <c r="B1596">
        <v>17</v>
      </c>
      <c r="C1596">
        <v>2023</v>
      </c>
      <c r="D1596" t="s">
        <v>161</v>
      </c>
      <c r="E1596">
        <v>132</v>
      </c>
      <c r="F1596" t="s">
        <v>162</v>
      </c>
      <c r="G1596" t="s">
        <v>24</v>
      </c>
      <c r="H1596" t="s">
        <v>27</v>
      </c>
      <c r="I1596" t="s">
        <v>28</v>
      </c>
      <c r="J1596" t="s">
        <v>28</v>
      </c>
      <c r="K1596" t="s">
        <v>28</v>
      </c>
      <c r="L1596" t="s">
        <v>28</v>
      </c>
      <c r="M1596" t="s">
        <v>28</v>
      </c>
      <c r="N1596" s="1" t="s">
        <v>28</v>
      </c>
      <c r="O1596" t="s">
        <v>28</v>
      </c>
      <c r="P1596" t="s">
        <v>28</v>
      </c>
      <c r="Q1596" t="s">
        <v>28</v>
      </c>
      <c r="R1596" t="s">
        <v>28</v>
      </c>
      <c r="S1596" t="s">
        <v>28</v>
      </c>
      <c r="T1596" t="s">
        <v>28</v>
      </c>
      <c r="U1596" t="s">
        <v>28</v>
      </c>
    </row>
    <row r="1597" spans="1:21" x14ac:dyDescent="0.35">
      <c r="A1597" t="s">
        <v>46</v>
      </c>
      <c r="B1597">
        <v>18</v>
      </c>
      <c r="C1597">
        <v>2023</v>
      </c>
      <c r="D1597" t="s">
        <v>161</v>
      </c>
      <c r="E1597">
        <v>132</v>
      </c>
      <c r="F1597" t="s">
        <v>162</v>
      </c>
      <c r="G1597" t="s">
        <v>24</v>
      </c>
      <c r="H1597" t="s">
        <v>27</v>
      </c>
      <c r="I1597" t="s">
        <v>28</v>
      </c>
      <c r="J1597" t="s">
        <v>28</v>
      </c>
      <c r="K1597" t="s">
        <v>28</v>
      </c>
      <c r="L1597" t="s">
        <v>28</v>
      </c>
      <c r="M1597" t="s">
        <v>28</v>
      </c>
      <c r="N1597" s="1" t="s">
        <v>28</v>
      </c>
      <c r="O1597" t="s">
        <v>28</v>
      </c>
      <c r="P1597" t="s">
        <v>28</v>
      </c>
      <c r="Q1597" t="s">
        <v>28</v>
      </c>
      <c r="R1597" t="s">
        <v>28</v>
      </c>
      <c r="S1597" t="s">
        <v>28</v>
      </c>
      <c r="T1597" t="s">
        <v>28</v>
      </c>
      <c r="U1597" t="s">
        <v>28</v>
      </c>
    </row>
    <row r="1598" spans="1:21" x14ac:dyDescent="0.35">
      <c r="A1598" t="s">
        <v>47</v>
      </c>
      <c r="B1598">
        <v>19</v>
      </c>
      <c r="C1598">
        <v>2023</v>
      </c>
      <c r="D1598" t="s">
        <v>161</v>
      </c>
      <c r="E1598">
        <v>132</v>
      </c>
      <c r="F1598" t="s">
        <v>162</v>
      </c>
      <c r="G1598" t="s">
        <v>24</v>
      </c>
      <c r="H1598" t="s">
        <v>27</v>
      </c>
      <c r="I1598" t="s">
        <v>28</v>
      </c>
      <c r="J1598" t="s">
        <v>28</v>
      </c>
      <c r="K1598" t="s">
        <v>28</v>
      </c>
      <c r="L1598" t="s">
        <v>28</v>
      </c>
      <c r="M1598" t="s">
        <v>28</v>
      </c>
      <c r="N1598" s="1" t="s">
        <v>28</v>
      </c>
      <c r="O1598" t="s">
        <v>28</v>
      </c>
      <c r="P1598" t="s">
        <v>28</v>
      </c>
      <c r="Q1598" t="s">
        <v>28</v>
      </c>
      <c r="R1598" t="s">
        <v>28</v>
      </c>
      <c r="S1598" t="s">
        <v>28</v>
      </c>
      <c r="T1598" t="s">
        <v>28</v>
      </c>
      <c r="U1598" t="s">
        <v>28</v>
      </c>
    </row>
    <row r="1599" spans="1:21" x14ac:dyDescent="0.35">
      <c r="A1599" t="s">
        <v>48</v>
      </c>
      <c r="B1599">
        <v>20</v>
      </c>
      <c r="C1599">
        <v>2023</v>
      </c>
      <c r="D1599" t="s">
        <v>161</v>
      </c>
      <c r="E1599">
        <v>132</v>
      </c>
      <c r="F1599" t="s">
        <v>162</v>
      </c>
      <c r="G1599" t="s">
        <v>24</v>
      </c>
      <c r="H1599" t="s">
        <v>27</v>
      </c>
      <c r="I1599" t="s">
        <v>28</v>
      </c>
      <c r="J1599" t="s">
        <v>28</v>
      </c>
      <c r="K1599" t="s">
        <v>28</v>
      </c>
      <c r="L1599" t="s">
        <v>28</v>
      </c>
      <c r="M1599" t="s">
        <v>28</v>
      </c>
      <c r="N1599" s="1" t="s">
        <v>28</v>
      </c>
      <c r="O1599" t="s">
        <v>28</v>
      </c>
      <c r="P1599" t="s">
        <v>28</v>
      </c>
      <c r="Q1599" t="s">
        <v>28</v>
      </c>
      <c r="R1599" t="s">
        <v>28</v>
      </c>
      <c r="S1599" t="s">
        <v>28</v>
      </c>
      <c r="T1599" t="s">
        <v>28</v>
      </c>
      <c r="U1599" t="s">
        <v>28</v>
      </c>
    </row>
    <row r="1600" spans="1:21" x14ac:dyDescent="0.35">
      <c r="A1600" t="s">
        <v>49</v>
      </c>
      <c r="B1600">
        <v>21</v>
      </c>
      <c r="C1600">
        <v>2023</v>
      </c>
      <c r="D1600" t="s">
        <v>161</v>
      </c>
      <c r="E1600">
        <v>132</v>
      </c>
      <c r="F1600" t="s">
        <v>162</v>
      </c>
      <c r="G1600" t="s">
        <v>24</v>
      </c>
      <c r="H1600" t="s">
        <v>25</v>
      </c>
      <c r="I1600">
        <v>50</v>
      </c>
      <c r="J1600" t="s">
        <v>126</v>
      </c>
      <c r="K1600" t="s">
        <v>28</v>
      </c>
      <c r="L1600">
        <v>2</v>
      </c>
      <c r="M1600">
        <v>3</v>
      </c>
      <c r="N1600" s="1" t="s">
        <v>27</v>
      </c>
      <c r="O1600" t="s">
        <v>27</v>
      </c>
      <c r="P1600">
        <v>18</v>
      </c>
      <c r="Q1600" t="s">
        <v>32</v>
      </c>
      <c r="R1600" t="s">
        <v>27</v>
      </c>
      <c r="S1600">
        <v>12</v>
      </c>
      <c r="T1600">
        <f>2*75</f>
        <v>150</v>
      </c>
      <c r="U1600" t="s">
        <v>39</v>
      </c>
    </row>
    <row r="1601" spans="1:21" x14ac:dyDescent="0.35">
      <c r="A1601" t="s">
        <v>50</v>
      </c>
      <c r="B1601">
        <v>22</v>
      </c>
      <c r="C1601">
        <v>2023</v>
      </c>
      <c r="D1601" t="s">
        <v>161</v>
      </c>
      <c r="E1601">
        <v>132</v>
      </c>
      <c r="F1601" t="s">
        <v>162</v>
      </c>
      <c r="G1601" t="s">
        <v>24</v>
      </c>
      <c r="H1601" t="s">
        <v>27</v>
      </c>
      <c r="I1601" t="s">
        <v>28</v>
      </c>
      <c r="J1601" t="s">
        <v>28</v>
      </c>
      <c r="K1601" t="s">
        <v>28</v>
      </c>
      <c r="L1601" t="s">
        <v>28</v>
      </c>
      <c r="M1601" t="s">
        <v>28</v>
      </c>
      <c r="N1601" s="1" t="s">
        <v>28</v>
      </c>
      <c r="O1601" t="s">
        <v>28</v>
      </c>
      <c r="P1601" t="s">
        <v>28</v>
      </c>
      <c r="Q1601" t="s">
        <v>28</v>
      </c>
      <c r="R1601" t="s">
        <v>28</v>
      </c>
      <c r="S1601" t="s">
        <v>28</v>
      </c>
      <c r="T1601" t="s">
        <v>28</v>
      </c>
      <c r="U1601" t="s">
        <v>28</v>
      </c>
    </row>
    <row r="1602" spans="1:21" x14ac:dyDescent="0.35">
      <c r="A1602" t="s">
        <v>51</v>
      </c>
      <c r="B1602">
        <v>23</v>
      </c>
      <c r="C1602">
        <v>2023</v>
      </c>
      <c r="D1602" t="s">
        <v>161</v>
      </c>
      <c r="E1602">
        <v>132</v>
      </c>
      <c r="F1602" t="s">
        <v>162</v>
      </c>
      <c r="G1602" t="s">
        <v>24</v>
      </c>
      <c r="H1602" t="s">
        <v>27</v>
      </c>
      <c r="I1602" t="s">
        <v>28</v>
      </c>
      <c r="J1602" t="s">
        <v>28</v>
      </c>
      <c r="K1602" t="s">
        <v>28</v>
      </c>
      <c r="L1602" t="s">
        <v>28</v>
      </c>
      <c r="M1602" t="s">
        <v>28</v>
      </c>
      <c r="N1602" s="1" t="s">
        <v>28</v>
      </c>
      <c r="O1602" t="s">
        <v>28</v>
      </c>
      <c r="P1602" t="s">
        <v>28</v>
      </c>
      <c r="Q1602" t="s">
        <v>28</v>
      </c>
      <c r="R1602" t="s">
        <v>28</v>
      </c>
      <c r="S1602" t="s">
        <v>28</v>
      </c>
      <c r="T1602" t="s">
        <v>28</v>
      </c>
      <c r="U1602" t="s">
        <v>28</v>
      </c>
    </row>
    <row r="1603" spans="1:21" x14ac:dyDescent="0.35">
      <c r="A1603" t="s">
        <v>52</v>
      </c>
      <c r="B1603">
        <v>24</v>
      </c>
      <c r="C1603">
        <v>2023</v>
      </c>
      <c r="D1603" t="s">
        <v>161</v>
      </c>
      <c r="E1603">
        <v>132</v>
      </c>
      <c r="F1603" t="s">
        <v>162</v>
      </c>
      <c r="G1603" t="s">
        <v>24</v>
      </c>
      <c r="H1603" t="s">
        <v>27</v>
      </c>
      <c r="I1603" t="s">
        <v>28</v>
      </c>
      <c r="J1603" t="s">
        <v>28</v>
      </c>
      <c r="K1603" t="s">
        <v>28</v>
      </c>
      <c r="L1603" t="s">
        <v>28</v>
      </c>
      <c r="M1603" t="s">
        <v>28</v>
      </c>
      <c r="N1603" s="1" t="s">
        <v>28</v>
      </c>
      <c r="O1603" t="s">
        <v>28</v>
      </c>
      <c r="P1603" t="s">
        <v>28</v>
      </c>
      <c r="Q1603" t="s">
        <v>28</v>
      </c>
      <c r="R1603" t="s">
        <v>28</v>
      </c>
      <c r="S1603" t="s">
        <v>28</v>
      </c>
      <c r="T1603" t="s">
        <v>28</v>
      </c>
      <c r="U1603" t="s">
        <v>28</v>
      </c>
    </row>
    <row r="1604" spans="1:21" x14ac:dyDescent="0.35">
      <c r="A1604" t="s">
        <v>53</v>
      </c>
      <c r="B1604">
        <v>25</v>
      </c>
      <c r="C1604">
        <v>2023</v>
      </c>
      <c r="D1604" t="s">
        <v>161</v>
      </c>
      <c r="E1604">
        <v>132</v>
      </c>
      <c r="F1604" t="s">
        <v>162</v>
      </c>
      <c r="G1604" t="s">
        <v>24</v>
      </c>
      <c r="H1604" t="s">
        <v>25</v>
      </c>
      <c r="I1604">
        <v>59</v>
      </c>
      <c r="J1604" t="s">
        <v>126</v>
      </c>
      <c r="K1604" t="s">
        <v>28</v>
      </c>
      <c r="L1604">
        <v>2</v>
      </c>
      <c r="M1604">
        <v>2</v>
      </c>
      <c r="N1604" s="1" t="s">
        <v>27</v>
      </c>
      <c r="O1604" t="s">
        <v>27</v>
      </c>
      <c r="P1604">
        <v>18</v>
      </c>
      <c r="Q1604" t="s">
        <v>32</v>
      </c>
      <c r="R1604" t="s">
        <v>32</v>
      </c>
      <c r="S1604">
        <v>12</v>
      </c>
      <c r="T1604">
        <v>82</v>
      </c>
      <c r="U1604" t="s">
        <v>29</v>
      </c>
    </row>
    <row r="1605" spans="1:21" x14ac:dyDescent="0.35">
      <c r="A1605" t="s">
        <v>54</v>
      </c>
      <c r="B1605">
        <v>26</v>
      </c>
      <c r="C1605">
        <v>2023</v>
      </c>
      <c r="D1605" t="s">
        <v>161</v>
      </c>
      <c r="E1605">
        <v>132</v>
      </c>
      <c r="F1605" t="s">
        <v>162</v>
      </c>
      <c r="G1605" t="s">
        <v>24</v>
      </c>
      <c r="H1605" t="s">
        <v>27</v>
      </c>
      <c r="I1605" t="s">
        <v>28</v>
      </c>
      <c r="J1605" t="s">
        <v>28</v>
      </c>
      <c r="K1605" t="s">
        <v>28</v>
      </c>
      <c r="L1605" t="s">
        <v>28</v>
      </c>
      <c r="M1605" t="s">
        <v>28</v>
      </c>
      <c r="N1605" s="1" t="s">
        <v>28</v>
      </c>
      <c r="O1605" t="s">
        <v>28</v>
      </c>
      <c r="P1605" t="s">
        <v>28</v>
      </c>
      <c r="Q1605" t="s">
        <v>28</v>
      </c>
      <c r="R1605" t="s">
        <v>28</v>
      </c>
      <c r="S1605" t="s">
        <v>28</v>
      </c>
      <c r="T1605" t="s">
        <v>28</v>
      </c>
      <c r="U1605" t="s">
        <v>28</v>
      </c>
    </row>
    <row r="1606" spans="1:21" x14ac:dyDescent="0.35">
      <c r="A1606" t="s">
        <v>55</v>
      </c>
      <c r="B1606">
        <v>27</v>
      </c>
      <c r="C1606">
        <v>2023</v>
      </c>
      <c r="D1606" t="s">
        <v>161</v>
      </c>
      <c r="E1606">
        <v>132</v>
      </c>
      <c r="F1606" t="s">
        <v>162</v>
      </c>
      <c r="G1606" t="s">
        <v>24</v>
      </c>
      <c r="H1606" t="s">
        <v>27</v>
      </c>
      <c r="I1606" t="s">
        <v>28</v>
      </c>
      <c r="J1606" t="s">
        <v>28</v>
      </c>
      <c r="K1606" t="s">
        <v>28</v>
      </c>
      <c r="L1606" t="s">
        <v>28</v>
      </c>
      <c r="M1606" t="s">
        <v>28</v>
      </c>
      <c r="N1606" s="1" t="s">
        <v>28</v>
      </c>
      <c r="O1606" t="s">
        <v>28</v>
      </c>
      <c r="P1606" t="s">
        <v>28</v>
      </c>
      <c r="Q1606" t="s">
        <v>28</v>
      </c>
      <c r="R1606" t="s">
        <v>28</v>
      </c>
      <c r="S1606" t="s">
        <v>28</v>
      </c>
      <c r="T1606" t="s">
        <v>28</v>
      </c>
      <c r="U1606" t="s">
        <v>28</v>
      </c>
    </row>
    <row r="1607" spans="1:21" x14ac:dyDescent="0.35">
      <c r="A1607" t="s">
        <v>56</v>
      </c>
      <c r="B1607">
        <v>28</v>
      </c>
      <c r="C1607">
        <v>2023</v>
      </c>
      <c r="D1607" t="s">
        <v>161</v>
      </c>
      <c r="E1607">
        <v>132</v>
      </c>
      <c r="F1607" t="s">
        <v>162</v>
      </c>
      <c r="G1607" t="s">
        <v>24</v>
      </c>
      <c r="H1607" t="s">
        <v>27</v>
      </c>
      <c r="I1607" t="s">
        <v>28</v>
      </c>
      <c r="J1607" t="s">
        <v>28</v>
      </c>
      <c r="K1607" t="s">
        <v>28</v>
      </c>
      <c r="L1607" t="s">
        <v>28</v>
      </c>
      <c r="M1607" t="s">
        <v>28</v>
      </c>
      <c r="N1607" s="1" t="s">
        <v>28</v>
      </c>
      <c r="O1607" t="s">
        <v>28</v>
      </c>
      <c r="P1607" t="s">
        <v>28</v>
      </c>
      <c r="Q1607" t="s">
        <v>28</v>
      </c>
      <c r="R1607" t="s">
        <v>28</v>
      </c>
      <c r="S1607" t="s">
        <v>28</v>
      </c>
      <c r="T1607" t="s">
        <v>28</v>
      </c>
      <c r="U1607" t="s">
        <v>28</v>
      </c>
    </row>
    <row r="1608" spans="1:21" x14ac:dyDescent="0.35">
      <c r="A1608" t="s">
        <v>57</v>
      </c>
      <c r="B1608">
        <v>29</v>
      </c>
      <c r="C1608">
        <v>2023</v>
      </c>
      <c r="D1608" t="s">
        <v>161</v>
      </c>
      <c r="E1608">
        <v>132</v>
      </c>
      <c r="F1608" t="s">
        <v>162</v>
      </c>
      <c r="G1608" t="s">
        <v>24</v>
      </c>
      <c r="H1608" t="s">
        <v>27</v>
      </c>
      <c r="I1608" t="s">
        <v>28</v>
      </c>
      <c r="J1608" t="s">
        <v>28</v>
      </c>
      <c r="K1608" t="s">
        <v>28</v>
      </c>
      <c r="L1608" t="s">
        <v>28</v>
      </c>
      <c r="M1608" t="s">
        <v>28</v>
      </c>
      <c r="N1608" s="1" t="s">
        <v>28</v>
      </c>
      <c r="O1608" t="s">
        <v>28</v>
      </c>
      <c r="P1608" t="s">
        <v>28</v>
      </c>
      <c r="Q1608" t="s">
        <v>28</v>
      </c>
      <c r="R1608" t="s">
        <v>28</v>
      </c>
      <c r="S1608" t="s">
        <v>28</v>
      </c>
      <c r="T1608" t="s">
        <v>28</v>
      </c>
      <c r="U1608" t="s">
        <v>28</v>
      </c>
    </row>
    <row r="1609" spans="1:21" x14ac:dyDescent="0.35">
      <c r="A1609" t="s">
        <v>58</v>
      </c>
      <c r="B1609">
        <v>30</v>
      </c>
      <c r="C1609">
        <v>2023</v>
      </c>
      <c r="D1609" t="s">
        <v>161</v>
      </c>
      <c r="E1609">
        <v>132</v>
      </c>
      <c r="F1609" t="s">
        <v>162</v>
      </c>
      <c r="G1609" t="s">
        <v>24</v>
      </c>
      <c r="H1609" t="s">
        <v>27</v>
      </c>
      <c r="I1609" t="s">
        <v>28</v>
      </c>
      <c r="J1609" t="s">
        <v>28</v>
      </c>
      <c r="K1609" t="s">
        <v>28</v>
      </c>
      <c r="L1609" t="s">
        <v>28</v>
      </c>
      <c r="M1609" t="s">
        <v>28</v>
      </c>
      <c r="N1609" s="1" t="s">
        <v>28</v>
      </c>
      <c r="O1609" t="s">
        <v>28</v>
      </c>
      <c r="P1609" t="s">
        <v>28</v>
      </c>
      <c r="Q1609" t="s">
        <v>28</v>
      </c>
      <c r="R1609" t="s">
        <v>28</v>
      </c>
      <c r="S1609" t="s">
        <v>28</v>
      </c>
      <c r="T1609" t="s">
        <v>28</v>
      </c>
      <c r="U1609" t="s">
        <v>28</v>
      </c>
    </row>
    <row r="1610" spans="1:21" x14ac:dyDescent="0.35">
      <c r="A1610" t="s">
        <v>59</v>
      </c>
      <c r="B1610">
        <v>31</v>
      </c>
      <c r="C1610">
        <v>2023</v>
      </c>
      <c r="D1610" t="s">
        <v>161</v>
      </c>
      <c r="E1610">
        <v>132</v>
      </c>
      <c r="F1610" t="s">
        <v>162</v>
      </c>
      <c r="G1610" t="s">
        <v>24</v>
      </c>
      <c r="H1610" t="s">
        <v>27</v>
      </c>
      <c r="I1610" t="s">
        <v>28</v>
      </c>
      <c r="J1610" t="s">
        <v>28</v>
      </c>
      <c r="K1610" t="s">
        <v>28</v>
      </c>
      <c r="L1610" t="s">
        <v>28</v>
      </c>
      <c r="M1610" t="s">
        <v>28</v>
      </c>
      <c r="N1610" s="1" t="s">
        <v>28</v>
      </c>
      <c r="O1610" t="s">
        <v>28</v>
      </c>
      <c r="P1610" t="s">
        <v>28</v>
      </c>
      <c r="Q1610" t="s">
        <v>28</v>
      </c>
      <c r="R1610" t="s">
        <v>28</v>
      </c>
      <c r="S1610" t="s">
        <v>28</v>
      </c>
      <c r="T1610" t="s">
        <v>28</v>
      </c>
      <c r="U1610" t="s">
        <v>28</v>
      </c>
    </row>
    <row r="1611" spans="1:21" x14ac:dyDescent="0.35">
      <c r="A1611" t="s">
        <v>60</v>
      </c>
      <c r="B1611">
        <v>32</v>
      </c>
      <c r="C1611">
        <v>2023</v>
      </c>
      <c r="D1611" t="s">
        <v>161</v>
      </c>
      <c r="E1611">
        <v>132</v>
      </c>
      <c r="F1611" t="s">
        <v>162</v>
      </c>
      <c r="G1611" t="s">
        <v>24</v>
      </c>
      <c r="H1611" t="s">
        <v>25</v>
      </c>
      <c r="I1611">
        <v>100</v>
      </c>
      <c r="J1611" t="s">
        <v>126</v>
      </c>
      <c r="K1611" t="s">
        <v>28</v>
      </c>
      <c r="L1611">
        <v>2</v>
      </c>
      <c r="M1611">
        <v>3</v>
      </c>
      <c r="N1611" s="1" t="s">
        <v>27</v>
      </c>
      <c r="O1611" t="s">
        <v>32</v>
      </c>
      <c r="P1611">
        <v>18</v>
      </c>
      <c r="Q1611" t="s">
        <v>32</v>
      </c>
      <c r="R1611" t="s">
        <v>27</v>
      </c>
      <c r="S1611">
        <v>28</v>
      </c>
      <c r="T1611">
        <f>2*300</f>
        <v>600</v>
      </c>
      <c r="U1611" t="s">
        <v>27</v>
      </c>
    </row>
    <row r="1612" spans="1:21" x14ac:dyDescent="0.35">
      <c r="A1612" t="s">
        <v>61</v>
      </c>
      <c r="B1612">
        <v>33</v>
      </c>
      <c r="C1612">
        <v>2023</v>
      </c>
      <c r="D1612" t="s">
        <v>161</v>
      </c>
      <c r="E1612">
        <v>132</v>
      </c>
      <c r="F1612" t="s">
        <v>162</v>
      </c>
      <c r="G1612" t="s">
        <v>24</v>
      </c>
      <c r="H1612" t="s">
        <v>25</v>
      </c>
      <c r="I1612">
        <v>100</v>
      </c>
      <c r="J1612" t="s">
        <v>126</v>
      </c>
      <c r="K1612" t="s">
        <v>28</v>
      </c>
      <c r="L1612">
        <v>2</v>
      </c>
      <c r="M1612">
        <v>1</v>
      </c>
      <c r="N1612" s="1" t="s">
        <v>27</v>
      </c>
      <c r="O1612" t="s">
        <v>27</v>
      </c>
      <c r="P1612" t="s">
        <v>28</v>
      </c>
      <c r="Q1612" t="s">
        <v>27</v>
      </c>
      <c r="R1612" t="s">
        <v>27</v>
      </c>
      <c r="S1612">
        <v>8</v>
      </c>
      <c r="T1612">
        <v>100</v>
      </c>
      <c r="U1612" t="s">
        <v>27</v>
      </c>
    </row>
    <row r="1613" spans="1:21" x14ac:dyDescent="0.35">
      <c r="A1613" t="s">
        <v>62</v>
      </c>
      <c r="B1613">
        <v>34</v>
      </c>
      <c r="C1613">
        <v>2023</v>
      </c>
      <c r="D1613" t="s">
        <v>161</v>
      </c>
      <c r="E1613">
        <v>132</v>
      </c>
      <c r="F1613" t="s">
        <v>162</v>
      </c>
      <c r="G1613" t="s">
        <v>24</v>
      </c>
      <c r="H1613" t="s">
        <v>25</v>
      </c>
      <c r="I1613">
        <v>25</v>
      </c>
      <c r="J1613" t="s">
        <v>126</v>
      </c>
      <c r="K1613" t="s">
        <v>28</v>
      </c>
      <c r="L1613">
        <v>2</v>
      </c>
      <c r="M1613">
        <v>1</v>
      </c>
      <c r="N1613" s="1" t="s">
        <v>27</v>
      </c>
      <c r="O1613" t="s">
        <v>27</v>
      </c>
      <c r="P1613" t="s">
        <v>28</v>
      </c>
      <c r="Q1613" t="s">
        <v>27</v>
      </c>
      <c r="R1613" t="s">
        <v>27</v>
      </c>
      <c r="S1613" s="1">
        <v>12</v>
      </c>
      <c r="T1613">
        <f>2*15</f>
        <v>30</v>
      </c>
      <c r="U1613" t="s">
        <v>29</v>
      </c>
    </row>
    <row r="1614" spans="1:21" x14ac:dyDescent="0.35">
      <c r="A1614" t="s">
        <v>63</v>
      </c>
      <c r="B1614">
        <v>35</v>
      </c>
      <c r="C1614">
        <v>2023</v>
      </c>
      <c r="D1614" t="s">
        <v>161</v>
      </c>
      <c r="E1614">
        <v>132</v>
      </c>
      <c r="F1614" t="s">
        <v>162</v>
      </c>
      <c r="G1614" t="s">
        <v>24</v>
      </c>
      <c r="H1614" t="s">
        <v>27</v>
      </c>
      <c r="I1614" t="s">
        <v>28</v>
      </c>
      <c r="J1614" t="s">
        <v>28</v>
      </c>
      <c r="K1614" t="s">
        <v>28</v>
      </c>
      <c r="L1614" t="s">
        <v>28</v>
      </c>
      <c r="M1614" t="s">
        <v>28</v>
      </c>
      <c r="N1614" s="1" t="s">
        <v>28</v>
      </c>
      <c r="O1614" t="s">
        <v>28</v>
      </c>
      <c r="P1614" t="s">
        <v>28</v>
      </c>
      <c r="Q1614" t="s">
        <v>28</v>
      </c>
      <c r="R1614" t="s">
        <v>28</v>
      </c>
      <c r="S1614" t="s">
        <v>28</v>
      </c>
      <c r="T1614" t="s">
        <v>28</v>
      </c>
      <c r="U1614" t="s">
        <v>28</v>
      </c>
    </row>
    <row r="1615" spans="1:21" x14ac:dyDescent="0.35">
      <c r="A1615" t="s">
        <v>64</v>
      </c>
      <c r="B1615">
        <v>36</v>
      </c>
      <c r="C1615">
        <v>2023</v>
      </c>
      <c r="D1615" t="s">
        <v>161</v>
      </c>
      <c r="E1615">
        <v>132</v>
      </c>
      <c r="F1615" t="s">
        <v>162</v>
      </c>
      <c r="G1615" t="s">
        <v>24</v>
      </c>
      <c r="H1615" t="s">
        <v>25</v>
      </c>
      <c r="I1615">
        <v>108</v>
      </c>
      <c r="J1615" t="s">
        <v>126</v>
      </c>
      <c r="K1615" t="s">
        <v>28</v>
      </c>
      <c r="L1615">
        <v>2</v>
      </c>
      <c r="M1615">
        <v>2</v>
      </c>
      <c r="N1615" s="1" t="s">
        <v>27</v>
      </c>
      <c r="O1615" t="s">
        <v>27</v>
      </c>
      <c r="P1615">
        <v>18</v>
      </c>
      <c r="Q1615" t="s">
        <v>32</v>
      </c>
      <c r="R1615" t="s">
        <v>27</v>
      </c>
      <c r="S1615">
        <v>12</v>
      </c>
      <c r="T1615">
        <v>67</v>
      </c>
      <c r="U1615" t="s">
        <v>27</v>
      </c>
    </row>
    <row r="1616" spans="1:21" x14ac:dyDescent="0.35">
      <c r="A1616" t="s">
        <v>65</v>
      </c>
      <c r="B1616">
        <v>37</v>
      </c>
      <c r="C1616">
        <v>2023</v>
      </c>
      <c r="D1616" t="s">
        <v>161</v>
      </c>
      <c r="E1616">
        <v>132</v>
      </c>
      <c r="F1616" t="s">
        <v>162</v>
      </c>
      <c r="G1616" t="s">
        <v>24</v>
      </c>
      <c r="H1616" t="s">
        <v>25</v>
      </c>
      <c r="I1616">
        <v>300</v>
      </c>
      <c r="J1616" t="s">
        <v>126</v>
      </c>
      <c r="K1616" t="s">
        <v>28</v>
      </c>
      <c r="L1616">
        <v>2</v>
      </c>
      <c r="M1616">
        <v>1</v>
      </c>
      <c r="N1616" s="1" t="s">
        <v>27</v>
      </c>
      <c r="O1616" t="s">
        <v>27</v>
      </c>
      <c r="P1616">
        <v>18</v>
      </c>
      <c r="Q1616" t="s">
        <v>32</v>
      </c>
      <c r="R1616" t="s">
        <v>27</v>
      </c>
      <c r="S1616">
        <v>16</v>
      </c>
      <c r="T1616">
        <f>2*150</f>
        <v>300</v>
      </c>
      <c r="U1616" t="s">
        <v>29</v>
      </c>
    </row>
    <row r="1617" spans="1:21" x14ac:dyDescent="0.35">
      <c r="A1617" t="s">
        <v>66</v>
      </c>
      <c r="B1617">
        <v>38</v>
      </c>
      <c r="C1617">
        <v>2023</v>
      </c>
      <c r="D1617" t="s">
        <v>161</v>
      </c>
      <c r="E1617">
        <v>132</v>
      </c>
      <c r="F1617" t="s">
        <v>162</v>
      </c>
      <c r="G1617" t="s">
        <v>24</v>
      </c>
      <c r="H1617" t="s">
        <v>27</v>
      </c>
      <c r="I1617" t="s">
        <v>28</v>
      </c>
      <c r="J1617" t="s">
        <v>28</v>
      </c>
      <c r="K1617" t="s">
        <v>28</v>
      </c>
      <c r="L1617" t="s">
        <v>28</v>
      </c>
      <c r="M1617" t="s">
        <v>28</v>
      </c>
      <c r="N1617" s="1" t="s">
        <v>28</v>
      </c>
      <c r="O1617" t="s">
        <v>28</v>
      </c>
      <c r="P1617" t="s">
        <v>28</v>
      </c>
      <c r="Q1617" t="s">
        <v>28</v>
      </c>
      <c r="R1617" t="s">
        <v>28</v>
      </c>
      <c r="S1617" t="s">
        <v>28</v>
      </c>
      <c r="T1617" t="s">
        <v>28</v>
      </c>
      <c r="U1617" t="s">
        <v>28</v>
      </c>
    </row>
    <row r="1618" spans="1:21" x14ac:dyDescent="0.35">
      <c r="A1618" t="s">
        <v>67</v>
      </c>
      <c r="B1618">
        <v>39</v>
      </c>
      <c r="C1618">
        <v>2023</v>
      </c>
      <c r="D1618" t="s">
        <v>161</v>
      </c>
      <c r="E1618">
        <v>132</v>
      </c>
      <c r="F1618" t="s">
        <v>162</v>
      </c>
      <c r="G1618" t="s">
        <v>24</v>
      </c>
      <c r="H1618" t="s">
        <v>25</v>
      </c>
      <c r="I1618">
        <v>53.5</v>
      </c>
      <c r="J1618" t="s">
        <v>126</v>
      </c>
      <c r="K1618" t="s">
        <v>28</v>
      </c>
      <c r="L1618">
        <v>2</v>
      </c>
      <c r="M1618">
        <v>2</v>
      </c>
      <c r="N1618" s="1" t="s">
        <v>27</v>
      </c>
      <c r="O1618" t="s">
        <v>27</v>
      </c>
      <c r="P1618">
        <v>18</v>
      </c>
      <c r="Q1618" t="s">
        <v>32</v>
      </c>
      <c r="R1618" t="s">
        <v>27</v>
      </c>
      <c r="S1618" s="1">
        <v>8</v>
      </c>
      <c r="T1618">
        <v>100</v>
      </c>
      <c r="U1618" t="s">
        <v>29</v>
      </c>
    </row>
    <row r="1619" spans="1:21" x14ac:dyDescent="0.35">
      <c r="A1619" t="s">
        <v>68</v>
      </c>
      <c r="B1619">
        <v>40</v>
      </c>
      <c r="C1619">
        <v>2023</v>
      </c>
      <c r="D1619" t="s">
        <v>161</v>
      </c>
      <c r="E1619">
        <v>132</v>
      </c>
      <c r="F1619" t="s">
        <v>162</v>
      </c>
      <c r="G1619" t="s">
        <v>24</v>
      </c>
      <c r="H1619" t="s">
        <v>27</v>
      </c>
      <c r="I1619" t="s">
        <v>28</v>
      </c>
      <c r="J1619" t="s">
        <v>28</v>
      </c>
      <c r="K1619" t="s">
        <v>28</v>
      </c>
      <c r="L1619" t="s">
        <v>28</v>
      </c>
      <c r="M1619" t="s">
        <v>28</v>
      </c>
      <c r="N1619" s="1" t="s">
        <v>28</v>
      </c>
      <c r="O1619" t="s">
        <v>28</v>
      </c>
      <c r="P1619" t="s">
        <v>28</v>
      </c>
      <c r="Q1619" t="s">
        <v>28</v>
      </c>
      <c r="R1619" t="s">
        <v>28</v>
      </c>
      <c r="S1619" t="s">
        <v>28</v>
      </c>
      <c r="T1619" t="s">
        <v>28</v>
      </c>
      <c r="U1619" t="s">
        <v>28</v>
      </c>
    </row>
    <row r="1620" spans="1:21" x14ac:dyDescent="0.35">
      <c r="A1620" t="s">
        <v>69</v>
      </c>
      <c r="B1620">
        <v>41</v>
      </c>
      <c r="C1620">
        <v>2023</v>
      </c>
      <c r="D1620" t="s">
        <v>161</v>
      </c>
      <c r="E1620">
        <v>132</v>
      </c>
      <c r="F1620" t="s">
        <v>162</v>
      </c>
      <c r="G1620" t="s">
        <v>24</v>
      </c>
      <c r="H1620" t="s">
        <v>27</v>
      </c>
      <c r="I1620" t="s">
        <v>28</v>
      </c>
      <c r="J1620" t="s">
        <v>28</v>
      </c>
      <c r="K1620" t="s">
        <v>28</v>
      </c>
      <c r="L1620" t="s">
        <v>28</v>
      </c>
      <c r="M1620" t="s">
        <v>28</v>
      </c>
      <c r="N1620" s="1" t="s">
        <v>28</v>
      </c>
      <c r="O1620" t="s">
        <v>28</v>
      </c>
      <c r="P1620" t="s">
        <v>28</v>
      </c>
      <c r="Q1620" t="s">
        <v>28</v>
      </c>
      <c r="R1620" t="s">
        <v>28</v>
      </c>
      <c r="S1620" t="s">
        <v>28</v>
      </c>
      <c r="T1620" t="s">
        <v>28</v>
      </c>
      <c r="U1620" t="s">
        <v>28</v>
      </c>
    </row>
    <row r="1621" spans="1:21" x14ac:dyDescent="0.35">
      <c r="A1621" t="s">
        <v>70</v>
      </c>
      <c r="B1621">
        <v>42</v>
      </c>
      <c r="C1621">
        <v>2023</v>
      </c>
      <c r="D1621" t="s">
        <v>161</v>
      </c>
      <c r="E1621">
        <v>132</v>
      </c>
      <c r="F1621" t="s">
        <v>162</v>
      </c>
      <c r="G1621" t="s">
        <v>24</v>
      </c>
      <c r="H1621" t="s">
        <v>27</v>
      </c>
      <c r="I1621" t="s">
        <v>28</v>
      </c>
      <c r="J1621" t="s">
        <v>28</v>
      </c>
      <c r="K1621" t="s">
        <v>28</v>
      </c>
      <c r="L1621" t="s">
        <v>28</v>
      </c>
      <c r="M1621" t="s">
        <v>28</v>
      </c>
      <c r="N1621" s="1" t="s">
        <v>28</v>
      </c>
      <c r="O1621" t="s">
        <v>28</v>
      </c>
      <c r="P1621" t="s">
        <v>28</v>
      </c>
      <c r="Q1621" t="s">
        <v>28</v>
      </c>
      <c r="R1621" t="s">
        <v>28</v>
      </c>
      <c r="S1621" t="s">
        <v>28</v>
      </c>
      <c r="T1621" t="s">
        <v>28</v>
      </c>
      <c r="U1621" t="s">
        <v>28</v>
      </c>
    </row>
    <row r="1622" spans="1:21" x14ac:dyDescent="0.35">
      <c r="A1622" t="s">
        <v>71</v>
      </c>
      <c r="B1622">
        <v>44</v>
      </c>
      <c r="C1622">
        <v>2023</v>
      </c>
      <c r="D1622" t="s">
        <v>161</v>
      </c>
      <c r="E1622">
        <v>132</v>
      </c>
      <c r="F1622" t="s">
        <v>162</v>
      </c>
      <c r="G1622" t="s">
        <v>24</v>
      </c>
      <c r="H1622" t="s">
        <v>25</v>
      </c>
      <c r="I1622">
        <v>30</v>
      </c>
      <c r="J1622" t="s">
        <v>126</v>
      </c>
      <c r="K1622" t="s">
        <v>28</v>
      </c>
      <c r="L1622">
        <v>2</v>
      </c>
      <c r="M1622">
        <v>1</v>
      </c>
      <c r="N1622" s="1" t="s">
        <v>27</v>
      </c>
      <c r="O1622" t="s">
        <v>27</v>
      </c>
      <c r="P1622">
        <v>18</v>
      </c>
      <c r="Q1622" t="s">
        <v>32</v>
      </c>
      <c r="R1622" t="s">
        <v>27</v>
      </c>
      <c r="S1622">
        <v>12</v>
      </c>
      <c r="T1622">
        <v>30</v>
      </c>
      <c r="U1622" t="s">
        <v>29</v>
      </c>
    </row>
    <row r="1623" spans="1:21" x14ac:dyDescent="0.35">
      <c r="A1623" t="s">
        <v>72</v>
      </c>
      <c r="B1623">
        <v>45</v>
      </c>
      <c r="C1623">
        <v>2023</v>
      </c>
      <c r="D1623" t="s">
        <v>161</v>
      </c>
      <c r="E1623">
        <v>132</v>
      </c>
      <c r="F1623" t="s">
        <v>162</v>
      </c>
      <c r="G1623" t="s">
        <v>24</v>
      </c>
      <c r="H1623" t="s">
        <v>25</v>
      </c>
      <c r="I1623">
        <v>100</v>
      </c>
      <c r="J1623" t="s">
        <v>126</v>
      </c>
      <c r="K1623" t="s">
        <v>28</v>
      </c>
      <c r="L1623">
        <v>2</v>
      </c>
      <c r="M1623">
        <v>2</v>
      </c>
      <c r="N1623" s="1" t="s">
        <v>27</v>
      </c>
      <c r="O1623" t="s">
        <v>27</v>
      </c>
      <c r="P1623" t="s">
        <v>28</v>
      </c>
      <c r="Q1623" t="s">
        <v>27</v>
      </c>
      <c r="R1623" t="s">
        <v>27</v>
      </c>
      <c r="S1623">
        <v>8</v>
      </c>
      <c r="T1623">
        <f>2*200</f>
        <v>400</v>
      </c>
      <c r="U1623" t="s">
        <v>27</v>
      </c>
    </row>
    <row r="1624" spans="1:21" x14ac:dyDescent="0.35">
      <c r="A1624" t="s">
        <v>73</v>
      </c>
      <c r="B1624">
        <v>46</v>
      </c>
      <c r="C1624">
        <v>2023</v>
      </c>
      <c r="D1624" t="s">
        <v>161</v>
      </c>
      <c r="E1624">
        <v>132</v>
      </c>
      <c r="F1624" t="s">
        <v>162</v>
      </c>
      <c r="G1624" t="s">
        <v>24</v>
      </c>
      <c r="H1624" t="s">
        <v>27</v>
      </c>
      <c r="I1624" t="s">
        <v>28</v>
      </c>
      <c r="J1624" t="s">
        <v>28</v>
      </c>
      <c r="K1624" t="s">
        <v>28</v>
      </c>
      <c r="L1624" t="s">
        <v>28</v>
      </c>
      <c r="M1624" t="s">
        <v>28</v>
      </c>
      <c r="N1624" s="1" t="s">
        <v>28</v>
      </c>
      <c r="O1624" t="s">
        <v>28</v>
      </c>
      <c r="P1624" t="s">
        <v>28</v>
      </c>
      <c r="Q1624" t="s">
        <v>28</v>
      </c>
      <c r="R1624" t="s">
        <v>28</v>
      </c>
      <c r="S1624" t="s">
        <v>28</v>
      </c>
      <c r="T1624" t="s">
        <v>28</v>
      </c>
      <c r="U1624" t="s">
        <v>28</v>
      </c>
    </row>
    <row r="1625" spans="1:21" x14ac:dyDescent="0.35">
      <c r="A1625" t="s">
        <v>74</v>
      </c>
      <c r="B1625">
        <v>47</v>
      </c>
      <c r="C1625">
        <v>2023</v>
      </c>
      <c r="D1625" t="s">
        <v>161</v>
      </c>
      <c r="E1625">
        <v>132</v>
      </c>
      <c r="F1625" t="s">
        <v>162</v>
      </c>
      <c r="G1625" t="s">
        <v>24</v>
      </c>
      <c r="H1625" t="s">
        <v>25</v>
      </c>
      <c r="I1625">
        <v>270</v>
      </c>
      <c r="J1625" t="s">
        <v>126</v>
      </c>
      <c r="K1625" t="s">
        <v>28</v>
      </c>
      <c r="L1625">
        <v>2</v>
      </c>
      <c r="M1625">
        <v>4</v>
      </c>
      <c r="N1625" s="1" t="s">
        <v>27</v>
      </c>
      <c r="O1625" t="s">
        <v>27</v>
      </c>
      <c r="P1625">
        <v>18</v>
      </c>
      <c r="Q1625" t="s">
        <v>32</v>
      </c>
      <c r="R1625" t="s">
        <v>27</v>
      </c>
      <c r="S1625" s="1">
        <v>18</v>
      </c>
      <c r="T1625">
        <v>85</v>
      </c>
      <c r="U1625" t="s">
        <v>39</v>
      </c>
    </row>
    <row r="1626" spans="1:21" x14ac:dyDescent="0.35">
      <c r="A1626" t="s">
        <v>75</v>
      </c>
      <c r="B1626">
        <v>48</v>
      </c>
      <c r="C1626">
        <v>2023</v>
      </c>
      <c r="D1626" t="s">
        <v>161</v>
      </c>
      <c r="E1626">
        <v>132</v>
      </c>
      <c r="F1626" t="s">
        <v>162</v>
      </c>
      <c r="G1626" t="s">
        <v>24</v>
      </c>
      <c r="H1626" t="s">
        <v>27</v>
      </c>
      <c r="I1626" t="s">
        <v>28</v>
      </c>
      <c r="J1626" t="s">
        <v>28</v>
      </c>
      <c r="K1626" t="s">
        <v>28</v>
      </c>
      <c r="L1626" t="s">
        <v>28</v>
      </c>
      <c r="M1626" t="s">
        <v>28</v>
      </c>
      <c r="N1626" s="1" t="s">
        <v>28</v>
      </c>
      <c r="O1626" t="s">
        <v>28</v>
      </c>
      <c r="P1626" t="s">
        <v>28</v>
      </c>
      <c r="Q1626" t="s">
        <v>28</v>
      </c>
      <c r="R1626" t="s">
        <v>28</v>
      </c>
      <c r="S1626" t="s">
        <v>28</v>
      </c>
      <c r="T1626" t="s">
        <v>28</v>
      </c>
      <c r="U1626" t="s">
        <v>28</v>
      </c>
    </row>
    <row r="1627" spans="1:21" x14ac:dyDescent="0.35">
      <c r="A1627" t="s">
        <v>76</v>
      </c>
      <c r="B1627">
        <v>49</v>
      </c>
      <c r="C1627">
        <v>2023</v>
      </c>
      <c r="D1627" t="s">
        <v>161</v>
      </c>
      <c r="E1627">
        <v>132</v>
      </c>
      <c r="F1627" t="s">
        <v>162</v>
      </c>
      <c r="G1627" t="s">
        <v>24</v>
      </c>
      <c r="H1627" t="s">
        <v>27</v>
      </c>
      <c r="I1627" t="s">
        <v>28</v>
      </c>
      <c r="J1627" t="s">
        <v>28</v>
      </c>
      <c r="K1627" t="s">
        <v>28</v>
      </c>
      <c r="L1627" t="s">
        <v>28</v>
      </c>
      <c r="M1627" t="s">
        <v>28</v>
      </c>
      <c r="N1627" s="1" t="s">
        <v>28</v>
      </c>
      <c r="O1627" t="s">
        <v>28</v>
      </c>
      <c r="P1627" t="s">
        <v>28</v>
      </c>
      <c r="Q1627" t="s">
        <v>28</v>
      </c>
      <c r="R1627" t="s">
        <v>28</v>
      </c>
      <c r="S1627" t="s">
        <v>28</v>
      </c>
      <c r="T1627" t="s">
        <v>28</v>
      </c>
      <c r="U1627" t="s">
        <v>28</v>
      </c>
    </row>
    <row r="1628" spans="1:21" x14ac:dyDescent="0.35">
      <c r="A1628" t="s">
        <v>77</v>
      </c>
      <c r="B1628">
        <v>50</v>
      </c>
      <c r="C1628">
        <v>2023</v>
      </c>
      <c r="D1628" t="s">
        <v>161</v>
      </c>
      <c r="E1628">
        <v>132</v>
      </c>
      <c r="F1628" t="s">
        <v>162</v>
      </c>
      <c r="G1628" t="s">
        <v>24</v>
      </c>
      <c r="H1628" t="s">
        <v>25</v>
      </c>
      <c r="I1628">
        <v>100</v>
      </c>
      <c r="J1628" t="s">
        <v>126</v>
      </c>
      <c r="K1628" t="s">
        <v>28</v>
      </c>
      <c r="L1628">
        <v>2</v>
      </c>
      <c r="M1628">
        <v>1</v>
      </c>
      <c r="N1628" s="1" t="s">
        <v>27</v>
      </c>
      <c r="O1628" t="s">
        <v>27</v>
      </c>
      <c r="P1628" t="s">
        <v>28</v>
      </c>
      <c r="Q1628" t="s">
        <v>27</v>
      </c>
      <c r="R1628" t="s">
        <v>27</v>
      </c>
      <c r="S1628">
        <v>10</v>
      </c>
      <c r="T1628">
        <v>240</v>
      </c>
      <c r="U1628" t="s">
        <v>29</v>
      </c>
    </row>
    <row r="1629" spans="1:21" x14ac:dyDescent="0.35">
      <c r="A1629" t="s">
        <v>78</v>
      </c>
      <c r="B1629">
        <v>51</v>
      </c>
      <c r="C1629">
        <v>2023</v>
      </c>
      <c r="D1629" t="s">
        <v>161</v>
      </c>
      <c r="E1629">
        <v>132</v>
      </c>
      <c r="F1629" t="s">
        <v>162</v>
      </c>
      <c r="G1629" t="s">
        <v>24</v>
      </c>
      <c r="H1629" t="s">
        <v>25</v>
      </c>
      <c r="I1629">
        <v>100</v>
      </c>
      <c r="J1629" t="s">
        <v>126</v>
      </c>
      <c r="K1629" t="s">
        <v>28</v>
      </c>
      <c r="L1629">
        <v>2</v>
      </c>
      <c r="M1629">
        <v>2</v>
      </c>
      <c r="N1629" s="1" t="s">
        <v>27</v>
      </c>
      <c r="O1629" t="s">
        <v>27</v>
      </c>
      <c r="P1629">
        <v>18</v>
      </c>
      <c r="Q1629" t="s">
        <v>27</v>
      </c>
      <c r="R1629" t="s">
        <v>27</v>
      </c>
      <c r="S1629">
        <v>0</v>
      </c>
      <c r="T1629">
        <v>100</v>
      </c>
      <c r="U1629" t="s">
        <v>39</v>
      </c>
    </row>
    <row r="1630" spans="1:21" x14ac:dyDescent="0.35">
      <c r="A1630" t="s">
        <v>79</v>
      </c>
      <c r="B1630">
        <v>53</v>
      </c>
      <c r="C1630">
        <v>2023</v>
      </c>
      <c r="D1630" t="s">
        <v>161</v>
      </c>
      <c r="E1630">
        <v>132</v>
      </c>
      <c r="F1630" t="s">
        <v>162</v>
      </c>
      <c r="G1630" t="s">
        <v>24</v>
      </c>
      <c r="H1630" t="s">
        <v>25</v>
      </c>
      <c r="I1630">
        <v>100</v>
      </c>
      <c r="J1630" t="s">
        <v>126</v>
      </c>
      <c r="K1630" t="s">
        <v>28</v>
      </c>
      <c r="L1630">
        <v>2</v>
      </c>
      <c r="M1630">
        <v>4</v>
      </c>
      <c r="N1630" s="1" t="s">
        <v>27</v>
      </c>
      <c r="O1630" t="s">
        <v>27</v>
      </c>
      <c r="P1630">
        <v>18</v>
      </c>
      <c r="Q1630" t="s">
        <v>32</v>
      </c>
      <c r="R1630" t="s">
        <v>27</v>
      </c>
      <c r="S1630">
        <v>20</v>
      </c>
      <c r="T1630" s="1">
        <v>250</v>
      </c>
      <c r="U1630" t="s">
        <v>29</v>
      </c>
    </row>
    <row r="1631" spans="1:21" x14ac:dyDescent="0.35">
      <c r="A1631" t="s">
        <v>80</v>
      </c>
      <c r="B1631">
        <v>54</v>
      </c>
      <c r="C1631">
        <v>2023</v>
      </c>
      <c r="D1631" t="s">
        <v>161</v>
      </c>
      <c r="E1631">
        <v>132</v>
      </c>
      <c r="F1631" t="s">
        <v>162</v>
      </c>
      <c r="G1631" t="s">
        <v>24</v>
      </c>
      <c r="H1631" t="s">
        <v>27</v>
      </c>
      <c r="I1631" t="s">
        <v>28</v>
      </c>
      <c r="J1631" t="s">
        <v>28</v>
      </c>
      <c r="K1631" t="s">
        <v>28</v>
      </c>
      <c r="L1631" t="s">
        <v>28</v>
      </c>
      <c r="M1631" t="s">
        <v>28</v>
      </c>
      <c r="N1631" s="1" t="s">
        <v>28</v>
      </c>
      <c r="O1631" t="s">
        <v>28</v>
      </c>
      <c r="P1631" t="s">
        <v>28</v>
      </c>
      <c r="Q1631" t="s">
        <v>28</v>
      </c>
      <c r="R1631" t="s">
        <v>28</v>
      </c>
      <c r="S1631" t="s">
        <v>28</v>
      </c>
      <c r="T1631" t="s">
        <v>28</v>
      </c>
      <c r="U1631" t="s">
        <v>28</v>
      </c>
    </row>
    <row r="1632" spans="1:21" x14ac:dyDescent="0.35">
      <c r="A1632" t="s">
        <v>81</v>
      </c>
      <c r="B1632">
        <v>55</v>
      </c>
      <c r="C1632">
        <v>2023</v>
      </c>
      <c r="D1632" t="s">
        <v>161</v>
      </c>
      <c r="E1632">
        <v>132</v>
      </c>
      <c r="F1632" t="s">
        <v>162</v>
      </c>
      <c r="G1632" t="s">
        <v>24</v>
      </c>
      <c r="H1632" t="s">
        <v>27</v>
      </c>
      <c r="I1632" t="s">
        <v>28</v>
      </c>
      <c r="J1632" t="s">
        <v>28</v>
      </c>
      <c r="K1632" t="s">
        <v>28</v>
      </c>
      <c r="L1632" t="s">
        <v>28</v>
      </c>
      <c r="M1632" t="s">
        <v>28</v>
      </c>
      <c r="N1632" s="1" t="s">
        <v>28</v>
      </c>
      <c r="O1632" t="s">
        <v>28</v>
      </c>
      <c r="P1632" t="s">
        <v>28</v>
      </c>
      <c r="Q1632" t="s">
        <v>28</v>
      </c>
      <c r="R1632" t="s">
        <v>28</v>
      </c>
      <c r="S1632" t="s">
        <v>28</v>
      </c>
      <c r="T1632" t="s">
        <v>28</v>
      </c>
      <c r="U1632" t="s">
        <v>28</v>
      </c>
    </row>
    <row r="1633" spans="1:21" x14ac:dyDescent="0.35">
      <c r="A1633" t="s">
        <v>82</v>
      </c>
      <c r="B1633">
        <v>56</v>
      </c>
      <c r="C1633">
        <v>2023</v>
      </c>
      <c r="D1633" t="s">
        <v>161</v>
      </c>
      <c r="E1633">
        <v>132</v>
      </c>
      <c r="F1633" t="s">
        <v>162</v>
      </c>
      <c r="G1633" t="s">
        <v>24</v>
      </c>
      <c r="H1633" t="s">
        <v>27</v>
      </c>
      <c r="I1633" t="s">
        <v>28</v>
      </c>
      <c r="J1633" t="s">
        <v>28</v>
      </c>
      <c r="K1633" t="s">
        <v>28</v>
      </c>
      <c r="L1633" t="s">
        <v>28</v>
      </c>
      <c r="M1633" t="s">
        <v>28</v>
      </c>
      <c r="N1633" s="1" t="s">
        <v>28</v>
      </c>
      <c r="O1633" t="s">
        <v>28</v>
      </c>
      <c r="P1633" t="s">
        <v>28</v>
      </c>
      <c r="Q1633" t="s">
        <v>28</v>
      </c>
      <c r="R1633" t="s">
        <v>28</v>
      </c>
      <c r="S1633" t="s">
        <v>28</v>
      </c>
      <c r="T1633" t="s">
        <v>28</v>
      </c>
      <c r="U1633" t="s">
        <v>28</v>
      </c>
    </row>
    <row r="1634" spans="1:21" x14ac:dyDescent="0.35">
      <c r="A1634" t="s">
        <v>21</v>
      </c>
      <c r="B1634">
        <v>1</v>
      </c>
      <c r="C1634">
        <v>2023</v>
      </c>
      <c r="D1634" t="s">
        <v>163</v>
      </c>
      <c r="E1634">
        <v>133</v>
      </c>
      <c r="F1634" t="s">
        <v>164</v>
      </c>
      <c r="G1634" t="s">
        <v>24</v>
      </c>
      <c r="H1634" t="s">
        <v>25</v>
      </c>
      <c r="I1634">
        <v>500</v>
      </c>
      <c r="J1634" t="s">
        <v>26</v>
      </c>
      <c r="K1634" t="s">
        <v>28</v>
      </c>
      <c r="L1634">
        <v>6</v>
      </c>
      <c r="M1634" s="1">
        <v>3</v>
      </c>
      <c r="N1634" s="1" t="s">
        <v>27</v>
      </c>
      <c r="O1634" t="s">
        <v>32</v>
      </c>
      <c r="P1634">
        <v>19</v>
      </c>
      <c r="Q1634" t="s">
        <v>32</v>
      </c>
      <c r="R1634" t="s">
        <v>32</v>
      </c>
      <c r="S1634">
        <v>28</v>
      </c>
      <c r="T1634">
        <v>320</v>
      </c>
      <c r="U1634" t="s">
        <v>39</v>
      </c>
    </row>
    <row r="1635" spans="1:21" x14ac:dyDescent="0.35">
      <c r="A1635" t="s">
        <v>30</v>
      </c>
      <c r="B1635">
        <v>2</v>
      </c>
      <c r="C1635">
        <v>2023</v>
      </c>
      <c r="D1635" t="s">
        <v>163</v>
      </c>
      <c r="E1635">
        <v>133</v>
      </c>
      <c r="F1635" t="s">
        <v>164</v>
      </c>
      <c r="G1635" t="s">
        <v>24</v>
      </c>
      <c r="H1635" t="s">
        <v>25</v>
      </c>
      <c r="I1635">
        <v>1300</v>
      </c>
      <c r="J1635" t="s">
        <v>26</v>
      </c>
      <c r="K1635" t="s">
        <v>28</v>
      </c>
      <c r="L1635">
        <v>6</v>
      </c>
      <c r="M1635" s="1">
        <v>6</v>
      </c>
      <c r="N1635" s="1" t="s">
        <v>27</v>
      </c>
      <c r="O1635" t="s">
        <v>32</v>
      </c>
      <c r="P1635" t="s">
        <v>28</v>
      </c>
      <c r="Q1635" t="s">
        <v>32</v>
      </c>
      <c r="R1635" t="s">
        <v>27</v>
      </c>
      <c r="S1635" s="1">
        <v>40</v>
      </c>
      <c r="T1635">
        <v>600</v>
      </c>
      <c r="U1635" t="s">
        <v>29</v>
      </c>
    </row>
    <row r="1636" spans="1:21" x14ac:dyDescent="0.35">
      <c r="A1636" t="s">
        <v>33</v>
      </c>
      <c r="B1636">
        <v>4</v>
      </c>
      <c r="C1636">
        <v>2023</v>
      </c>
      <c r="D1636" t="s">
        <v>163</v>
      </c>
      <c r="E1636">
        <v>133</v>
      </c>
      <c r="F1636" t="s">
        <v>164</v>
      </c>
      <c r="G1636" t="s">
        <v>24</v>
      </c>
      <c r="H1636" t="s">
        <v>25</v>
      </c>
      <c r="I1636">
        <v>622</v>
      </c>
      <c r="J1636" t="s">
        <v>26</v>
      </c>
      <c r="K1636" t="s">
        <v>28</v>
      </c>
      <c r="L1636">
        <v>6</v>
      </c>
      <c r="M1636" s="1">
        <v>5</v>
      </c>
      <c r="N1636" s="1" t="s">
        <v>27</v>
      </c>
      <c r="O1636" t="s">
        <v>32</v>
      </c>
      <c r="P1636" t="s">
        <v>28</v>
      </c>
      <c r="Q1636" t="s">
        <v>32</v>
      </c>
      <c r="R1636" t="s">
        <v>27</v>
      </c>
      <c r="S1636">
        <v>32</v>
      </c>
      <c r="T1636">
        <v>450</v>
      </c>
      <c r="U1636" t="s">
        <v>29</v>
      </c>
    </row>
    <row r="1637" spans="1:21" x14ac:dyDescent="0.35">
      <c r="A1637" t="s">
        <v>34</v>
      </c>
      <c r="B1637">
        <v>5</v>
      </c>
      <c r="C1637">
        <v>2023</v>
      </c>
      <c r="D1637" t="s">
        <v>163</v>
      </c>
      <c r="E1637">
        <v>133</v>
      </c>
      <c r="F1637" t="s">
        <v>164</v>
      </c>
      <c r="G1637" t="s">
        <v>24</v>
      </c>
      <c r="H1637" t="s">
        <v>25</v>
      </c>
      <c r="I1637">
        <v>410</v>
      </c>
      <c r="J1637" t="s">
        <v>26</v>
      </c>
      <c r="K1637" t="s">
        <v>28</v>
      </c>
      <c r="L1637">
        <v>6</v>
      </c>
      <c r="M1637" s="1">
        <v>4</v>
      </c>
      <c r="N1637" s="1" t="s">
        <v>27</v>
      </c>
      <c r="O1637" t="s">
        <v>27</v>
      </c>
      <c r="P1637">
        <v>21</v>
      </c>
      <c r="Q1637" t="s">
        <v>32</v>
      </c>
      <c r="R1637" t="s">
        <v>32</v>
      </c>
      <c r="S1637">
        <v>24</v>
      </c>
      <c r="T1637">
        <v>300</v>
      </c>
      <c r="U1637" t="s">
        <v>29</v>
      </c>
    </row>
    <row r="1638" spans="1:21" x14ac:dyDescent="0.35">
      <c r="A1638" t="s">
        <v>35</v>
      </c>
      <c r="B1638">
        <v>6</v>
      </c>
      <c r="C1638">
        <v>2023</v>
      </c>
      <c r="D1638" t="s">
        <v>163</v>
      </c>
      <c r="E1638">
        <v>133</v>
      </c>
      <c r="F1638" t="s">
        <v>164</v>
      </c>
      <c r="G1638" t="s">
        <v>24</v>
      </c>
      <c r="H1638" t="s">
        <v>25</v>
      </c>
      <c r="I1638">
        <v>275</v>
      </c>
      <c r="J1638" t="s">
        <v>26</v>
      </c>
      <c r="K1638" t="s">
        <v>28</v>
      </c>
      <c r="L1638">
        <v>6</v>
      </c>
      <c r="M1638" s="1">
        <v>5</v>
      </c>
      <c r="N1638" s="1" t="s">
        <v>27</v>
      </c>
      <c r="O1638" t="s">
        <v>32</v>
      </c>
      <c r="P1638">
        <v>18</v>
      </c>
      <c r="Q1638" t="s">
        <v>27</v>
      </c>
      <c r="R1638" t="s">
        <v>32</v>
      </c>
      <c r="S1638">
        <v>40</v>
      </c>
      <c r="T1638">
        <v>451</v>
      </c>
      <c r="U1638" t="s">
        <v>27</v>
      </c>
    </row>
    <row r="1639" spans="1:21" x14ac:dyDescent="0.35">
      <c r="A1639" t="s">
        <v>36</v>
      </c>
      <c r="B1639">
        <v>8</v>
      </c>
      <c r="C1639">
        <v>2023</v>
      </c>
      <c r="D1639" t="s">
        <v>163</v>
      </c>
      <c r="E1639">
        <v>133</v>
      </c>
      <c r="F1639" t="s">
        <v>164</v>
      </c>
      <c r="G1639" t="s">
        <v>24</v>
      </c>
      <c r="H1639" t="s">
        <v>25</v>
      </c>
      <c r="I1639">
        <v>200</v>
      </c>
      <c r="J1639" t="s">
        <v>26</v>
      </c>
      <c r="K1639" t="s">
        <v>28</v>
      </c>
      <c r="L1639">
        <v>6</v>
      </c>
      <c r="M1639" s="1">
        <v>4</v>
      </c>
      <c r="N1639" s="1" t="s">
        <v>27</v>
      </c>
      <c r="O1639" t="s">
        <v>32</v>
      </c>
      <c r="P1639">
        <v>21</v>
      </c>
      <c r="Q1639" t="s">
        <v>27</v>
      </c>
      <c r="R1639" t="s">
        <v>27</v>
      </c>
      <c r="S1639">
        <v>24</v>
      </c>
      <c r="T1639" t="s">
        <v>28</v>
      </c>
      <c r="U1639" t="s">
        <v>29</v>
      </c>
    </row>
    <row r="1640" spans="1:21" x14ac:dyDescent="0.35">
      <c r="A1640" t="s">
        <v>37</v>
      </c>
      <c r="B1640">
        <v>9</v>
      </c>
      <c r="C1640">
        <v>2023</v>
      </c>
      <c r="D1640" t="s">
        <v>163</v>
      </c>
      <c r="E1640">
        <v>133</v>
      </c>
      <c r="F1640" t="s">
        <v>164</v>
      </c>
      <c r="G1640" t="s">
        <v>24</v>
      </c>
      <c r="H1640" t="s">
        <v>25</v>
      </c>
      <c r="I1640">
        <v>565</v>
      </c>
      <c r="J1640" t="s">
        <v>26</v>
      </c>
      <c r="K1640" t="s">
        <v>28</v>
      </c>
      <c r="L1640">
        <v>6</v>
      </c>
      <c r="M1640" s="1">
        <v>4</v>
      </c>
      <c r="N1640" s="1" t="s">
        <v>27</v>
      </c>
      <c r="O1640" t="s">
        <v>32</v>
      </c>
      <c r="P1640" t="s">
        <v>28</v>
      </c>
      <c r="Q1640" t="s">
        <v>27</v>
      </c>
      <c r="R1640" t="s">
        <v>32</v>
      </c>
      <c r="S1640">
        <v>40</v>
      </c>
      <c r="T1640">
        <f>2*380</f>
        <v>760</v>
      </c>
      <c r="U1640" t="s">
        <v>29</v>
      </c>
    </row>
    <row r="1641" spans="1:21" x14ac:dyDescent="0.35">
      <c r="A1641" t="s">
        <v>38</v>
      </c>
      <c r="B1641">
        <v>10</v>
      </c>
      <c r="C1641">
        <v>2023</v>
      </c>
      <c r="D1641" t="s">
        <v>163</v>
      </c>
      <c r="E1641">
        <v>133</v>
      </c>
      <c r="F1641" t="s">
        <v>164</v>
      </c>
      <c r="G1641" t="s">
        <v>24</v>
      </c>
      <c r="H1641" t="s">
        <v>25</v>
      </c>
      <c r="I1641">
        <v>421</v>
      </c>
      <c r="J1641" t="s">
        <v>26</v>
      </c>
      <c r="K1641" t="s">
        <v>28</v>
      </c>
      <c r="L1641">
        <v>6</v>
      </c>
      <c r="M1641" s="1">
        <v>4</v>
      </c>
      <c r="N1641" s="1" t="s">
        <v>27</v>
      </c>
      <c r="O1641" t="s">
        <v>32</v>
      </c>
      <c r="P1641" t="s">
        <v>28</v>
      </c>
      <c r="Q1641" t="s">
        <v>27</v>
      </c>
      <c r="R1641" t="s">
        <v>27</v>
      </c>
      <c r="S1641">
        <v>12</v>
      </c>
      <c r="T1641">
        <v>306</v>
      </c>
      <c r="U1641" t="s">
        <v>39</v>
      </c>
    </row>
    <row r="1642" spans="1:21" x14ac:dyDescent="0.35">
      <c r="A1642" t="s">
        <v>40</v>
      </c>
      <c r="B1642">
        <v>11</v>
      </c>
      <c r="C1642">
        <v>2023</v>
      </c>
      <c r="D1642" t="s">
        <v>163</v>
      </c>
      <c r="E1642">
        <v>133</v>
      </c>
      <c r="F1642" t="s">
        <v>164</v>
      </c>
      <c r="G1642" t="s">
        <v>24</v>
      </c>
      <c r="H1642" t="s">
        <v>25</v>
      </c>
      <c r="I1642">
        <v>433</v>
      </c>
      <c r="J1642" t="s">
        <v>26</v>
      </c>
      <c r="K1642" t="s">
        <v>28</v>
      </c>
      <c r="L1642">
        <v>6</v>
      </c>
      <c r="M1642" s="1">
        <v>4</v>
      </c>
      <c r="N1642" s="1" t="s">
        <v>27</v>
      </c>
      <c r="O1642" t="s">
        <v>32</v>
      </c>
      <c r="P1642">
        <v>18</v>
      </c>
      <c r="Q1642" t="s">
        <v>27</v>
      </c>
      <c r="R1642" t="s">
        <v>32</v>
      </c>
      <c r="S1642">
        <v>36</v>
      </c>
      <c r="T1642">
        <v>203</v>
      </c>
      <c r="U1642" t="s">
        <v>29</v>
      </c>
    </row>
    <row r="1643" spans="1:21" x14ac:dyDescent="0.35">
      <c r="A1643" t="s">
        <v>41</v>
      </c>
      <c r="B1643">
        <v>12</v>
      </c>
      <c r="C1643">
        <v>2023</v>
      </c>
      <c r="D1643" t="s">
        <v>163</v>
      </c>
      <c r="E1643">
        <v>133</v>
      </c>
      <c r="F1643" t="s">
        <v>164</v>
      </c>
      <c r="G1643" t="s">
        <v>24</v>
      </c>
      <c r="H1643" t="s">
        <v>25</v>
      </c>
      <c r="I1643">
        <v>655</v>
      </c>
      <c r="J1643" t="s">
        <v>26</v>
      </c>
      <c r="K1643" t="s">
        <v>28</v>
      </c>
      <c r="L1643">
        <v>6</v>
      </c>
      <c r="M1643" s="1">
        <v>6</v>
      </c>
      <c r="N1643" s="1" t="s">
        <v>27</v>
      </c>
      <c r="O1643" t="s">
        <v>32</v>
      </c>
      <c r="P1643">
        <v>18</v>
      </c>
      <c r="Q1643" t="s">
        <v>32</v>
      </c>
      <c r="R1643" t="s">
        <v>27</v>
      </c>
      <c r="S1643" s="1">
        <v>32</v>
      </c>
      <c r="T1643">
        <v>305</v>
      </c>
      <c r="U1643" t="s">
        <v>39</v>
      </c>
    </row>
    <row r="1644" spans="1:21" x14ac:dyDescent="0.35">
      <c r="A1644" t="s">
        <v>42</v>
      </c>
      <c r="B1644">
        <v>13</v>
      </c>
      <c r="C1644">
        <v>2023</v>
      </c>
      <c r="D1644" t="s">
        <v>163</v>
      </c>
      <c r="E1644">
        <v>133</v>
      </c>
      <c r="F1644" t="s">
        <v>164</v>
      </c>
      <c r="G1644" t="s">
        <v>24</v>
      </c>
      <c r="H1644" t="s">
        <v>25</v>
      </c>
      <c r="I1644">
        <v>300</v>
      </c>
      <c r="J1644" t="s">
        <v>26</v>
      </c>
      <c r="K1644" t="s">
        <v>28</v>
      </c>
      <c r="L1644">
        <v>6</v>
      </c>
      <c r="M1644" s="1">
        <v>5</v>
      </c>
      <c r="N1644" s="1" t="s">
        <v>27</v>
      </c>
      <c r="O1644" t="s">
        <v>32</v>
      </c>
      <c r="P1644">
        <v>18</v>
      </c>
      <c r="Q1644" t="s">
        <v>27</v>
      </c>
      <c r="R1644" t="s">
        <v>27</v>
      </c>
      <c r="S1644">
        <v>36</v>
      </c>
      <c r="T1644">
        <v>125</v>
      </c>
      <c r="U1644" t="s">
        <v>29</v>
      </c>
    </row>
    <row r="1645" spans="1:21" x14ac:dyDescent="0.35">
      <c r="A1645" t="s">
        <v>43</v>
      </c>
      <c r="B1645">
        <v>15</v>
      </c>
      <c r="C1645">
        <v>2023</v>
      </c>
      <c r="D1645" t="s">
        <v>163</v>
      </c>
      <c r="E1645">
        <v>133</v>
      </c>
      <c r="F1645" t="s">
        <v>164</v>
      </c>
      <c r="G1645" t="s">
        <v>24</v>
      </c>
      <c r="H1645" t="s">
        <v>25</v>
      </c>
      <c r="I1645">
        <v>242</v>
      </c>
      <c r="J1645" t="s">
        <v>26</v>
      </c>
      <c r="K1645" t="s">
        <v>28</v>
      </c>
      <c r="L1645">
        <v>6</v>
      </c>
      <c r="M1645" s="1">
        <v>3</v>
      </c>
      <c r="N1645" s="1" t="s">
        <v>27</v>
      </c>
      <c r="O1645" t="s">
        <v>32</v>
      </c>
      <c r="P1645">
        <v>18</v>
      </c>
      <c r="Q1645" t="s">
        <v>27</v>
      </c>
      <c r="R1645" t="s">
        <v>27</v>
      </c>
      <c r="S1645">
        <v>32</v>
      </c>
      <c r="T1645">
        <v>270</v>
      </c>
      <c r="U1645" t="s">
        <v>39</v>
      </c>
    </row>
    <row r="1646" spans="1:21" x14ac:dyDescent="0.35">
      <c r="A1646" t="s">
        <v>44</v>
      </c>
      <c r="B1646">
        <v>16</v>
      </c>
      <c r="C1646">
        <v>2023</v>
      </c>
      <c r="D1646" t="s">
        <v>163</v>
      </c>
      <c r="E1646">
        <v>133</v>
      </c>
      <c r="F1646" t="s">
        <v>164</v>
      </c>
      <c r="G1646" t="s">
        <v>24</v>
      </c>
      <c r="H1646" t="s">
        <v>25</v>
      </c>
      <c r="I1646">
        <v>260</v>
      </c>
      <c r="J1646" t="s">
        <v>26</v>
      </c>
      <c r="K1646" t="s">
        <v>28</v>
      </c>
      <c r="L1646">
        <v>6</v>
      </c>
      <c r="M1646">
        <v>3</v>
      </c>
      <c r="N1646" s="1" t="s">
        <v>27</v>
      </c>
      <c r="O1646" t="s">
        <v>32</v>
      </c>
      <c r="P1646">
        <v>21</v>
      </c>
      <c r="Q1646" t="s">
        <v>32</v>
      </c>
      <c r="R1646" t="s">
        <v>27</v>
      </c>
      <c r="S1646" s="1">
        <v>36</v>
      </c>
      <c r="T1646">
        <v>150</v>
      </c>
      <c r="U1646" t="s">
        <v>29</v>
      </c>
    </row>
    <row r="1647" spans="1:21" x14ac:dyDescent="0.35">
      <c r="A1647" t="s">
        <v>45</v>
      </c>
      <c r="B1647">
        <v>17</v>
      </c>
      <c r="C1647">
        <v>2023</v>
      </c>
      <c r="D1647" t="s">
        <v>163</v>
      </c>
      <c r="E1647">
        <v>133</v>
      </c>
      <c r="F1647" t="s">
        <v>164</v>
      </c>
      <c r="G1647" t="s">
        <v>24</v>
      </c>
      <c r="H1647" t="s">
        <v>25</v>
      </c>
      <c r="I1647">
        <v>500</v>
      </c>
      <c r="J1647" t="s">
        <v>26</v>
      </c>
      <c r="K1647" t="s">
        <v>28</v>
      </c>
      <c r="L1647">
        <v>6</v>
      </c>
      <c r="M1647" s="1">
        <v>4</v>
      </c>
      <c r="N1647" s="1" t="s">
        <v>27</v>
      </c>
      <c r="O1647" t="s">
        <v>27</v>
      </c>
      <c r="P1647" t="s">
        <v>28</v>
      </c>
      <c r="Q1647" t="s">
        <v>27</v>
      </c>
      <c r="R1647" t="s">
        <v>32</v>
      </c>
      <c r="S1647">
        <v>30</v>
      </c>
      <c r="T1647">
        <f>2*200</f>
        <v>400</v>
      </c>
      <c r="U1647" t="s">
        <v>29</v>
      </c>
    </row>
    <row r="1648" spans="1:21" x14ac:dyDescent="0.35">
      <c r="A1648" t="s">
        <v>46</v>
      </c>
      <c r="B1648">
        <v>18</v>
      </c>
      <c r="C1648">
        <v>2023</v>
      </c>
      <c r="D1648" t="s">
        <v>163</v>
      </c>
      <c r="E1648">
        <v>133</v>
      </c>
      <c r="F1648" t="s">
        <v>164</v>
      </c>
      <c r="G1648" t="s">
        <v>24</v>
      </c>
      <c r="H1648" t="s">
        <v>25</v>
      </c>
      <c r="I1648">
        <v>200</v>
      </c>
      <c r="J1648" t="s">
        <v>26</v>
      </c>
      <c r="K1648" t="s">
        <v>28</v>
      </c>
      <c r="L1648">
        <v>6</v>
      </c>
      <c r="M1648" s="1">
        <v>5</v>
      </c>
      <c r="N1648" s="1" t="s">
        <v>27</v>
      </c>
      <c r="O1648" t="s">
        <v>32</v>
      </c>
      <c r="P1648" s="1">
        <v>18</v>
      </c>
      <c r="Q1648" t="s">
        <v>27</v>
      </c>
      <c r="R1648" t="s">
        <v>27</v>
      </c>
      <c r="S1648">
        <v>20</v>
      </c>
      <c r="T1648">
        <v>134</v>
      </c>
      <c r="U1648" t="s">
        <v>29</v>
      </c>
    </row>
    <row r="1649" spans="1:21" x14ac:dyDescent="0.35">
      <c r="A1649" t="s">
        <v>47</v>
      </c>
      <c r="B1649">
        <v>19</v>
      </c>
      <c r="C1649">
        <v>2023</v>
      </c>
      <c r="D1649" t="s">
        <v>163</v>
      </c>
      <c r="E1649">
        <v>133</v>
      </c>
      <c r="F1649" t="s">
        <v>164</v>
      </c>
      <c r="G1649" t="s">
        <v>24</v>
      </c>
      <c r="H1649" t="s">
        <v>25</v>
      </c>
      <c r="I1649">
        <v>300</v>
      </c>
      <c r="J1649" t="s">
        <v>26</v>
      </c>
      <c r="K1649" t="s">
        <v>28</v>
      </c>
      <c r="L1649">
        <v>6</v>
      </c>
      <c r="M1649" s="1">
        <v>5</v>
      </c>
      <c r="N1649" s="1" t="s">
        <v>27</v>
      </c>
      <c r="O1649" t="s">
        <v>27</v>
      </c>
      <c r="P1649" t="s">
        <v>28</v>
      </c>
      <c r="Q1649" t="s">
        <v>27</v>
      </c>
      <c r="R1649" t="s">
        <v>27</v>
      </c>
      <c r="S1649">
        <v>50</v>
      </c>
      <c r="T1649">
        <v>144</v>
      </c>
      <c r="U1649" t="s">
        <v>29</v>
      </c>
    </row>
    <row r="1650" spans="1:21" x14ac:dyDescent="0.35">
      <c r="A1650" t="s">
        <v>48</v>
      </c>
      <c r="B1650">
        <v>20</v>
      </c>
      <c r="C1650">
        <v>2023</v>
      </c>
      <c r="D1650" t="s">
        <v>163</v>
      </c>
      <c r="E1650">
        <v>133</v>
      </c>
      <c r="F1650" t="s">
        <v>164</v>
      </c>
      <c r="G1650" t="s">
        <v>24</v>
      </c>
      <c r="H1650" t="s">
        <v>25</v>
      </c>
      <c r="I1650">
        <v>197</v>
      </c>
      <c r="J1650" t="s">
        <v>26</v>
      </c>
      <c r="K1650" t="s">
        <v>28</v>
      </c>
      <c r="L1650">
        <v>6</v>
      </c>
      <c r="M1650" s="1">
        <v>5</v>
      </c>
      <c r="N1650" s="1" t="s">
        <v>27</v>
      </c>
      <c r="O1650" t="s">
        <v>27</v>
      </c>
      <c r="P1650" t="s">
        <v>28</v>
      </c>
      <c r="Q1650" t="s">
        <v>32</v>
      </c>
      <c r="R1650" t="s">
        <v>27</v>
      </c>
      <c r="S1650">
        <v>48</v>
      </c>
      <c r="T1650">
        <v>450</v>
      </c>
      <c r="U1650" t="s">
        <v>39</v>
      </c>
    </row>
    <row r="1651" spans="1:21" x14ac:dyDescent="0.35">
      <c r="A1651" t="s">
        <v>49</v>
      </c>
      <c r="B1651">
        <v>21</v>
      </c>
      <c r="C1651">
        <v>2023</v>
      </c>
      <c r="D1651" t="s">
        <v>163</v>
      </c>
      <c r="E1651">
        <v>133</v>
      </c>
      <c r="F1651" t="s">
        <v>164</v>
      </c>
      <c r="G1651" t="s">
        <v>24</v>
      </c>
      <c r="H1651" t="s">
        <v>25</v>
      </c>
      <c r="I1651">
        <v>525</v>
      </c>
      <c r="J1651" t="s">
        <v>26</v>
      </c>
      <c r="K1651" t="s">
        <v>28</v>
      </c>
      <c r="L1651">
        <v>6</v>
      </c>
      <c r="M1651" s="1">
        <v>6</v>
      </c>
      <c r="N1651" s="1" t="s">
        <v>27</v>
      </c>
      <c r="O1651" t="s">
        <v>27</v>
      </c>
      <c r="P1651">
        <v>18</v>
      </c>
      <c r="Q1651" t="s">
        <v>32</v>
      </c>
      <c r="R1651" t="s">
        <v>27</v>
      </c>
      <c r="S1651">
        <v>16</v>
      </c>
      <c r="T1651">
        <f>2*250</f>
        <v>500</v>
      </c>
      <c r="U1651" t="s">
        <v>29</v>
      </c>
    </row>
    <row r="1652" spans="1:21" x14ac:dyDescent="0.35">
      <c r="A1652" t="s">
        <v>50</v>
      </c>
      <c r="B1652">
        <v>22</v>
      </c>
      <c r="C1652">
        <v>2023</v>
      </c>
      <c r="D1652" t="s">
        <v>163</v>
      </c>
      <c r="E1652">
        <v>133</v>
      </c>
      <c r="F1652" t="s">
        <v>164</v>
      </c>
      <c r="G1652" t="s">
        <v>24</v>
      </c>
      <c r="H1652" t="s">
        <v>25</v>
      </c>
      <c r="I1652">
        <v>800</v>
      </c>
      <c r="J1652" t="s">
        <v>26</v>
      </c>
      <c r="K1652" t="s">
        <v>28</v>
      </c>
      <c r="L1652">
        <v>6</v>
      </c>
      <c r="M1652" s="1">
        <v>5</v>
      </c>
      <c r="N1652" s="1" t="s">
        <v>27</v>
      </c>
      <c r="O1652" t="s">
        <v>32</v>
      </c>
      <c r="P1652" t="s">
        <v>28</v>
      </c>
      <c r="Q1652" t="s">
        <v>27</v>
      </c>
      <c r="R1652" t="s">
        <v>27</v>
      </c>
      <c r="S1652">
        <v>24</v>
      </c>
      <c r="T1652">
        <f>2*300</f>
        <v>600</v>
      </c>
      <c r="U1652" t="s">
        <v>29</v>
      </c>
    </row>
    <row r="1653" spans="1:21" x14ac:dyDescent="0.35">
      <c r="A1653" t="s">
        <v>51</v>
      </c>
      <c r="B1653">
        <v>23</v>
      </c>
      <c r="C1653">
        <v>2023</v>
      </c>
      <c r="D1653" t="s">
        <v>163</v>
      </c>
      <c r="E1653">
        <v>133</v>
      </c>
      <c r="F1653" t="s">
        <v>164</v>
      </c>
      <c r="G1653" t="s">
        <v>24</v>
      </c>
      <c r="H1653" t="s">
        <v>25</v>
      </c>
      <c r="I1653">
        <v>300</v>
      </c>
      <c r="J1653" t="s">
        <v>26</v>
      </c>
      <c r="K1653" t="s">
        <v>28</v>
      </c>
      <c r="L1653">
        <v>6</v>
      </c>
      <c r="M1653" s="1">
        <v>5</v>
      </c>
      <c r="N1653" s="1" t="s">
        <v>27</v>
      </c>
      <c r="O1653" t="s">
        <v>27</v>
      </c>
      <c r="P1653">
        <v>18</v>
      </c>
      <c r="Q1653" t="s">
        <v>27</v>
      </c>
      <c r="R1653" t="s">
        <v>27</v>
      </c>
      <c r="S1653">
        <v>50</v>
      </c>
      <c r="T1653">
        <f>2*380</f>
        <v>760</v>
      </c>
      <c r="U1653" t="s">
        <v>29</v>
      </c>
    </row>
    <row r="1654" spans="1:21" x14ac:dyDescent="0.35">
      <c r="A1654" t="s">
        <v>52</v>
      </c>
      <c r="B1654">
        <v>24</v>
      </c>
      <c r="C1654">
        <v>2023</v>
      </c>
      <c r="D1654" t="s">
        <v>163</v>
      </c>
      <c r="E1654">
        <v>133</v>
      </c>
      <c r="F1654" t="s">
        <v>164</v>
      </c>
      <c r="G1654" t="s">
        <v>24</v>
      </c>
      <c r="H1654" t="s">
        <v>25</v>
      </c>
      <c r="I1654">
        <v>300</v>
      </c>
      <c r="J1654" t="s">
        <v>26</v>
      </c>
      <c r="K1654" t="s">
        <v>28</v>
      </c>
      <c r="L1654">
        <v>6</v>
      </c>
      <c r="M1654" s="1">
        <v>5</v>
      </c>
      <c r="N1654" s="1" t="s">
        <v>27</v>
      </c>
      <c r="O1654" t="s">
        <v>27</v>
      </c>
      <c r="P1654">
        <v>18</v>
      </c>
      <c r="Q1654" t="s">
        <v>32</v>
      </c>
      <c r="R1654" t="s">
        <v>27</v>
      </c>
      <c r="S1654">
        <v>36</v>
      </c>
      <c r="T1654">
        <v>626</v>
      </c>
      <c r="U1654" t="s">
        <v>29</v>
      </c>
    </row>
    <row r="1655" spans="1:21" x14ac:dyDescent="0.35">
      <c r="A1655" t="s">
        <v>53</v>
      </c>
      <c r="B1655">
        <v>25</v>
      </c>
      <c r="C1655">
        <v>2023</v>
      </c>
      <c r="D1655" t="s">
        <v>163</v>
      </c>
      <c r="E1655">
        <v>133</v>
      </c>
      <c r="F1655" t="s">
        <v>164</v>
      </c>
      <c r="G1655" t="s">
        <v>24</v>
      </c>
      <c r="H1655" t="s">
        <v>25</v>
      </c>
      <c r="I1655">
        <v>460</v>
      </c>
      <c r="J1655" t="s">
        <v>26</v>
      </c>
      <c r="K1655" t="s">
        <v>28</v>
      </c>
      <c r="L1655">
        <v>6</v>
      </c>
      <c r="M1655" s="1">
        <v>5</v>
      </c>
      <c r="N1655" s="1" t="s">
        <v>27</v>
      </c>
      <c r="O1655" t="s">
        <v>27</v>
      </c>
      <c r="P1655">
        <v>18</v>
      </c>
      <c r="Q1655" t="s">
        <v>32</v>
      </c>
      <c r="R1655" t="s">
        <v>27</v>
      </c>
      <c r="S1655">
        <v>36</v>
      </c>
      <c r="T1655">
        <f>2*100</f>
        <v>200</v>
      </c>
      <c r="U1655" t="s">
        <v>39</v>
      </c>
    </row>
    <row r="1656" spans="1:21" x14ac:dyDescent="0.35">
      <c r="A1656" t="s">
        <v>54</v>
      </c>
      <c r="B1656">
        <v>26</v>
      </c>
      <c r="C1656">
        <v>2023</v>
      </c>
      <c r="D1656" t="s">
        <v>163</v>
      </c>
      <c r="E1656">
        <v>133</v>
      </c>
      <c r="F1656" t="s">
        <v>164</v>
      </c>
      <c r="G1656" t="s">
        <v>24</v>
      </c>
      <c r="H1656" t="s">
        <v>25</v>
      </c>
      <c r="I1656">
        <v>232.5</v>
      </c>
      <c r="J1656" t="s">
        <v>26</v>
      </c>
      <c r="K1656" t="s">
        <v>28</v>
      </c>
      <c r="L1656">
        <v>6</v>
      </c>
      <c r="M1656" s="1">
        <v>5</v>
      </c>
      <c r="N1656" s="1" t="s">
        <v>27</v>
      </c>
      <c r="O1656" t="s">
        <v>27</v>
      </c>
      <c r="P1656" t="s">
        <v>28</v>
      </c>
      <c r="Q1656" t="s">
        <v>32</v>
      </c>
      <c r="R1656" t="s">
        <v>32</v>
      </c>
      <c r="S1656">
        <v>40</v>
      </c>
      <c r="T1656">
        <v>201.5</v>
      </c>
      <c r="U1656" t="s">
        <v>29</v>
      </c>
    </row>
    <row r="1657" spans="1:21" x14ac:dyDescent="0.35">
      <c r="A1657" t="s">
        <v>55</v>
      </c>
      <c r="B1657">
        <v>27</v>
      </c>
      <c r="C1657">
        <v>2023</v>
      </c>
      <c r="D1657" t="s">
        <v>163</v>
      </c>
      <c r="E1657">
        <v>133</v>
      </c>
      <c r="F1657" t="s">
        <v>164</v>
      </c>
      <c r="G1657" t="s">
        <v>24</v>
      </c>
      <c r="H1657" t="s">
        <v>25</v>
      </c>
      <c r="I1657">
        <v>283.25</v>
      </c>
      <c r="J1657" t="s">
        <v>26</v>
      </c>
      <c r="K1657" t="s">
        <v>28</v>
      </c>
      <c r="L1657">
        <v>6</v>
      </c>
      <c r="M1657" s="1">
        <v>5</v>
      </c>
      <c r="N1657" s="1" t="s">
        <v>27</v>
      </c>
      <c r="O1657" t="s">
        <v>27</v>
      </c>
      <c r="P1657" t="s">
        <v>28</v>
      </c>
      <c r="Q1657" t="s">
        <v>32</v>
      </c>
      <c r="R1657" t="s">
        <v>27</v>
      </c>
      <c r="S1657">
        <v>80</v>
      </c>
      <c r="T1657">
        <f>2*160</f>
        <v>320</v>
      </c>
      <c r="U1657" t="s">
        <v>29</v>
      </c>
    </row>
    <row r="1658" spans="1:21" x14ac:dyDescent="0.35">
      <c r="A1658" t="s">
        <v>56</v>
      </c>
      <c r="B1658">
        <v>28</v>
      </c>
      <c r="C1658">
        <v>2023</v>
      </c>
      <c r="D1658" t="s">
        <v>163</v>
      </c>
      <c r="E1658">
        <v>133</v>
      </c>
      <c r="F1658" t="s">
        <v>164</v>
      </c>
      <c r="G1658" t="s">
        <v>24</v>
      </c>
      <c r="H1658" t="s">
        <v>25</v>
      </c>
      <c r="I1658">
        <v>200</v>
      </c>
      <c r="J1658" t="s">
        <v>26</v>
      </c>
      <c r="K1658" t="s">
        <v>28</v>
      </c>
      <c r="L1658">
        <v>6</v>
      </c>
      <c r="M1658" s="1">
        <v>5</v>
      </c>
      <c r="N1658" s="1" t="s">
        <v>27</v>
      </c>
      <c r="O1658" t="s">
        <v>32</v>
      </c>
      <c r="P1658">
        <v>21</v>
      </c>
      <c r="Q1658" t="s">
        <v>32</v>
      </c>
      <c r="R1658" t="s">
        <v>32</v>
      </c>
      <c r="S1658">
        <v>40</v>
      </c>
      <c r="T1658">
        <f>2*325</f>
        <v>650</v>
      </c>
      <c r="U1658" t="s">
        <v>39</v>
      </c>
    </row>
    <row r="1659" spans="1:21" x14ac:dyDescent="0.35">
      <c r="A1659" t="s">
        <v>57</v>
      </c>
      <c r="B1659">
        <v>29</v>
      </c>
      <c r="C1659">
        <v>2023</v>
      </c>
      <c r="D1659" t="s">
        <v>163</v>
      </c>
      <c r="E1659">
        <v>133</v>
      </c>
      <c r="F1659" t="s">
        <v>164</v>
      </c>
      <c r="G1659" t="s">
        <v>24</v>
      </c>
      <c r="H1659" t="s">
        <v>25</v>
      </c>
      <c r="I1659">
        <v>275</v>
      </c>
      <c r="J1659" t="s">
        <v>26</v>
      </c>
      <c r="K1659" t="s">
        <v>28</v>
      </c>
      <c r="L1659">
        <v>6</v>
      </c>
      <c r="M1659" s="1">
        <v>5</v>
      </c>
      <c r="N1659" s="1" t="s">
        <v>27</v>
      </c>
      <c r="O1659" t="s">
        <v>27</v>
      </c>
      <c r="P1659" t="s">
        <v>28</v>
      </c>
      <c r="Q1659" t="s">
        <v>32</v>
      </c>
      <c r="R1659" t="s">
        <v>27</v>
      </c>
      <c r="S1659">
        <v>32</v>
      </c>
      <c r="T1659">
        <v>150</v>
      </c>
      <c r="U1659" t="s">
        <v>29</v>
      </c>
    </row>
    <row r="1660" spans="1:21" x14ac:dyDescent="0.35">
      <c r="A1660" t="s">
        <v>58</v>
      </c>
      <c r="B1660">
        <v>30</v>
      </c>
      <c r="C1660">
        <v>2023</v>
      </c>
      <c r="D1660" t="s">
        <v>163</v>
      </c>
      <c r="E1660">
        <v>133</v>
      </c>
      <c r="F1660" t="s">
        <v>164</v>
      </c>
      <c r="G1660" t="s">
        <v>24</v>
      </c>
      <c r="H1660" t="s">
        <v>25</v>
      </c>
      <c r="I1660">
        <v>250</v>
      </c>
      <c r="J1660" t="s">
        <v>26</v>
      </c>
      <c r="K1660" t="s">
        <v>28</v>
      </c>
      <c r="L1660">
        <v>6</v>
      </c>
      <c r="M1660" s="1">
        <v>4</v>
      </c>
      <c r="N1660" s="1" t="s">
        <v>27</v>
      </c>
      <c r="O1660" t="s">
        <v>27</v>
      </c>
      <c r="P1660" t="s">
        <v>28</v>
      </c>
      <c r="Q1660" t="s">
        <v>32</v>
      </c>
      <c r="R1660" t="s">
        <v>27</v>
      </c>
      <c r="S1660">
        <v>36</v>
      </c>
      <c r="T1660">
        <f>2*175</f>
        <v>350</v>
      </c>
      <c r="U1660" t="s">
        <v>29</v>
      </c>
    </row>
    <row r="1661" spans="1:21" x14ac:dyDescent="0.35">
      <c r="A1661" t="s">
        <v>59</v>
      </c>
      <c r="B1661">
        <v>31</v>
      </c>
      <c r="C1661">
        <v>2023</v>
      </c>
      <c r="D1661" t="s">
        <v>163</v>
      </c>
      <c r="E1661">
        <v>133</v>
      </c>
      <c r="F1661" t="s">
        <v>164</v>
      </c>
      <c r="G1661" t="s">
        <v>24</v>
      </c>
      <c r="H1661" t="s">
        <v>25</v>
      </c>
      <c r="I1661">
        <v>211.25</v>
      </c>
      <c r="J1661" t="s">
        <v>26</v>
      </c>
      <c r="K1661" t="s">
        <v>28</v>
      </c>
      <c r="L1661">
        <v>6</v>
      </c>
      <c r="M1661" s="1">
        <v>5</v>
      </c>
      <c r="N1661" s="1" t="s">
        <v>27</v>
      </c>
      <c r="O1661" t="s">
        <v>32</v>
      </c>
      <c r="P1661">
        <v>19</v>
      </c>
      <c r="Q1661" t="s">
        <v>32</v>
      </c>
      <c r="R1661" t="s">
        <v>27</v>
      </c>
      <c r="S1661">
        <v>44</v>
      </c>
      <c r="T1661">
        <v>146</v>
      </c>
      <c r="U1661" t="s">
        <v>39</v>
      </c>
    </row>
    <row r="1662" spans="1:21" x14ac:dyDescent="0.35">
      <c r="A1662" t="s">
        <v>60</v>
      </c>
      <c r="B1662">
        <v>32</v>
      </c>
      <c r="C1662">
        <v>2023</v>
      </c>
      <c r="D1662" t="s">
        <v>163</v>
      </c>
      <c r="E1662">
        <v>133</v>
      </c>
      <c r="F1662" t="s">
        <v>164</v>
      </c>
      <c r="G1662" t="s">
        <v>24</v>
      </c>
      <c r="H1662" t="s">
        <v>25</v>
      </c>
      <c r="I1662">
        <v>450</v>
      </c>
      <c r="J1662" t="s">
        <v>26</v>
      </c>
      <c r="K1662" t="s">
        <v>28</v>
      </c>
      <c r="L1662">
        <v>6</v>
      </c>
      <c r="M1662" s="1">
        <v>5</v>
      </c>
      <c r="N1662" s="1" t="s">
        <v>27</v>
      </c>
      <c r="O1662" t="s">
        <v>32</v>
      </c>
      <c r="P1662">
        <v>21</v>
      </c>
      <c r="Q1662" t="s">
        <v>32</v>
      </c>
      <c r="R1662" t="s">
        <v>27</v>
      </c>
      <c r="S1662" s="1">
        <v>40</v>
      </c>
      <c r="T1662" s="1">
        <v>750</v>
      </c>
      <c r="U1662" t="s">
        <v>29</v>
      </c>
    </row>
    <row r="1663" spans="1:21" x14ac:dyDescent="0.35">
      <c r="A1663" t="s">
        <v>61</v>
      </c>
      <c r="B1663">
        <v>33</v>
      </c>
      <c r="C1663">
        <v>2023</v>
      </c>
      <c r="D1663" t="s">
        <v>163</v>
      </c>
      <c r="E1663">
        <v>133</v>
      </c>
      <c r="F1663" t="s">
        <v>164</v>
      </c>
      <c r="G1663" t="s">
        <v>24</v>
      </c>
      <c r="H1663" t="s">
        <v>25</v>
      </c>
      <c r="I1663">
        <v>328</v>
      </c>
      <c r="J1663" t="s">
        <v>26</v>
      </c>
      <c r="K1663" t="s">
        <v>28</v>
      </c>
      <c r="L1663">
        <v>6</v>
      </c>
      <c r="M1663" s="1">
        <v>5</v>
      </c>
      <c r="N1663" s="1" t="s">
        <v>27</v>
      </c>
      <c r="O1663" t="s">
        <v>32</v>
      </c>
      <c r="P1663">
        <v>18</v>
      </c>
      <c r="Q1663" t="s">
        <v>32</v>
      </c>
      <c r="R1663" t="s">
        <v>27</v>
      </c>
      <c r="S1663">
        <v>30</v>
      </c>
      <c r="T1663">
        <v>328</v>
      </c>
      <c r="U1663" t="s">
        <v>29</v>
      </c>
    </row>
    <row r="1664" spans="1:21" x14ac:dyDescent="0.35">
      <c r="A1664" t="s">
        <v>62</v>
      </c>
      <c r="B1664">
        <v>34</v>
      </c>
      <c r="C1664">
        <v>2023</v>
      </c>
      <c r="D1664" t="s">
        <v>163</v>
      </c>
      <c r="E1664">
        <v>133</v>
      </c>
      <c r="F1664" t="s">
        <v>164</v>
      </c>
      <c r="G1664" t="s">
        <v>24</v>
      </c>
      <c r="H1664" t="s">
        <v>25</v>
      </c>
      <c r="I1664">
        <v>375</v>
      </c>
      <c r="J1664" t="s">
        <v>26</v>
      </c>
      <c r="K1664" t="s">
        <v>28</v>
      </c>
      <c r="L1664">
        <v>6</v>
      </c>
      <c r="M1664" s="1">
        <v>5</v>
      </c>
      <c r="N1664" s="1" t="s">
        <v>27</v>
      </c>
      <c r="O1664" t="s">
        <v>32</v>
      </c>
      <c r="P1664">
        <v>21</v>
      </c>
      <c r="Q1664" t="s">
        <v>32</v>
      </c>
      <c r="R1664" t="s">
        <v>27</v>
      </c>
      <c r="S1664">
        <v>50</v>
      </c>
      <c r="T1664">
        <v>250</v>
      </c>
      <c r="U1664" t="s">
        <v>29</v>
      </c>
    </row>
    <row r="1665" spans="1:21" x14ac:dyDescent="0.35">
      <c r="A1665" t="s">
        <v>63</v>
      </c>
      <c r="B1665">
        <v>35</v>
      </c>
      <c r="C1665">
        <v>2023</v>
      </c>
      <c r="D1665" t="s">
        <v>163</v>
      </c>
      <c r="E1665">
        <v>133</v>
      </c>
      <c r="F1665" t="s">
        <v>164</v>
      </c>
      <c r="G1665" t="s">
        <v>24</v>
      </c>
      <c r="H1665" t="s">
        <v>25</v>
      </c>
      <c r="I1665">
        <v>575</v>
      </c>
      <c r="J1665" t="s">
        <v>26</v>
      </c>
      <c r="K1665" t="s">
        <v>28</v>
      </c>
      <c r="L1665">
        <v>6</v>
      </c>
      <c r="M1665" s="1">
        <v>5</v>
      </c>
      <c r="N1665" s="1" t="s">
        <v>27</v>
      </c>
      <c r="O1665" t="s">
        <v>32</v>
      </c>
      <c r="P1665" t="s">
        <v>28</v>
      </c>
      <c r="Q1665" t="s">
        <v>32</v>
      </c>
      <c r="R1665" t="s">
        <v>27</v>
      </c>
      <c r="S1665">
        <v>44</v>
      </c>
      <c r="T1665">
        <f>2*300</f>
        <v>600</v>
      </c>
      <c r="U1665" t="s">
        <v>29</v>
      </c>
    </row>
    <row r="1666" spans="1:21" x14ac:dyDescent="0.35">
      <c r="A1666" t="s">
        <v>64</v>
      </c>
      <c r="B1666">
        <v>36</v>
      </c>
      <c r="C1666">
        <v>2023</v>
      </c>
      <c r="D1666" t="s">
        <v>163</v>
      </c>
      <c r="E1666">
        <v>133</v>
      </c>
      <c r="F1666" t="s">
        <v>164</v>
      </c>
      <c r="G1666" t="s">
        <v>24</v>
      </c>
      <c r="H1666" t="s">
        <v>25</v>
      </c>
      <c r="I1666">
        <v>377</v>
      </c>
      <c r="J1666" t="s">
        <v>26</v>
      </c>
      <c r="K1666" t="s">
        <v>28</v>
      </c>
      <c r="L1666">
        <v>6</v>
      </c>
      <c r="M1666" s="1">
        <v>3</v>
      </c>
      <c r="N1666" s="1" t="s">
        <v>27</v>
      </c>
      <c r="O1666" t="s">
        <v>27</v>
      </c>
      <c r="P1666">
        <v>21</v>
      </c>
      <c r="Q1666" t="s">
        <v>32</v>
      </c>
      <c r="R1666" t="s">
        <v>27</v>
      </c>
      <c r="S1666">
        <v>0</v>
      </c>
      <c r="T1666" s="6">
        <f>(2/3)*242</f>
        <v>161.33333333333331</v>
      </c>
      <c r="U1666" t="s">
        <v>29</v>
      </c>
    </row>
    <row r="1667" spans="1:21" x14ac:dyDescent="0.35">
      <c r="A1667" t="s">
        <v>65</v>
      </c>
      <c r="B1667">
        <v>37</v>
      </c>
      <c r="C1667">
        <v>2023</v>
      </c>
      <c r="D1667" t="s">
        <v>163</v>
      </c>
      <c r="E1667">
        <v>133</v>
      </c>
      <c r="F1667" t="s">
        <v>164</v>
      </c>
      <c r="G1667" t="s">
        <v>24</v>
      </c>
      <c r="H1667" t="s">
        <v>25</v>
      </c>
      <c r="I1667">
        <v>800</v>
      </c>
      <c r="J1667" t="s">
        <v>26</v>
      </c>
      <c r="K1667" t="s">
        <v>28</v>
      </c>
      <c r="L1667">
        <v>6</v>
      </c>
      <c r="M1667" s="1">
        <v>6</v>
      </c>
      <c r="N1667" s="1" t="s">
        <v>27</v>
      </c>
      <c r="O1667" t="s">
        <v>27</v>
      </c>
      <c r="P1667">
        <v>18</v>
      </c>
      <c r="Q1667" t="s">
        <v>32</v>
      </c>
      <c r="R1667" t="s">
        <v>27</v>
      </c>
      <c r="S1667">
        <v>50</v>
      </c>
      <c r="T1667">
        <v>300</v>
      </c>
      <c r="U1667" t="s">
        <v>29</v>
      </c>
    </row>
    <row r="1668" spans="1:21" x14ac:dyDescent="0.35">
      <c r="A1668" t="s">
        <v>66</v>
      </c>
      <c r="B1668">
        <v>38</v>
      </c>
      <c r="C1668">
        <v>2023</v>
      </c>
      <c r="D1668" t="s">
        <v>163</v>
      </c>
      <c r="E1668">
        <v>133</v>
      </c>
      <c r="F1668" t="s">
        <v>164</v>
      </c>
      <c r="G1668" t="s">
        <v>24</v>
      </c>
      <c r="H1668" t="s">
        <v>25</v>
      </c>
      <c r="I1668">
        <v>200</v>
      </c>
      <c r="J1668" t="s">
        <v>26</v>
      </c>
      <c r="K1668" t="s">
        <v>28</v>
      </c>
      <c r="L1668">
        <v>6</v>
      </c>
      <c r="M1668" s="1">
        <v>4</v>
      </c>
      <c r="N1668" s="1" t="s">
        <v>27</v>
      </c>
      <c r="O1668" t="s">
        <v>32</v>
      </c>
      <c r="P1668">
        <v>18</v>
      </c>
      <c r="Q1668" t="s">
        <v>32</v>
      </c>
      <c r="R1668" t="s">
        <v>27</v>
      </c>
      <c r="S1668" s="13">
        <v>40</v>
      </c>
      <c r="T1668">
        <f>2*200</f>
        <v>400</v>
      </c>
      <c r="U1668" t="s">
        <v>29</v>
      </c>
    </row>
    <row r="1669" spans="1:21" x14ac:dyDescent="0.35">
      <c r="A1669" t="s">
        <v>67</v>
      </c>
      <c r="B1669">
        <v>39</v>
      </c>
      <c r="C1669">
        <v>2023</v>
      </c>
      <c r="D1669" t="s">
        <v>163</v>
      </c>
      <c r="E1669">
        <v>133</v>
      </c>
      <c r="F1669" t="s">
        <v>164</v>
      </c>
      <c r="G1669" t="s">
        <v>24</v>
      </c>
      <c r="H1669" t="s">
        <v>25</v>
      </c>
      <c r="I1669">
        <v>178.5</v>
      </c>
      <c r="J1669" t="s">
        <v>26</v>
      </c>
      <c r="K1669" t="s">
        <v>28</v>
      </c>
      <c r="L1669">
        <v>6</v>
      </c>
      <c r="M1669" s="1">
        <v>5</v>
      </c>
      <c r="N1669" s="1" t="s">
        <v>27</v>
      </c>
      <c r="O1669" t="s">
        <v>32</v>
      </c>
      <c r="P1669">
        <v>18</v>
      </c>
      <c r="Q1669" t="s">
        <v>32</v>
      </c>
      <c r="R1669" t="s">
        <v>27</v>
      </c>
      <c r="S1669">
        <v>50</v>
      </c>
      <c r="T1669">
        <f>2*130</f>
        <v>260</v>
      </c>
      <c r="U1669" t="s">
        <v>29</v>
      </c>
    </row>
    <row r="1670" spans="1:21" x14ac:dyDescent="0.35">
      <c r="A1670" t="s">
        <v>68</v>
      </c>
      <c r="B1670">
        <v>40</v>
      </c>
      <c r="C1670">
        <v>2023</v>
      </c>
      <c r="D1670" t="s">
        <v>163</v>
      </c>
      <c r="E1670">
        <v>133</v>
      </c>
      <c r="F1670" t="s">
        <v>164</v>
      </c>
      <c r="G1670" t="s">
        <v>24</v>
      </c>
      <c r="H1670" t="s">
        <v>25</v>
      </c>
      <c r="I1670">
        <v>200</v>
      </c>
      <c r="J1670" t="s">
        <v>26</v>
      </c>
      <c r="K1670" t="s">
        <v>28</v>
      </c>
      <c r="L1670">
        <v>6</v>
      </c>
      <c r="M1670" s="1">
        <v>3</v>
      </c>
      <c r="N1670" s="1" t="s">
        <v>27</v>
      </c>
      <c r="O1670" t="s">
        <v>27</v>
      </c>
      <c r="P1670">
        <v>21</v>
      </c>
      <c r="Q1670" t="s">
        <v>32</v>
      </c>
      <c r="R1670" t="s">
        <v>27</v>
      </c>
      <c r="S1670">
        <v>50</v>
      </c>
      <c r="T1670">
        <f>2*300</f>
        <v>600</v>
      </c>
      <c r="U1670" t="s">
        <v>29</v>
      </c>
    </row>
    <row r="1671" spans="1:21" x14ac:dyDescent="0.35">
      <c r="A1671" t="s">
        <v>69</v>
      </c>
      <c r="B1671">
        <v>41</v>
      </c>
      <c r="C1671">
        <v>2023</v>
      </c>
      <c r="D1671" t="s">
        <v>163</v>
      </c>
      <c r="E1671">
        <v>133</v>
      </c>
      <c r="F1671" t="s">
        <v>164</v>
      </c>
      <c r="G1671" t="s">
        <v>24</v>
      </c>
      <c r="H1671" t="s">
        <v>25</v>
      </c>
      <c r="I1671">
        <v>355</v>
      </c>
      <c r="J1671" t="s">
        <v>26</v>
      </c>
      <c r="K1671" t="s">
        <v>28</v>
      </c>
      <c r="L1671">
        <v>6</v>
      </c>
      <c r="M1671" s="1">
        <v>5</v>
      </c>
      <c r="N1671" s="1" t="s">
        <v>27</v>
      </c>
      <c r="O1671" t="s">
        <v>32</v>
      </c>
      <c r="P1671" t="s">
        <v>28</v>
      </c>
      <c r="Q1671" t="s">
        <v>32</v>
      </c>
      <c r="R1671" t="s">
        <v>27</v>
      </c>
      <c r="S1671">
        <v>36</v>
      </c>
      <c r="T1671">
        <f>2*385</f>
        <v>770</v>
      </c>
      <c r="U1671" t="s">
        <v>29</v>
      </c>
    </row>
    <row r="1672" spans="1:21" x14ac:dyDescent="0.35">
      <c r="A1672" t="s">
        <v>70</v>
      </c>
      <c r="B1672">
        <v>42</v>
      </c>
      <c r="C1672">
        <v>2023</v>
      </c>
      <c r="D1672" t="s">
        <v>163</v>
      </c>
      <c r="E1672">
        <v>133</v>
      </c>
      <c r="F1672" t="s">
        <v>164</v>
      </c>
      <c r="G1672" t="s">
        <v>24</v>
      </c>
      <c r="H1672" t="s">
        <v>25</v>
      </c>
      <c r="I1672">
        <v>25</v>
      </c>
      <c r="J1672" t="s">
        <v>26</v>
      </c>
      <c r="K1672" t="s">
        <v>28</v>
      </c>
      <c r="L1672">
        <v>6</v>
      </c>
      <c r="M1672" s="1">
        <v>4</v>
      </c>
      <c r="N1672" s="1" t="s">
        <v>27</v>
      </c>
      <c r="O1672" t="s">
        <v>32</v>
      </c>
      <c r="P1672">
        <v>21</v>
      </c>
      <c r="Q1672" t="s">
        <v>32</v>
      </c>
      <c r="R1672" t="s">
        <v>27</v>
      </c>
      <c r="S1672">
        <v>30</v>
      </c>
      <c r="T1672">
        <v>135</v>
      </c>
      <c r="U1672" t="s">
        <v>39</v>
      </c>
    </row>
    <row r="1673" spans="1:21" x14ac:dyDescent="0.35">
      <c r="A1673" t="s">
        <v>71</v>
      </c>
      <c r="B1673">
        <v>44</v>
      </c>
      <c r="C1673">
        <v>2023</v>
      </c>
      <c r="D1673" t="s">
        <v>163</v>
      </c>
      <c r="E1673">
        <v>133</v>
      </c>
      <c r="F1673" t="s">
        <v>164</v>
      </c>
      <c r="G1673" t="s">
        <v>24</v>
      </c>
      <c r="H1673" t="s">
        <v>25</v>
      </c>
      <c r="I1673">
        <v>280</v>
      </c>
      <c r="J1673" t="s">
        <v>26</v>
      </c>
      <c r="K1673" t="s">
        <v>28</v>
      </c>
      <c r="L1673">
        <v>6</v>
      </c>
      <c r="M1673" s="1">
        <v>4</v>
      </c>
      <c r="N1673" s="1" t="s">
        <v>27</v>
      </c>
      <c r="O1673" t="s">
        <v>32</v>
      </c>
      <c r="P1673" t="s">
        <v>28</v>
      </c>
      <c r="Q1673" t="s">
        <v>32</v>
      </c>
      <c r="R1673" t="s">
        <v>27</v>
      </c>
      <c r="S1673">
        <v>32</v>
      </c>
      <c r="T1673">
        <f>2*280</f>
        <v>560</v>
      </c>
      <c r="U1673" t="s">
        <v>29</v>
      </c>
    </row>
    <row r="1674" spans="1:21" x14ac:dyDescent="0.35">
      <c r="A1674" t="s">
        <v>72</v>
      </c>
      <c r="B1674">
        <v>45</v>
      </c>
      <c r="C1674">
        <v>2023</v>
      </c>
      <c r="D1674" t="s">
        <v>163</v>
      </c>
      <c r="E1674">
        <v>133</v>
      </c>
      <c r="F1674" t="s">
        <v>164</v>
      </c>
      <c r="G1674" t="s">
        <v>24</v>
      </c>
      <c r="H1674" t="s">
        <v>25</v>
      </c>
      <c r="I1674">
        <v>425</v>
      </c>
      <c r="J1674" t="s">
        <v>26</v>
      </c>
      <c r="K1674" t="s">
        <v>28</v>
      </c>
      <c r="L1674">
        <v>6</v>
      </c>
      <c r="M1674" s="1">
        <v>5</v>
      </c>
      <c r="N1674" s="1" t="s">
        <v>27</v>
      </c>
      <c r="O1674" t="s">
        <v>32</v>
      </c>
      <c r="P1674" s="1"/>
      <c r="Q1674" t="s">
        <v>32</v>
      </c>
      <c r="R1674" t="s">
        <v>27</v>
      </c>
      <c r="S1674">
        <v>40</v>
      </c>
      <c r="T1674">
        <v>230</v>
      </c>
      <c r="U1674" t="s">
        <v>29</v>
      </c>
    </row>
    <row r="1675" spans="1:21" x14ac:dyDescent="0.35">
      <c r="A1675" t="s">
        <v>73</v>
      </c>
      <c r="B1675">
        <v>46</v>
      </c>
      <c r="C1675">
        <v>2023</v>
      </c>
      <c r="D1675" t="s">
        <v>163</v>
      </c>
      <c r="E1675">
        <v>133</v>
      </c>
      <c r="F1675" t="s">
        <v>164</v>
      </c>
      <c r="G1675" t="s">
        <v>24</v>
      </c>
      <c r="H1675" t="s">
        <v>25</v>
      </c>
      <c r="I1675">
        <v>518.25</v>
      </c>
      <c r="J1675" t="s">
        <v>26</v>
      </c>
      <c r="K1675" t="s">
        <v>28</v>
      </c>
      <c r="L1675">
        <v>6</v>
      </c>
      <c r="M1675" s="1">
        <v>4</v>
      </c>
      <c r="N1675" s="1" t="s">
        <v>27</v>
      </c>
      <c r="O1675" t="s">
        <v>32</v>
      </c>
      <c r="P1675">
        <v>18</v>
      </c>
      <c r="Q1675" t="s">
        <v>32</v>
      </c>
      <c r="R1675" t="s">
        <v>27</v>
      </c>
      <c r="S1675" s="1">
        <v>30</v>
      </c>
      <c r="T1675">
        <f>2*300</f>
        <v>600</v>
      </c>
      <c r="U1675" t="s">
        <v>29</v>
      </c>
    </row>
    <row r="1676" spans="1:21" x14ac:dyDescent="0.35">
      <c r="A1676" t="s">
        <v>74</v>
      </c>
      <c r="B1676">
        <v>47</v>
      </c>
      <c r="C1676">
        <v>2023</v>
      </c>
      <c r="D1676" t="s">
        <v>163</v>
      </c>
      <c r="E1676">
        <v>133</v>
      </c>
      <c r="F1676" t="s">
        <v>164</v>
      </c>
      <c r="G1676" t="s">
        <v>24</v>
      </c>
      <c r="H1676" t="s">
        <v>25</v>
      </c>
      <c r="I1676">
        <v>287.14999999999998</v>
      </c>
      <c r="J1676" t="s">
        <v>26</v>
      </c>
      <c r="K1676" t="s">
        <v>28</v>
      </c>
      <c r="L1676">
        <v>6</v>
      </c>
      <c r="M1676" s="1">
        <v>4</v>
      </c>
      <c r="N1676" s="1" t="s">
        <v>27</v>
      </c>
      <c r="O1676" t="s">
        <v>32</v>
      </c>
      <c r="P1676">
        <v>21</v>
      </c>
      <c r="Q1676" t="s">
        <v>32</v>
      </c>
      <c r="R1676" t="s">
        <v>27</v>
      </c>
      <c r="S1676">
        <v>40</v>
      </c>
      <c r="T1676">
        <v>285</v>
      </c>
      <c r="U1676" t="s">
        <v>29</v>
      </c>
    </row>
    <row r="1677" spans="1:21" x14ac:dyDescent="0.35">
      <c r="A1677" t="s">
        <v>75</v>
      </c>
      <c r="B1677">
        <v>48</v>
      </c>
      <c r="C1677">
        <v>2023</v>
      </c>
      <c r="D1677" t="s">
        <v>163</v>
      </c>
      <c r="E1677">
        <v>133</v>
      </c>
      <c r="F1677" t="s">
        <v>164</v>
      </c>
      <c r="G1677" t="s">
        <v>24</v>
      </c>
      <c r="H1677" t="s">
        <v>25</v>
      </c>
      <c r="I1677">
        <v>150</v>
      </c>
      <c r="J1677" t="s">
        <v>26</v>
      </c>
      <c r="K1677" t="s">
        <v>28</v>
      </c>
      <c r="L1677">
        <v>6</v>
      </c>
      <c r="M1677" s="1">
        <v>5</v>
      </c>
      <c r="N1677" s="1" t="s">
        <v>27</v>
      </c>
      <c r="O1677" t="s">
        <v>32</v>
      </c>
      <c r="P1677">
        <v>18</v>
      </c>
      <c r="Q1677" t="s">
        <v>32</v>
      </c>
      <c r="R1677" t="s">
        <v>27</v>
      </c>
      <c r="S1677">
        <v>32</v>
      </c>
      <c r="T1677">
        <f>2*432.72</f>
        <v>865.44</v>
      </c>
      <c r="U1677" t="s">
        <v>29</v>
      </c>
    </row>
    <row r="1678" spans="1:21" x14ac:dyDescent="0.35">
      <c r="A1678" t="s">
        <v>76</v>
      </c>
      <c r="B1678">
        <v>49</v>
      </c>
      <c r="C1678">
        <v>2023</v>
      </c>
      <c r="D1678" t="s">
        <v>163</v>
      </c>
      <c r="E1678">
        <v>133</v>
      </c>
      <c r="F1678" t="s">
        <v>164</v>
      </c>
      <c r="G1678" t="s">
        <v>24</v>
      </c>
      <c r="H1678" t="s">
        <v>25</v>
      </c>
      <c r="I1678">
        <v>140</v>
      </c>
      <c r="J1678" t="s">
        <v>26</v>
      </c>
      <c r="K1678" t="s">
        <v>28</v>
      </c>
      <c r="L1678">
        <v>6</v>
      </c>
      <c r="M1678" s="1">
        <v>3</v>
      </c>
      <c r="N1678" s="1" t="s">
        <v>27</v>
      </c>
      <c r="O1678" t="s">
        <v>32</v>
      </c>
      <c r="P1678" t="s">
        <v>28</v>
      </c>
      <c r="Q1678" t="s">
        <v>32</v>
      </c>
      <c r="R1678" t="s">
        <v>27</v>
      </c>
      <c r="S1678">
        <v>30</v>
      </c>
      <c r="T1678">
        <v>93</v>
      </c>
      <c r="U1678" t="s">
        <v>29</v>
      </c>
    </row>
    <row r="1679" spans="1:21" x14ac:dyDescent="0.35">
      <c r="A1679" t="s">
        <v>77</v>
      </c>
      <c r="B1679">
        <v>50</v>
      </c>
      <c r="C1679">
        <v>2023</v>
      </c>
      <c r="D1679" t="s">
        <v>163</v>
      </c>
      <c r="E1679">
        <v>133</v>
      </c>
      <c r="F1679" t="s">
        <v>164</v>
      </c>
      <c r="G1679" t="s">
        <v>24</v>
      </c>
      <c r="H1679" t="s">
        <v>25</v>
      </c>
      <c r="I1679">
        <v>225</v>
      </c>
      <c r="J1679" t="s">
        <v>26</v>
      </c>
      <c r="K1679" t="s">
        <v>28</v>
      </c>
      <c r="L1679">
        <v>6</v>
      </c>
      <c r="M1679" s="1">
        <v>4</v>
      </c>
      <c r="N1679" s="1" t="s">
        <v>27</v>
      </c>
      <c r="O1679" t="s">
        <v>27</v>
      </c>
      <c r="P1679">
        <v>18</v>
      </c>
      <c r="Q1679" t="s">
        <v>32</v>
      </c>
      <c r="R1679" t="s">
        <v>27</v>
      </c>
      <c r="S1679">
        <v>40</v>
      </c>
      <c r="T1679">
        <v>350</v>
      </c>
      <c r="U1679" t="s">
        <v>29</v>
      </c>
    </row>
    <row r="1680" spans="1:21" x14ac:dyDescent="0.35">
      <c r="A1680" t="s">
        <v>78</v>
      </c>
      <c r="B1680">
        <v>51</v>
      </c>
      <c r="C1680">
        <v>2023</v>
      </c>
      <c r="D1680" t="s">
        <v>163</v>
      </c>
      <c r="E1680">
        <v>133</v>
      </c>
      <c r="F1680" t="s">
        <v>164</v>
      </c>
      <c r="G1680" t="s">
        <v>24</v>
      </c>
      <c r="H1680" t="s">
        <v>25</v>
      </c>
      <c r="I1680">
        <v>250</v>
      </c>
      <c r="J1680" t="s">
        <v>26</v>
      </c>
      <c r="K1680" t="s">
        <v>28</v>
      </c>
      <c r="L1680">
        <v>6</v>
      </c>
      <c r="M1680" s="1">
        <v>4</v>
      </c>
      <c r="N1680" s="1" t="s">
        <v>27</v>
      </c>
      <c r="O1680" t="s">
        <v>32</v>
      </c>
      <c r="P1680" t="s">
        <v>28</v>
      </c>
      <c r="Q1680" t="s">
        <v>32</v>
      </c>
      <c r="R1680" t="s">
        <v>27</v>
      </c>
      <c r="S1680" s="1">
        <v>40</v>
      </c>
      <c r="T1680" s="1">
        <v>300</v>
      </c>
      <c r="U1680" t="s">
        <v>29</v>
      </c>
    </row>
    <row r="1681" spans="1:21" x14ac:dyDescent="0.35">
      <c r="A1681" t="s">
        <v>79</v>
      </c>
      <c r="B1681">
        <v>53</v>
      </c>
      <c r="C1681">
        <v>2023</v>
      </c>
      <c r="D1681" t="s">
        <v>163</v>
      </c>
      <c r="E1681">
        <v>133</v>
      </c>
      <c r="F1681" t="s">
        <v>164</v>
      </c>
      <c r="G1681" t="s">
        <v>24</v>
      </c>
      <c r="H1681" t="s">
        <v>25</v>
      </c>
      <c r="I1681">
        <v>146</v>
      </c>
      <c r="J1681" t="s">
        <v>26</v>
      </c>
      <c r="K1681" t="s">
        <v>28</v>
      </c>
      <c r="L1681">
        <v>6</v>
      </c>
      <c r="M1681" s="1">
        <v>5</v>
      </c>
      <c r="N1681" s="1" t="s">
        <v>27</v>
      </c>
      <c r="O1681" t="s">
        <v>32</v>
      </c>
      <c r="P1681" t="s">
        <v>28</v>
      </c>
      <c r="Q1681" t="s">
        <v>32</v>
      </c>
      <c r="R1681" t="s">
        <v>27</v>
      </c>
      <c r="S1681">
        <v>50</v>
      </c>
      <c r="T1681">
        <f>2*166</f>
        <v>332</v>
      </c>
      <c r="U1681" t="s">
        <v>29</v>
      </c>
    </row>
    <row r="1682" spans="1:21" x14ac:dyDescent="0.35">
      <c r="A1682" t="s">
        <v>80</v>
      </c>
      <c r="B1682">
        <v>54</v>
      </c>
      <c r="C1682">
        <v>2023</v>
      </c>
      <c r="D1682" t="s">
        <v>163</v>
      </c>
      <c r="E1682">
        <v>133</v>
      </c>
      <c r="F1682" t="s">
        <v>164</v>
      </c>
      <c r="G1682" t="s">
        <v>24</v>
      </c>
      <c r="H1682" t="s">
        <v>25</v>
      </c>
      <c r="I1682">
        <v>400</v>
      </c>
      <c r="J1682" t="s">
        <v>26</v>
      </c>
      <c r="K1682" t="s">
        <v>28</v>
      </c>
      <c r="L1682">
        <v>6</v>
      </c>
      <c r="M1682" s="1">
        <v>5</v>
      </c>
      <c r="N1682" s="1" t="s">
        <v>27</v>
      </c>
      <c r="O1682" t="s">
        <v>32</v>
      </c>
      <c r="P1682">
        <v>21</v>
      </c>
      <c r="Q1682" t="s">
        <v>32</v>
      </c>
      <c r="R1682" t="s">
        <v>27</v>
      </c>
      <c r="S1682">
        <v>86</v>
      </c>
      <c r="T1682" s="1">
        <v>800</v>
      </c>
      <c r="U1682" t="s">
        <v>39</v>
      </c>
    </row>
    <row r="1683" spans="1:21" x14ac:dyDescent="0.35">
      <c r="A1683" t="s">
        <v>81</v>
      </c>
      <c r="B1683">
        <v>55</v>
      </c>
      <c r="C1683">
        <v>2023</v>
      </c>
      <c r="D1683" t="s">
        <v>163</v>
      </c>
      <c r="E1683">
        <v>133</v>
      </c>
      <c r="F1683" t="s">
        <v>164</v>
      </c>
      <c r="G1683" t="s">
        <v>24</v>
      </c>
      <c r="H1683" t="s">
        <v>25</v>
      </c>
      <c r="I1683">
        <v>135</v>
      </c>
      <c r="J1683" t="s">
        <v>26</v>
      </c>
      <c r="K1683" t="s">
        <v>28</v>
      </c>
      <c r="L1683">
        <v>6</v>
      </c>
      <c r="M1683" s="1">
        <v>4</v>
      </c>
      <c r="N1683" s="1" t="s">
        <v>27</v>
      </c>
      <c r="O1683" t="s">
        <v>32</v>
      </c>
      <c r="P1683" t="s">
        <v>28</v>
      </c>
      <c r="Q1683" t="s">
        <v>27</v>
      </c>
      <c r="R1683" t="s">
        <v>27</v>
      </c>
      <c r="S1683">
        <v>30</v>
      </c>
      <c r="T1683">
        <v>170</v>
      </c>
      <c r="U1683" t="s">
        <v>29</v>
      </c>
    </row>
    <row r="1684" spans="1:21" x14ac:dyDescent="0.35">
      <c r="A1684" t="s">
        <v>82</v>
      </c>
      <c r="B1684">
        <v>56</v>
      </c>
      <c r="C1684">
        <v>2023</v>
      </c>
      <c r="D1684" t="s">
        <v>163</v>
      </c>
      <c r="E1684">
        <v>133</v>
      </c>
      <c r="F1684" t="s">
        <v>164</v>
      </c>
      <c r="G1684" t="s">
        <v>24</v>
      </c>
      <c r="H1684" t="s">
        <v>25</v>
      </c>
      <c r="I1684">
        <v>250</v>
      </c>
      <c r="J1684" t="s">
        <v>26</v>
      </c>
      <c r="K1684" t="s">
        <v>28</v>
      </c>
      <c r="L1684">
        <v>6</v>
      </c>
      <c r="M1684" s="1">
        <v>5</v>
      </c>
      <c r="N1684" s="1" t="s">
        <v>27</v>
      </c>
      <c r="O1684" t="s">
        <v>32</v>
      </c>
      <c r="P1684" t="s">
        <v>28</v>
      </c>
      <c r="Q1684" t="s">
        <v>32</v>
      </c>
      <c r="R1684" t="s">
        <v>27</v>
      </c>
      <c r="S1684">
        <v>40</v>
      </c>
      <c r="T1684">
        <f>2*60</f>
        <v>120</v>
      </c>
      <c r="U1684" t="s">
        <v>29</v>
      </c>
    </row>
    <row r="1685" spans="1:21" x14ac:dyDescent="0.35">
      <c r="A1685" t="s">
        <v>21</v>
      </c>
      <c r="B1685">
        <v>1</v>
      </c>
      <c r="C1685">
        <v>2023</v>
      </c>
      <c r="D1685" t="s">
        <v>165</v>
      </c>
      <c r="E1685">
        <v>134</v>
      </c>
      <c r="F1685" t="s">
        <v>166</v>
      </c>
      <c r="G1685" t="s">
        <v>24</v>
      </c>
      <c r="H1685" t="s">
        <v>25</v>
      </c>
      <c r="I1685">
        <v>400</v>
      </c>
      <c r="J1685" t="s">
        <v>26</v>
      </c>
      <c r="K1685">
        <v>1500</v>
      </c>
      <c r="L1685">
        <v>6</v>
      </c>
      <c r="M1685">
        <v>2</v>
      </c>
      <c r="N1685" s="1" t="s">
        <v>27</v>
      </c>
      <c r="O1685" t="s">
        <v>27</v>
      </c>
      <c r="P1685">
        <v>19</v>
      </c>
      <c r="Q1685" t="s">
        <v>32</v>
      </c>
      <c r="R1685" t="s">
        <v>32</v>
      </c>
      <c r="S1685">
        <v>30</v>
      </c>
      <c r="T1685">
        <v>100</v>
      </c>
      <c r="U1685" t="s">
        <v>39</v>
      </c>
    </row>
    <row r="1686" spans="1:21" x14ac:dyDescent="0.35">
      <c r="A1686" t="s">
        <v>30</v>
      </c>
      <c r="B1686">
        <v>2</v>
      </c>
      <c r="C1686">
        <v>2023</v>
      </c>
      <c r="D1686" t="s">
        <v>165</v>
      </c>
      <c r="E1686">
        <v>134</v>
      </c>
      <c r="F1686" t="s">
        <v>166</v>
      </c>
      <c r="G1686" t="s">
        <v>24</v>
      </c>
      <c r="H1686" t="s">
        <v>25</v>
      </c>
      <c r="I1686">
        <v>200</v>
      </c>
      <c r="J1686" t="s">
        <v>26</v>
      </c>
      <c r="K1686">
        <v>1500</v>
      </c>
      <c r="L1686">
        <v>6</v>
      </c>
      <c r="M1686">
        <v>2</v>
      </c>
      <c r="N1686" s="1" t="s">
        <v>27</v>
      </c>
      <c r="O1686" t="s">
        <v>27</v>
      </c>
      <c r="P1686" t="s">
        <v>28</v>
      </c>
      <c r="Q1686" t="s">
        <v>32</v>
      </c>
      <c r="R1686" t="s">
        <v>32</v>
      </c>
      <c r="S1686">
        <v>30</v>
      </c>
      <c r="T1686">
        <v>100</v>
      </c>
      <c r="U1686" t="s">
        <v>39</v>
      </c>
    </row>
    <row r="1687" spans="1:21" x14ac:dyDescent="0.35">
      <c r="A1687" t="s">
        <v>33</v>
      </c>
      <c r="B1687">
        <v>4</v>
      </c>
      <c r="C1687">
        <v>2023</v>
      </c>
      <c r="D1687" t="s">
        <v>165</v>
      </c>
      <c r="E1687">
        <v>134</v>
      </c>
      <c r="F1687" t="s">
        <v>166</v>
      </c>
      <c r="G1687" t="s">
        <v>24</v>
      </c>
      <c r="H1687" t="s">
        <v>25</v>
      </c>
      <c r="I1687">
        <v>250</v>
      </c>
      <c r="J1687" t="s">
        <v>26</v>
      </c>
      <c r="K1687">
        <v>1500</v>
      </c>
      <c r="L1687">
        <v>6</v>
      </c>
      <c r="M1687">
        <v>2</v>
      </c>
      <c r="N1687" s="1" t="s">
        <v>27</v>
      </c>
      <c r="O1687" t="s">
        <v>27</v>
      </c>
      <c r="P1687" t="s">
        <v>28</v>
      </c>
      <c r="Q1687" t="s">
        <v>32</v>
      </c>
      <c r="R1687" t="s">
        <v>27</v>
      </c>
      <c r="S1687">
        <v>30</v>
      </c>
      <c r="T1687">
        <v>180</v>
      </c>
      <c r="U1687" t="s">
        <v>39</v>
      </c>
    </row>
    <row r="1688" spans="1:21" x14ac:dyDescent="0.35">
      <c r="A1688" t="s">
        <v>34</v>
      </c>
      <c r="B1688">
        <v>5</v>
      </c>
      <c r="C1688">
        <v>2023</v>
      </c>
      <c r="D1688" t="s">
        <v>165</v>
      </c>
      <c r="E1688">
        <v>134</v>
      </c>
      <c r="F1688" t="s">
        <v>166</v>
      </c>
      <c r="G1688" t="s">
        <v>24</v>
      </c>
      <c r="H1688" t="s">
        <v>25</v>
      </c>
      <c r="I1688">
        <v>136.25</v>
      </c>
      <c r="J1688" t="s">
        <v>26</v>
      </c>
      <c r="K1688">
        <v>2000</v>
      </c>
      <c r="L1688">
        <v>6</v>
      </c>
      <c r="M1688">
        <v>2</v>
      </c>
      <c r="N1688" s="1" t="s">
        <v>27</v>
      </c>
      <c r="O1688" t="s">
        <v>27</v>
      </c>
      <c r="P1688">
        <v>21</v>
      </c>
      <c r="Q1688" t="s">
        <v>32</v>
      </c>
      <c r="R1688" t="s">
        <v>27</v>
      </c>
      <c r="S1688">
        <v>30</v>
      </c>
      <c r="T1688">
        <v>150</v>
      </c>
      <c r="U1688" t="s">
        <v>39</v>
      </c>
    </row>
    <row r="1689" spans="1:21" x14ac:dyDescent="0.35">
      <c r="A1689" t="s">
        <v>35</v>
      </c>
      <c r="B1689">
        <v>6</v>
      </c>
      <c r="C1689">
        <v>2023</v>
      </c>
      <c r="D1689" t="s">
        <v>165</v>
      </c>
      <c r="E1689">
        <v>134</v>
      </c>
      <c r="F1689" t="s">
        <v>166</v>
      </c>
      <c r="G1689" t="s">
        <v>24</v>
      </c>
      <c r="H1689" t="s">
        <v>25</v>
      </c>
      <c r="I1689">
        <v>500</v>
      </c>
      <c r="J1689" t="s">
        <v>26</v>
      </c>
      <c r="K1689">
        <v>1500</v>
      </c>
      <c r="L1689">
        <v>6</v>
      </c>
      <c r="M1689">
        <v>2</v>
      </c>
      <c r="N1689" s="1" t="s">
        <v>27</v>
      </c>
      <c r="O1689" t="s">
        <v>27</v>
      </c>
      <c r="P1689">
        <v>18</v>
      </c>
      <c r="Q1689" t="s">
        <v>27</v>
      </c>
      <c r="R1689" t="s">
        <v>27</v>
      </c>
      <c r="S1689">
        <v>30</v>
      </c>
      <c r="T1689">
        <v>527</v>
      </c>
      <c r="U1689" t="s">
        <v>29</v>
      </c>
    </row>
    <row r="1690" spans="1:21" x14ac:dyDescent="0.35">
      <c r="A1690" t="s">
        <v>36</v>
      </c>
      <c r="B1690">
        <v>8</v>
      </c>
      <c r="C1690">
        <v>2023</v>
      </c>
      <c r="D1690" t="s">
        <v>165</v>
      </c>
      <c r="E1690">
        <v>134</v>
      </c>
      <c r="F1690" t="s">
        <v>166</v>
      </c>
      <c r="G1690" t="s">
        <v>24</v>
      </c>
      <c r="H1690" t="s">
        <v>25</v>
      </c>
      <c r="I1690">
        <v>247</v>
      </c>
      <c r="J1690" t="s">
        <v>26</v>
      </c>
      <c r="K1690">
        <v>1500</v>
      </c>
      <c r="L1690">
        <v>6</v>
      </c>
      <c r="M1690">
        <v>2</v>
      </c>
      <c r="N1690" s="1" t="s">
        <v>27</v>
      </c>
      <c r="O1690" t="s">
        <v>27</v>
      </c>
      <c r="P1690" t="s">
        <v>28</v>
      </c>
      <c r="Q1690" t="s">
        <v>27</v>
      </c>
      <c r="R1690" t="s">
        <v>32</v>
      </c>
      <c r="S1690">
        <v>24</v>
      </c>
      <c r="T1690" t="s">
        <v>28</v>
      </c>
      <c r="U1690" t="s">
        <v>29</v>
      </c>
    </row>
    <row r="1691" spans="1:21" x14ac:dyDescent="0.35">
      <c r="A1691" t="s">
        <v>37</v>
      </c>
      <c r="B1691">
        <v>9</v>
      </c>
      <c r="C1691">
        <v>2023</v>
      </c>
      <c r="D1691" t="s">
        <v>165</v>
      </c>
      <c r="E1691">
        <v>134</v>
      </c>
      <c r="F1691" t="s">
        <v>166</v>
      </c>
      <c r="G1691" t="s">
        <v>24</v>
      </c>
      <c r="H1691" t="s">
        <v>25</v>
      </c>
      <c r="I1691">
        <v>955</v>
      </c>
      <c r="J1691" t="s">
        <v>26</v>
      </c>
      <c r="K1691">
        <v>1500</v>
      </c>
      <c r="L1691">
        <v>6</v>
      </c>
      <c r="M1691">
        <v>2</v>
      </c>
      <c r="N1691" s="1" t="s">
        <v>27</v>
      </c>
      <c r="O1691" t="s">
        <v>27</v>
      </c>
      <c r="P1691">
        <v>18</v>
      </c>
      <c r="Q1691" t="s">
        <v>27</v>
      </c>
      <c r="R1691" t="s">
        <v>27</v>
      </c>
      <c r="S1691">
        <v>30</v>
      </c>
      <c r="T1691">
        <f>2*100</f>
        <v>200</v>
      </c>
      <c r="U1691" t="s">
        <v>29</v>
      </c>
    </row>
    <row r="1692" spans="1:21" x14ac:dyDescent="0.35">
      <c r="A1692" t="s">
        <v>38</v>
      </c>
      <c r="B1692">
        <v>10</v>
      </c>
      <c r="C1692">
        <v>2023</v>
      </c>
      <c r="D1692" t="s">
        <v>165</v>
      </c>
      <c r="E1692">
        <v>134</v>
      </c>
      <c r="F1692" t="s">
        <v>166</v>
      </c>
      <c r="G1692" t="s">
        <v>24</v>
      </c>
      <c r="H1692" t="s">
        <v>25</v>
      </c>
      <c r="I1692">
        <v>212</v>
      </c>
      <c r="J1692" t="s">
        <v>26</v>
      </c>
      <c r="K1692">
        <v>1500</v>
      </c>
      <c r="L1692">
        <v>6</v>
      </c>
      <c r="M1692">
        <v>2</v>
      </c>
      <c r="N1692" s="1" t="s">
        <v>27</v>
      </c>
      <c r="O1692" t="s">
        <v>27</v>
      </c>
      <c r="P1692" t="s">
        <v>28</v>
      </c>
      <c r="Q1692" t="s">
        <v>27</v>
      </c>
      <c r="R1692" t="s">
        <v>27</v>
      </c>
      <c r="S1692">
        <v>30</v>
      </c>
      <c r="T1692" t="s">
        <v>28</v>
      </c>
      <c r="U1692" t="s">
        <v>39</v>
      </c>
    </row>
    <row r="1693" spans="1:21" x14ac:dyDescent="0.35">
      <c r="A1693" t="s">
        <v>40</v>
      </c>
      <c r="B1693">
        <v>11</v>
      </c>
      <c r="C1693">
        <v>2023</v>
      </c>
      <c r="D1693" t="s">
        <v>165</v>
      </c>
      <c r="E1693">
        <v>134</v>
      </c>
      <c r="F1693" t="s">
        <v>166</v>
      </c>
      <c r="G1693" t="s">
        <v>24</v>
      </c>
      <c r="H1693" t="s">
        <v>25</v>
      </c>
      <c r="I1693">
        <v>280</v>
      </c>
      <c r="J1693" t="s">
        <v>26</v>
      </c>
      <c r="K1693">
        <v>1900</v>
      </c>
      <c r="L1693">
        <v>6</v>
      </c>
      <c r="M1693">
        <v>2</v>
      </c>
      <c r="N1693" s="1" t="s">
        <v>27</v>
      </c>
      <c r="O1693" t="s">
        <v>27</v>
      </c>
      <c r="P1693">
        <v>18</v>
      </c>
      <c r="Q1693" t="s">
        <v>32</v>
      </c>
      <c r="R1693" t="s">
        <v>27</v>
      </c>
      <c r="S1693">
        <v>40</v>
      </c>
      <c r="T1693">
        <v>360</v>
      </c>
      <c r="U1693" t="s">
        <v>39</v>
      </c>
    </row>
    <row r="1694" spans="1:21" x14ac:dyDescent="0.35">
      <c r="A1694" t="s">
        <v>41</v>
      </c>
      <c r="B1694">
        <v>12</v>
      </c>
      <c r="C1694">
        <v>2023</v>
      </c>
      <c r="D1694" t="s">
        <v>165</v>
      </c>
      <c r="E1694">
        <v>134</v>
      </c>
      <c r="F1694" t="s">
        <v>166</v>
      </c>
      <c r="G1694" t="s">
        <v>24</v>
      </c>
      <c r="H1694" t="s">
        <v>25</v>
      </c>
      <c r="I1694">
        <v>295</v>
      </c>
      <c r="J1694" t="s">
        <v>26</v>
      </c>
      <c r="K1694">
        <v>2080</v>
      </c>
      <c r="L1694">
        <v>6</v>
      </c>
      <c r="M1694">
        <v>2</v>
      </c>
      <c r="N1694" s="1" t="s">
        <v>27</v>
      </c>
      <c r="O1694" t="s">
        <v>27</v>
      </c>
      <c r="P1694">
        <v>18</v>
      </c>
      <c r="Q1694" t="s">
        <v>27</v>
      </c>
      <c r="R1694" t="s">
        <v>32</v>
      </c>
      <c r="S1694">
        <v>30</v>
      </c>
      <c r="T1694">
        <v>205</v>
      </c>
      <c r="U1694" t="s">
        <v>29</v>
      </c>
    </row>
    <row r="1695" spans="1:21" x14ac:dyDescent="0.35">
      <c r="A1695" t="s">
        <v>42</v>
      </c>
      <c r="B1695">
        <v>13</v>
      </c>
      <c r="C1695">
        <v>2023</v>
      </c>
      <c r="D1695" t="s">
        <v>165</v>
      </c>
      <c r="E1695">
        <v>134</v>
      </c>
      <c r="F1695" t="s">
        <v>166</v>
      </c>
      <c r="G1695" t="s">
        <v>24</v>
      </c>
      <c r="H1695" t="s">
        <v>25</v>
      </c>
      <c r="I1695">
        <v>250</v>
      </c>
      <c r="J1695" t="s">
        <v>26</v>
      </c>
      <c r="K1695">
        <v>1500</v>
      </c>
      <c r="L1695">
        <v>6</v>
      </c>
      <c r="M1695">
        <v>2</v>
      </c>
      <c r="N1695" s="1" t="s">
        <v>27</v>
      </c>
      <c r="O1695" t="s">
        <v>27</v>
      </c>
      <c r="P1695">
        <v>18</v>
      </c>
      <c r="Q1695" t="s">
        <v>32</v>
      </c>
      <c r="R1695" t="s">
        <v>27</v>
      </c>
      <c r="S1695">
        <v>30</v>
      </c>
      <c r="T1695">
        <v>200</v>
      </c>
      <c r="U1695" t="s">
        <v>39</v>
      </c>
    </row>
    <row r="1696" spans="1:21" x14ac:dyDescent="0.35">
      <c r="A1696" t="s">
        <v>43</v>
      </c>
      <c r="B1696">
        <v>15</v>
      </c>
      <c r="C1696">
        <v>2023</v>
      </c>
      <c r="D1696" t="s">
        <v>165</v>
      </c>
      <c r="E1696">
        <v>134</v>
      </c>
      <c r="F1696" t="s">
        <v>166</v>
      </c>
      <c r="G1696" t="s">
        <v>24</v>
      </c>
      <c r="H1696" t="s">
        <v>25</v>
      </c>
      <c r="I1696">
        <v>215</v>
      </c>
      <c r="J1696" t="s">
        <v>26</v>
      </c>
      <c r="K1696">
        <v>1500</v>
      </c>
      <c r="L1696">
        <v>6</v>
      </c>
      <c r="M1696">
        <v>2</v>
      </c>
      <c r="N1696" s="1" t="s">
        <v>27</v>
      </c>
      <c r="O1696" t="s">
        <v>32</v>
      </c>
      <c r="P1696">
        <v>18</v>
      </c>
      <c r="Q1696" t="s">
        <v>27</v>
      </c>
      <c r="R1696" t="s">
        <v>32</v>
      </c>
      <c r="S1696">
        <v>30</v>
      </c>
      <c r="T1696">
        <v>90</v>
      </c>
      <c r="U1696" t="s">
        <v>39</v>
      </c>
    </row>
    <row r="1697" spans="1:21" x14ac:dyDescent="0.35">
      <c r="A1697" t="s">
        <v>44</v>
      </c>
      <c r="B1697">
        <v>16</v>
      </c>
      <c r="C1697">
        <v>2023</v>
      </c>
      <c r="D1697" t="s">
        <v>165</v>
      </c>
      <c r="E1697">
        <v>134</v>
      </c>
      <c r="F1697" t="s">
        <v>166</v>
      </c>
      <c r="G1697" t="s">
        <v>24</v>
      </c>
      <c r="H1697" t="s">
        <v>25</v>
      </c>
      <c r="I1697">
        <v>168.25</v>
      </c>
      <c r="J1697" t="s">
        <v>26</v>
      </c>
      <c r="K1697">
        <v>1740</v>
      </c>
      <c r="L1697">
        <v>6</v>
      </c>
      <c r="M1697">
        <v>2</v>
      </c>
      <c r="N1697" s="1" t="s">
        <v>27</v>
      </c>
      <c r="O1697" t="s">
        <v>27</v>
      </c>
      <c r="P1697">
        <v>18</v>
      </c>
      <c r="Q1697" t="s">
        <v>32</v>
      </c>
      <c r="R1697" t="s">
        <v>27</v>
      </c>
      <c r="S1697">
        <v>30</v>
      </c>
      <c r="T1697">
        <f>2*130</f>
        <v>260</v>
      </c>
      <c r="U1697" t="s">
        <v>39</v>
      </c>
    </row>
    <row r="1698" spans="1:21" x14ac:dyDescent="0.35">
      <c r="A1698" t="s">
        <v>45</v>
      </c>
      <c r="B1698">
        <v>17</v>
      </c>
      <c r="C1698">
        <v>2023</v>
      </c>
      <c r="D1698" t="s">
        <v>165</v>
      </c>
      <c r="E1698">
        <v>134</v>
      </c>
      <c r="F1698" t="s">
        <v>166</v>
      </c>
      <c r="G1698" t="s">
        <v>24</v>
      </c>
      <c r="H1698" t="s">
        <v>25</v>
      </c>
      <c r="I1698">
        <v>75</v>
      </c>
      <c r="J1698" t="s">
        <v>26</v>
      </c>
      <c r="K1698">
        <v>1200</v>
      </c>
      <c r="L1698">
        <v>6</v>
      </c>
      <c r="M1698">
        <v>2</v>
      </c>
      <c r="N1698" s="1" t="s">
        <v>27</v>
      </c>
      <c r="O1698" t="s">
        <v>32</v>
      </c>
      <c r="P1698" t="s">
        <v>28</v>
      </c>
      <c r="Q1698" t="s">
        <v>27</v>
      </c>
      <c r="R1698" t="s">
        <v>27</v>
      </c>
      <c r="S1698">
        <v>30</v>
      </c>
      <c r="T1698">
        <v>75</v>
      </c>
      <c r="U1698" t="s">
        <v>29</v>
      </c>
    </row>
    <row r="1699" spans="1:21" x14ac:dyDescent="0.35">
      <c r="A1699" t="s">
        <v>46</v>
      </c>
      <c r="B1699">
        <v>18</v>
      </c>
      <c r="C1699">
        <v>2023</v>
      </c>
      <c r="D1699" t="s">
        <v>165</v>
      </c>
      <c r="E1699">
        <v>134</v>
      </c>
      <c r="F1699" t="s">
        <v>166</v>
      </c>
      <c r="G1699" t="s">
        <v>24</v>
      </c>
      <c r="H1699" t="s">
        <v>25</v>
      </c>
      <c r="I1699">
        <v>100</v>
      </c>
      <c r="J1699" t="s">
        <v>26</v>
      </c>
      <c r="K1699">
        <v>1500</v>
      </c>
      <c r="L1699">
        <v>6</v>
      </c>
      <c r="M1699">
        <v>2</v>
      </c>
      <c r="N1699" s="1" t="s">
        <v>27</v>
      </c>
      <c r="O1699" t="s">
        <v>32</v>
      </c>
      <c r="P1699" t="s">
        <v>28</v>
      </c>
      <c r="Q1699" t="s">
        <v>32</v>
      </c>
      <c r="R1699" t="s">
        <v>27</v>
      </c>
      <c r="S1699">
        <v>30</v>
      </c>
      <c r="T1699">
        <v>160</v>
      </c>
      <c r="U1699" t="s">
        <v>39</v>
      </c>
    </row>
    <row r="1700" spans="1:21" x14ac:dyDescent="0.35">
      <c r="A1700" t="s">
        <v>47</v>
      </c>
      <c r="B1700">
        <v>19</v>
      </c>
      <c r="C1700">
        <v>2023</v>
      </c>
      <c r="D1700" t="s">
        <v>165</v>
      </c>
      <c r="E1700">
        <v>134</v>
      </c>
      <c r="F1700" t="s">
        <v>166</v>
      </c>
      <c r="G1700" t="s">
        <v>24</v>
      </c>
      <c r="H1700" t="s">
        <v>25</v>
      </c>
      <c r="I1700">
        <v>297</v>
      </c>
      <c r="J1700" t="s">
        <v>26</v>
      </c>
      <c r="K1700">
        <v>1500</v>
      </c>
      <c r="L1700">
        <v>6</v>
      </c>
      <c r="M1700">
        <v>2</v>
      </c>
      <c r="N1700" s="1" t="s">
        <v>27</v>
      </c>
      <c r="O1700" t="s">
        <v>27</v>
      </c>
      <c r="P1700" t="s">
        <v>28</v>
      </c>
      <c r="Q1700" t="s">
        <v>27</v>
      </c>
      <c r="R1700" t="s">
        <v>32</v>
      </c>
      <c r="S1700">
        <v>30</v>
      </c>
      <c r="T1700">
        <v>180</v>
      </c>
      <c r="U1700" t="s">
        <v>39</v>
      </c>
    </row>
    <row r="1701" spans="1:21" x14ac:dyDescent="0.35">
      <c r="A1701" t="s">
        <v>48</v>
      </c>
      <c r="B1701">
        <v>20</v>
      </c>
      <c r="C1701">
        <v>2023</v>
      </c>
      <c r="D1701" t="s">
        <v>165</v>
      </c>
      <c r="E1701">
        <v>134</v>
      </c>
      <c r="F1701" t="s">
        <v>166</v>
      </c>
      <c r="G1701" t="s">
        <v>24</v>
      </c>
      <c r="H1701" t="s">
        <v>25</v>
      </c>
      <c r="I1701">
        <v>147</v>
      </c>
      <c r="J1701" t="s">
        <v>26</v>
      </c>
      <c r="K1701">
        <v>1500</v>
      </c>
      <c r="L1701">
        <v>6</v>
      </c>
      <c r="M1701">
        <v>2</v>
      </c>
      <c r="N1701" s="1" t="s">
        <v>27</v>
      </c>
      <c r="O1701" t="s">
        <v>27</v>
      </c>
      <c r="P1701">
        <v>18</v>
      </c>
      <c r="Q1701" t="s">
        <v>32</v>
      </c>
      <c r="R1701" t="s">
        <v>32</v>
      </c>
      <c r="S1701">
        <v>30</v>
      </c>
      <c r="T1701">
        <v>150</v>
      </c>
      <c r="U1701" t="s">
        <v>39</v>
      </c>
    </row>
    <row r="1702" spans="1:21" x14ac:dyDescent="0.35">
      <c r="A1702" t="s">
        <v>49</v>
      </c>
      <c r="B1702">
        <v>21</v>
      </c>
      <c r="C1702">
        <v>2023</v>
      </c>
      <c r="D1702" t="s">
        <v>165</v>
      </c>
      <c r="E1702">
        <v>134</v>
      </c>
      <c r="F1702" t="s">
        <v>166</v>
      </c>
      <c r="G1702" t="s">
        <v>24</v>
      </c>
      <c r="H1702" t="s">
        <v>25</v>
      </c>
      <c r="I1702">
        <v>208.25</v>
      </c>
      <c r="J1702" t="s">
        <v>26</v>
      </c>
      <c r="K1702">
        <v>1500</v>
      </c>
      <c r="L1702">
        <v>6</v>
      </c>
      <c r="M1702">
        <v>2</v>
      </c>
      <c r="N1702" s="1" t="s">
        <v>27</v>
      </c>
      <c r="O1702" t="s">
        <v>27</v>
      </c>
      <c r="P1702">
        <v>18</v>
      </c>
      <c r="Q1702" t="s">
        <v>32</v>
      </c>
      <c r="R1702" t="s">
        <v>27</v>
      </c>
      <c r="S1702">
        <v>30</v>
      </c>
      <c r="T1702">
        <f>2*105</f>
        <v>210</v>
      </c>
      <c r="U1702" t="s">
        <v>39</v>
      </c>
    </row>
    <row r="1703" spans="1:21" x14ac:dyDescent="0.35">
      <c r="A1703" t="s">
        <v>50</v>
      </c>
      <c r="B1703">
        <v>22</v>
      </c>
      <c r="C1703">
        <v>2023</v>
      </c>
      <c r="D1703" t="s">
        <v>165</v>
      </c>
      <c r="E1703">
        <v>134</v>
      </c>
      <c r="F1703" t="s">
        <v>166</v>
      </c>
      <c r="G1703" t="s">
        <v>24</v>
      </c>
      <c r="H1703" t="s">
        <v>25</v>
      </c>
      <c r="I1703">
        <v>339.25</v>
      </c>
      <c r="J1703" t="s">
        <v>26</v>
      </c>
      <c r="K1703">
        <v>1740</v>
      </c>
      <c r="L1703">
        <v>6</v>
      </c>
      <c r="M1703">
        <v>2</v>
      </c>
      <c r="N1703" s="1" t="s">
        <v>27</v>
      </c>
      <c r="O1703" t="s">
        <v>27</v>
      </c>
      <c r="P1703">
        <v>21</v>
      </c>
      <c r="Q1703" t="s">
        <v>32</v>
      </c>
      <c r="R1703" t="s">
        <v>27</v>
      </c>
      <c r="S1703">
        <v>30</v>
      </c>
      <c r="T1703">
        <f>2*100</f>
        <v>200</v>
      </c>
      <c r="U1703" t="s">
        <v>39</v>
      </c>
    </row>
    <row r="1704" spans="1:21" x14ac:dyDescent="0.35">
      <c r="A1704" t="s">
        <v>51</v>
      </c>
      <c r="B1704">
        <v>23</v>
      </c>
      <c r="C1704">
        <v>2023</v>
      </c>
      <c r="D1704" t="s">
        <v>165</v>
      </c>
      <c r="E1704">
        <v>134</v>
      </c>
      <c r="F1704" t="s">
        <v>166</v>
      </c>
      <c r="G1704" t="s">
        <v>24</v>
      </c>
      <c r="H1704" t="s">
        <v>25</v>
      </c>
      <c r="I1704">
        <v>96</v>
      </c>
      <c r="J1704" t="s">
        <v>26</v>
      </c>
      <c r="K1704">
        <v>1500</v>
      </c>
      <c r="L1704">
        <v>6</v>
      </c>
      <c r="M1704">
        <v>2</v>
      </c>
      <c r="N1704" s="1" t="s">
        <v>27</v>
      </c>
      <c r="O1704" t="s">
        <v>27</v>
      </c>
      <c r="P1704">
        <v>21</v>
      </c>
      <c r="Q1704" t="s">
        <v>32</v>
      </c>
      <c r="R1704" t="s">
        <v>27</v>
      </c>
      <c r="S1704">
        <v>30</v>
      </c>
      <c r="T1704">
        <f>2*75</f>
        <v>150</v>
      </c>
      <c r="U1704" t="s">
        <v>39</v>
      </c>
    </row>
    <row r="1705" spans="1:21" x14ac:dyDescent="0.35">
      <c r="A1705" t="s">
        <v>52</v>
      </c>
      <c r="B1705">
        <v>24</v>
      </c>
      <c r="C1705">
        <v>2023</v>
      </c>
      <c r="D1705" t="s">
        <v>165</v>
      </c>
      <c r="E1705">
        <v>134</v>
      </c>
      <c r="F1705" t="s">
        <v>166</v>
      </c>
      <c r="G1705" t="s">
        <v>24</v>
      </c>
      <c r="H1705" t="s">
        <v>25</v>
      </c>
      <c r="I1705">
        <v>150</v>
      </c>
      <c r="J1705" t="s">
        <v>26</v>
      </c>
      <c r="K1705">
        <v>1000</v>
      </c>
      <c r="L1705">
        <v>6</v>
      </c>
      <c r="M1705">
        <v>2</v>
      </c>
      <c r="N1705" s="1" t="s">
        <v>27</v>
      </c>
      <c r="O1705" t="s">
        <v>27</v>
      </c>
      <c r="P1705">
        <v>18</v>
      </c>
      <c r="Q1705" t="s">
        <v>32</v>
      </c>
      <c r="R1705" t="s">
        <v>32</v>
      </c>
      <c r="S1705">
        <v>30</v>
      </c>
      <c r="T1705">
        <v>261</v>
      </c>
      <c r="U1705" t="s">
        <v>39</v>
      </c>
    </row>
    <row r="1706" spans="1:21" x14ac:dyDescent="0.35">
      <c r="A1706" t="s">
        <v>53</v>
      </c>
      <c r="B1706">
        <v>25</v>
      </c>
      <c r="C1706">
        <v>2023</v>
      </c>
      <c r="D1706" t="s">
        <v>165</v>
      </c>
      <c r="E1706">
        <v>134</v>
      </c>
      <c r="F1706" t="s">
        <v>166</v>
      </c>
      <c r="G1706" t="s">
        <v>24</v>
      </c>
      <c r="H1706" t="s">
        <v>25</v>
      </c>
      <c r="I1706">
        <v>421</v>
      </c>
      <c r="J1706" t="s">
        <v>26</v>
      </c>
      <c r="K1706">
        <v>1500</v>
      </c>
      <c r="L1706">
        <v>6</v>
      </c>
      <c r="M1706">
        <v>2</v>
      </c>
      <c r="N1706" s="1" t="s">
        <v>27</v>
      </c>
      <c r="O1706" t="s">
        <v>27</v>
      </c>
      <c r="P1706">
        <v>18</v>
      </c>
      <c r="Q1706" t="s">
        <v>32</v>
      </c>
      <c r="R1706" t="s">
        <v>27</v>
      </c>
      <c r="S1706">
        <v>40</v>
      </c>
      <c r="T1706">
        <v>150</v>
      </c>
      <c r="U1706" t="s">
        <v>39</v>
      </c>
    </row>
    <row r="1707" spans="1:21" x14ac:dyDescent="0.35">
      <c r="A1707" t="s">
        <v>54</v>
      </c>
      <c r="B1707">
        <v>26</v>
      </c>
      <c r="C1707">
        <v>2023</v>
      </c>
      <c r="D1707" t="s">
        <v>165</v>
      </c>
      <c r="E1707">
        <v>134</v>
      </c>
      <c r="F1707" t="s">
        <v>166</v>
      </c>
      <c r="G1707" t="s">
        <v>24</v>
      </c>
      <c r="H1707" t="s">
        <v>25</v>
      </c>
      <c r="I1707">
        <v>135</v>
      </c>
      <c r="J1707" t="s">
        <v>26</v>
      </c>
      <c r="K1707">
        <v>1600</v>
      </c>
      <c r="L1707">
        <v>6</v>
      </c>
      <c r="M1707">
        <v>2</v>
      </c>
      <c r="N1707" s="1" t="s">
        <v>27</v>
      </c>
      <c r="O1707" t="s">
        <v>27</v>
      </c>
      <c r="P1707" t="s">
        <v>28</v>
      </c>
      <c r="Q1707" t="s">
        <v>32</v>
      </c>
      <c r="R1707" t="s">
        <v>27</v>
      </c>
      <c r="S1707">
        <v>30</v>
      </c>
      <c r="T1707">
        <v>60</v>
      </c>
      <c r="U1707" t="s">
        <v>29</v>
      </c>
    </row>
    <row r="1708" spans="1:21" x14ac:dyDescent="0.35">
      <c r="A1708" t="s">
        <v>55</v>
      </c>
      <c r="B1708">
        <v>27</v>
      </c>
      <c r="C1708">
        <v>2023</v>
      </c>
      <c r="D1708" t="s">
        <v>165</v>
      </c>
      <c r="E1708">
        <v>134</v>
      </c>
      <c r="F1708" t="s">
        <v>166</v>
      </c>
      <c r="G1708" t="s">
        <v>24</v>
      </c>
      <c r="H1708" t="s">
        <v>25</v>
      </c>
      <c r="I1708">
        <v>208.25</v>
      </c>
      <c r="J1708" t="s">
        <v>26</v>
      </c>
      <c r="K1708">
        <v>1600</v>
      </c>
      <c r="L1708">
        <v>6</v>
      </c>
      <c r="M1708">
        <v>2</v>
      </c>
      <c r="N1708" s="1" t="s">
        <v>27</v>
      </c>
      <c r="O1708" t="s">
        <v>27</v>
      </c>
      <c r="P1708">
        <v>18</v>
      </c>
      <c r="Q1708" t="s">
        <v>32</v>
      </c>
      <c r="R1708" t="s">
        <v>32</v>
      </c>
      <c r="S1708">
        <v>30</v>
      </c>
      <c r="T1708">
        <f>2*175</f>
        <v>350</v>
      </c>
      <c r="U1708" t="s">
        <v>39</v>
      </c>
    </row>
    <row r="1709" spans="1:21" x14ac:dyDescent="0.35">
      <c r="A1709" t="s">
        <v>56</v>
      </c>
      <c r="B1709">
        <v>28</v>
      </c>
      <c r="C1709">
        <v>2023</v>
      </c>
      <c r="D1709" t="s">
        <v>165</v>
      </c>
      <c r="E1709">
        <v>134</v>
      </c>
      <c r="F1709" t="s">
        <v>166</v>
      </c>
      <c r="G1709" t="s">
        <v>24</v>
      </c>
      <c r="H1709" t="s">
        <v>25</v>
      </c>
      <c r="I1709">
        <v>140</v>
      </c>
      <c r="J1709" t="s">
        <v>26</v>
      </c>
      <c r="K1709">
        <v>1600</v>
      </c>
      <c r="L1709">
        <v>6</v>
      </c>
      <c r="M1709">
        <v>2</v>
      </c>
      <c r="N1709" s="1" t="s">
        <v>27</v>
      </c>
      <c r="O1709" t="s">
        <v>27</v>
      </c>
      <c r="P1709" t="s">
        <v>28</v>
      </c>
      <c r="Q1709" t="s">
        <v>32</v>
      </c>
      <c r="R1709" t="s">
        <v>32</v>
      </c>
      <c r="S1709">
        <v>30</v>
      </c>
      <c r="T1709">
        <f>2*105</f>
        <v>210</v>
      </c>
      <c r="U1709" t="s">
        <v>39</v>
      </c>
    </row>
    <row r="1710" spans="1:21" x14ac:dyDescent="0.35">
      <c r="A1710" t="s">
        <v>57</v>
      </c>
      <c r="B1710">
        <v>29</v>
      </c>
      <c r="C1710">
        <v>2023</v>
      </c>
      <c r="D1710" t="s">
        <v>165</v>
      </c>
      <c r="E1710">
        <v>134</v>
      </c>
      <c r="F1710" t="s">
        <v>166</v>
      </c>
      <c r="G1710" t="s">
        <v>24</v>
      </c>
      <c r="H1710" t="s">
        <v>25</v>
      </c>
      <c r="I1710">
        <v>150</v>
      </c>
      <c r="J1710" t="s">
        <v>26</v>
      </c>
      <c r="K1710">
        <v>1500</v>
      </c>
      <c r="L1710">
        <v>6</v>
      </c>
      <c r="M1710">
        <v>2</v>
      </c>
      <c r="N1710" s="1" t="s">
        <v>27</v>
      </c>
      <c r="O1710" t="s">
        <v>27</v>
      </c>
      <c r="P1710">
        <v>21</v>
      </c>
      <c r="Q1710" t="s">
        <v>32</v>
      </c>
      <c r="R1710" t="s">
        <v>27</v>
      </c>
      <c r="S1710">
        <v>30</v>
      </c>
      <c r="T1710">
        <v>200</v>
      </c>
      <c r="U1710" t="s">
        <v>39</v>
      </c>
    </row>
    <row r="1711" spans="1:21" x14ac:dyDescent="0.35">
      <c r="A1711" t="s">
        <v>58</v>
      </c>
      <c r="B1711">
        <v>30</v>
      </c>
      <c r="C1711">
        <v>2023</v>
      </c>
      <c r="D1711" t="s">
        <v>165</v>
      </c>
      <c r="E1711">
        <v>134</v>
      </c>
      <c r="F1711" t="s">
        <v>166</v>
      </c>
      <c r="G1711" t="s">
        <v>24</v>
      </c>
      <c r="H1711" t="s">
        <v>25</v>
      </c>
      <c r="I1711">
        <v>130</v>
      </c>
      <c r="J1711" t="s">
        <v>26</v>
      </c>
      <c r="K1711">
        <v>1500</v>
      </c>
      <c r="L1711">
        <v>6</v>
      </c>
      <c r="M1711">
        <v>2</v>
      </c>
      <c r="N1711" s="1" t="s">
        <v>27</v>
      </c>
      <c r="O1711" t="s">
        <v>27</v>
      </c>
      <c r="P1711" t="s">
        <v>28</v>
      </c>
      <c r="Q1711" t="s">
        <v>32</v>
      </c>
      <c r="R1711" t="s">
        <v>32</v>
      </c>
      <c r="S1711">
        <v>30</v>
      </c>
      <c r="T1711">
        <f>2*65</f>
        <v>130</v>
      </c>
      <c r="U1711" t="s">
        <v>39</v>
      </c>
    </row>
    <row r="1712" spans="1:21" x14ac:dyDescent="0.35">
      <c r="A1712" t="s">
        <v>59</v>
      </c>
      <c r="B1712">
        <v>31</v>
      </c>
      <c r="C1712">
        <v>2023</v>
      </c>
      <c r="D1712" t="s">
        <v>165</v>
      </c>
      <c r="E1712">
        <v>134</v>
      </c>
      <c r="F1712" t="s">
        <v>166</v>
      </c>
      <c r="G1712" t="s">
        <v>24</v>
      </c>
      <c r="H1712" t="s">
        <v>25</v>
      </c>
      <c r="I1712">
        <v>178</v>
      </c>
      <c r="J1712" t="s">
        <v>26</v>
      </c>
      <c r="K1712">
        <v>1500</v>
      </c>
      <c r="L1712">
        <v>6</v>
      </c>
      <c r="M1712">
        <v>2</v>
      </c>
      <c r="N1712" s="1" t="s">
        <v>27</v>
      </c>
      <c r="O1712" t="s">
        <v>27</v>
      </c>
      <c r="P1712">
        <v>21</v>
      </c>
      <c r="Q1712" t="s">
        <v>32</v>
      </c>
      <c r="R1712" t="s">
        <v>32</v>
      </c>
      <c r="S1712">
        <v>30</v>
      </c>
      <c r="T1712">
        <v>178</v>
      </c>
      <c r="U1712" t="s">
        <v>39</v>
      </c>
    </row>
    <row r="1713" spans="1:21" x14ac:dyDescent="0.35">
      <c r="A1713" t="s">
        <v>60</v>
      </c>
      <c r="B1713">
        <v>32</v>
      </c>
      <c r="C1713">
        <v>2023</v>
      </c>
      <c r="D1713" t="s">
        <v>165</v>
      </c>
      <c r="E1713">
        <v>134</v>
      </c>
      <c r="F1713" t="s">
        <v>166</v>
      </c>
      <c r="G1713" t="s">
        <v>24</v>
      </c>
      <c r="H1713" t="s">
        <v>25</v>
      </c>
      <c r="I1713">
        <v>250</v>
      </c>
      <c r="J1713" t="s">
        <v>26</v>
      </c>
      <c r="K1713">
        <v>1500</v>
      </c>
      <c r="L1713">
        <v>6</v>
      </c>
      <c r="M1713">
        <v>2</v>
      </c>
      <c r="N1713" s="1" t="s">
        <v>27</v>
      </c>
      <c r="O1713" t="s">
        <v>27</v>
      </c>
      <c r="P1713" t="s">
        <v>28</v>
      </c>
      <c r="Q1713" t="s">
        <v>32</v>
      </c>
      <c r="R1713" t="s">
        <v>32</v>
      </c>
      <c r="S1713">
        <v>30</v>
      </c>
      <c r="T1713">
        <v>250</v>
      </c>
      <c r="U1713" t="s">
        <v>39</v>
      </c>
    </row>
    <row r="1714" spans="1:21" x14ac:dyDescent="0.35">
      <c r="A1714" t="s">
        <v>61</v>
      </c>
      <c r="B1714">
        <v>33</v>
      </c>
      <c r="C1714">
        <v>2023</v>
      </c>
      <c r="D1714" t="s">
        <v>165</v>
      </c>
      <c r="E1714">
        <v>134</v>
      </c>
      <c r="F1714" t="s">
        <v>166</v>
      </c>
      <c r="G1714" t="s">
        <v>24</v>
      </c>
      <c r="H1714" t="s">
        <v>25</v>
      </c>
      <c r="I1714">
        <v>278</v>
      </c>
      <c r="J1714" t="s">
        <v>26</v>
      </c>
      <c r="K1714">
        <v>1500</v>
      </c>
      <c r="L1714">
        <v>6</v>
      </c>
      <c r="M1714">
        <v>2</v>
      </c>
      <c r="N1714" s="1" t="s">
        <v>27</v>
      </c>
      <c r="O1714" t="s">
        <v>27</v>
      </c>
      <c r="P1714">
        <v>18</v>
      </c>
      <c r="Q1714" t="s">
        <v>32</v>
      </c>
      <c r="R1714" t="s">
        <v>32</v>
      </c>
      <c r="S1714">
        <v>30</v>
      </c>
      <c r="T1714">
        <f>2*278</f>
        <v>556</v>
      </c>
      <c r="U1714" t="s">
        <v>39</v>
      </c>
    </row>
    <row r="1715" spans="1:21" x14ac:dyDescent="0.35">
      <c r="A1715" t="s">
        <v>62</v>
      </c>
      <c r="B1715">
        <v>34</v>
      </c>
      <c r="C1715">
        <v>2023</v>
      </c>
      <c r="D1715" t="s">
        <v>165</v>
      </c>
      <c r="E1715">
        <v>134</v>
      </c>
      <c r="F1715" t="s">
        <v>166</v>
      </c>
      <c r="G1715" t="s">
        <v>24</v>
      </c>
      <c r="H1715" t="s">
        <v>25</v>
      </c>
      <c r="I1715">
        <v>265</v>
      </c>
      <c r="J1715" t="s">
        <v>26</v>
      </c>
      <c r="K1715">
        <v>1440</v>
      </c>
      <c r="L1715">
        <v>6</v>
      </c>
      <c r="M1715">
        <v>2</v>
      </c>
      <c r="N1715" s="1" t="s">
        <v>27</v>
      </c>
      <c r="O1715" t="s">
        <v>32</v>
      </c>
      <c r="P1715">
        <v>18</v>
      </c>
      <c r="Q1715" t="s">
        <v>32</v>
      </c>
      <c r="R1715" t="s">
        <v>32</v>
      </c>
      <c r="S1715">
        <v>30</v>
      </c>
      <c r="T1715">
        <v>140</v>
      </c>
      <c r="U1715" t="s">
        <v>39</v>
      </c>
    </row>
    <row r="1716" spans="1:21" x14ac:dyDescent="0.35">
      <c r="A1716" t="s">
        <v>63</v>
      </c>
      <c r="B1716">
        <v>35</v>
      </c>
      <c r="C1716">
        <v>2023</v>
      </c>
      <c r="D1716" t="s">
        <v>165</v>
      </c>
      <c r="E1716">
        <v>134</v>
      </c>
      <c r="F1716" t="s">
        <v>166</v>
      </c>
      <c r="G1716" t="s">
        <v>24</v>
      </c>
      <c r="H1716" t="s">
        <v>25</v>
      </c>
      <c r="I1716">
        <v>200</v>
      </c>
      <c r="J1716" t="s">
        <v>26</v>
      </c>
      <c r="K1716">
        <v>1500</v>
      </c>
      <c r="L1716">
        <v>6</v>
      </c>
      <c r="M1716">
        <v>2</v>
      </c>
      <c r="N1716" s="1" t="s">
        <v>27</v>
      </c>
      <c r="O1716" t="s">
        <v>27</v>
      </c>
      <c r="P1716">
        <v>18</v>
      </c>
      <c r="Q1716" t="s">
        <v>27</v>
      </c>
      <c r="R1716" t="s">
        <v>32</v>
      </c>
      <c r="S1716">
        <v>30</v>
      </c>
      <c r="T1716">
        <v>200</v>
      </c>
      <c r="U1716" t="s">
        <v>39</v>
      </c>
    </row>
    <row r="1717" spans="1:21" x14ac:dyDescent="0.35">
      <c r="A1717" t="s">
        <v>64</v>
      </c>
      <c r="B1717">
        <v>36</v>
      </c>
      <c r="C1717">
        <v>2023</v>
      </c>
      <c r="D1717" t="s">
        <v>165</v>
      </c>
      <c r="E1717">
        <v>134</v>
      </c>
      <c r="F1717" t="s">
        <v>166</v>
      </c>
      <c r="G1717" t="s">
        <v>24</v>
      </c>
      <c r="H1717" t="s">
        <v>25</v>
      </c>
      <c r="I1717">
        <v>339</v>
      </c>
      <c r="J1717" t="s">
        <v>26</v>
      </c>
      <c r="K1717">
        <v>1000</v>
      </c>
      <c r="L1717">
        <v>6</v>
      </c>
      <c r="M1717">
        <v>2</v>
      </c>
      <c r="N1717" s="1" t="s">
        <v>27</v>
      </c>
      <c r="O1717" t="s">
        <v>32</v>
      </c>
      <c r="P1717">
        <v>21</v>
      </c>
      <c r="Q1717" t="s">
        <v>32</v>
      </c>
      <c r="R1717" t="s">
        <v>32</v>
      </c>
      <c r="S1717">
        <v>45</v>
      </c>
      <c r="T1717" s="6">
        <f>(2/3)*155</f>
        <v>103.33333333333333</v>
      </c>
      <c r="U1717" t="s">
        <v>29</v>
      </c>
    </row>
    <row r="1718" spans="1:21" x14ac:dyDescent="0.35">
      <c r="A1718" t="s">
        <v>65</v>
      </c>
      <c r="B1718">
        <v>37</v>
      </c>
      <c r="C1718">
        <v>2023</v>
      </c>
      <c r="D1718" t="s">
        <v>165</v>
      </c>
      <c r="E1718">
        <v>134</v>
      </c>
      <c r="F1718" t="s">
        <v>166</v>
      </c>
      <c r="G1718" t="s">
        <v>24</v>
      </c>
      <c r="H1718" t="s">
        <v>25</v>
      </c>
      <c r="I1718">
        <v>100</v>
      </c>
      <c r="J1718" t="s">
        <v>26</v>
      </c>
      <c r="K1718">
        <v>1500</v>
      </c>
      <c r="L1718">
        <v>6</v>
      </c>
      <c r="M1718">
        <v>2</v>
      </c>
      <c r="N1718" s="1" t="s">
        <v>27</v>
      </c>
      <c r="O1718" t="s">
        <v>27</v>
      </c>
      <c r="P1718" t="s">
        <v>28</v>
      </c>
      <c r="Q1718" t="s">
        <v>27</v>
      </c>
      <c r="R1718" t="s">
        <v>32</v>
      </c>
      <c r="S1718">
        <v>30</v>
      </c>
      <c r="T1718">
        <f>2*135</f>
        <v>270</v>
      </c>
      <c r="U1718" t="s">
        <v>39</v>
      </c>
    </row>
    <row r="1719" spans="1:21" x14ac:dyDescent="0.35">
      <c r="A1719" t="s">
        <v>66</v>
      </c>
      <c r="B1719">
        <v>38</v>
      </c>
      <c r="C1719">
        <v>2023</v>
      </c>
      <c r="D1719" t="s">
        <v>165</v>
      </c>
      <c r="E1719">
        <v>134</v>
      </c>
      <c r="F1719" t="s">
        <v>166</v>
      </c>
      <c r="G1719" t="s">
        <v>24</v>
      </c>
      <c r="H1719" t="s">
        <v>25</v>
      </c>
      <c r="I1719">
        <v>225</v>
      </c>
      <c r="J1719" t="s">
        <v>26</v>
      </c>
      <c r="K1719">
        <v>1500</v>
      </c>
      <c r="L1719">
        <v>6</v>
      </c>
      <c r="M1719">
        <v>2</v>
      </c>
      <c r="N1719" s="1" t="s">
        <v>27</v>
      </c>
      <c r="O1719" t="s">
        <v>27</v>
      </c>
      <c r="P1719">
        <v>18</v>
      </c>
      <c r="Q1719" t="s">
        <v>32</v>
      </c>
      <c r="R1719" t="s">
        <v>32</v>
      </c>
      <c r="S1719">
        <v>30</v>
      </c>
      <c r="T1719">
        <f>2*100</f>
        <v>200</v>
      </c>
      <c r="U1719" t="s">
        <v>39</v>
      </c>
    </row>
    <row r="1720" spans="1:21" x14ac:dyDescent="0.35">
      <c r="A1720" t="s">
        <v>67</v>
      </c>
      <c r="B1720">
        <v>39</v>
      </c>
      <c r="C1720">
        <v>2023</v>
      </c>
      <c r="D1720" t="s">
        <v>165</v>
      </c>
      <c r="E1720">
        <v>134</v>
      </c>
      <c r="F1720" t="s">
        <v>166</v>
      </c>
      <c r="G1720" t="s">
        <v>24</v>
      </c>
      <c r="H1720" t="s">
        <v>25</v>
      </c>
      <c r="I1720">
        <v>110</v>
      </c>
      <c r="J1720" t="s">
        <v>26</v>
      </c>
      <c r="K1720">
        <v>1500</v>
      </c>
      <c r="L1720">
        <v>6</v>
      </c>
      <c r="M1720">
        <v>2</v>
      </c>
      <c r="N1720" s="1" t="s">
        <v>27</v>
      </c>
      <c r="O1720" t="s">
        <v>27</v>
      </c>
      <c r="P1720">
        <v>18</v>
      </c>
      <c r="Q1720" t="s">
        <v>32</v>
      </c>
      <c r="R1720" t="s">
        <v>32</v>
      </c>
      <c r="S1720">
        <v>40</v>
      </c>
      <c r="T1720">
        <f>2*250</f>
        <v>500</v>
      </c>
      <c r="U1720" t="s">
        <v>39</v>
      </c>
    </row>
    <row r="1721" spans="1:21" x14ac:dyDescent="0.35">
      <c r="A1721" t="s">
        <v>68</v>
      </c>
      <c r="B1721">
        <v>40</v>
      </c>
      <c r="C1721">
        <v>2023</v>
      </c>
      <c r="D1721" t="s">
        <v>165</v>
      </c>
      <c r="E1721">
        <v>134</v>
      </c>
      <c r="F1721" t="s">
        <v>166</v>
      </c>
      <c r="G1721" t="s">
        <v>24</v>
      </c>
      <c r="H1721" t="s">
        <v>25</v>
      </c>
      <c r="I1721">
        <v>125</v>
      </c>
      <c r="J1721" t="s">
        <v>26</v>
      </c>
      <c r="K1721">
        <v>1500</v>
      </c>
      <c r="L1721">
        <v>6</v>
      </c>
      <c r="M1721">
        <v>2</v>
      </c>
      <c r="N1721" s="1" t="s">
        <v>27</v>
      </c>
      <c r="O1721" t="s">
        <v>27</v>
      </c>
      <c r="P1721" t="s">
        <v>28</v>
      </c>
      <c r="Q1721" t="s">
        <v>32</v>
      </c>
      <c r="R1721" t="s">
        <v>32</v>
      </c>
      <c r="S1721">
        <v>30</v>
      </c>
      <c r="T1721">
        <f>2*100</f>
        <v>200</v>
      </c>
      <c r="U1721" t="s">
        <v>39</v>
      </c>
    </row>
    <row r="1722" spans="1:21" x14ac:dyDescent="0.35">
      <c r="A1722" t="s">
        <v>69</v>
      </c>
      <c r="B1722">
        <v>41</v>
      </c>
      <c r="C1722">
        <v>2023</v>
      </c>
      <c r="D1722" t="s">
        <v>165</v>
      </c>
      <c r="E1722">
        <v>134</v>
      </c>
      <c r="F1722" t="s">
        <v>166</v>
      </c>
      <c r="G1722" t="s">
        <v>24</v>
      </c>
      <c r="H1722" t="s">
        <v>25</v>
      </c>
      <c r="I1722">
        <v>353.75</v>
      </c>
      <c r="J1722" t="s">
        <v>26</v>
      </c>
      <c r="K1722">
        <v>1440</v>
      </c>
      <c r="L1722">
        <v>6</v>
      </c>
      <c r="M1722">
        <v>2</v>
      </c>
      <c r="N1722" s="1" t="s">
        <v>27</v>
      </c>
      <c r="O1722" t="s">
        <v>32</v>
      </c>
      <c r="P1722" t="s">
        <v>28</v>
      </c>
      <c r="Q1722" t="s">
        <v>32</v>
      </c>
      <c r="R1722" t="s">
        <v>32</v>
      </c>
      <c r="S1722">
        <v>30</v>
      </c>
      <c r="T1722">
        <v>304</v>
      </c>
      <c r="U1722" t="s">
        <v>39</v>
      </c>
    </row>
    <row r="1723" spans="1:21" x14ac:dyDescent="0.35">
      <c r="A1723" t="s">
        <v>70</v>
      </c>
      <c r="B1723">
        <v>42</v>
      </c>
      <c r="C1723">
        <v>2023</v>
      </c>
      <c r="D1723" t="s">
        <v>165</v>
      </c>
      <c r="E1723">
        <v>134</v>
      </c>
      <c r="F1723" t="s">
        <v>166</v>
      </c>
      <c r="G1723" t="s">
        <v>24</v>
      </c>
      <c r="H1723" t="s">
        <v>25</v>
      </c>
      <c r="I1723">
        <v>45</v>
      </c>
      <c r="J1723" t="s">
        <v>26</v>
      </c>
      <c r="K1723">
        <v>1500</v>
      </c>
      <c r="L1723">
        <v>6</v>
      </c>
      <c r="M1723">
        <v>2</v>
      </c>
      <c r="N1723" s="1" t="s">
        <v>27</v>
      </c>
      <c r="O1723" t="s">
        <v>32</v>
      </c>
      <c r="P1723">
        <v>21</v>
      </c>
      <c r="Q1723" t="s">
        <v>32</v>
      </c>
      <c r="R1723" t="s">
        <v>32</v>
      </c>
      <c r="S1723">
        <v>30</v>
      </c>
      <c r="T1723">
        <v>190</v>
      </c>
      <c r="U1723" t="s">
        <v>39</v>
      </c>
    </row>
    <row r="1724" spans="1:21" x14ac:dyDescent="0.35">
      <c r="A1724" t="s">
        <v>71</v>
      </c>
      <c r="B1724">
        <v>44</v>
      </c>
      <c r="C1724">
        <v>2023</v>
      </c>
      <c r="D1724" t="s">
        <v>165</v>
      </c>
      <c r="E1724">
        <v>134</v>
      </c>
      <c r="F1724" t="s">
        <v>166</v>
      </c>
      <c r="G1724" t="s">
        <v>24</v>
      </c>
      <c r="H1724" t="s">
        <v>25</v>
      </c>
      <c r="I1724">
        <v>280</v>
      </c>
      <c r="J1724" t="s">
        <v>26</v>
      </c>
      <c r="K1724">
        <v>1500</v>
      </c>
      <c r="L1724">
        <v>6</v>
      </c>
      <c r="M1724">
        <v>2</v>
      </c>
      <c r="N1724" s="1" t="s">
        <v>27</v>
      </c>
      <c r="O1724" t="s">
        <v>27</v>
      </c>
      <c r="P1724">
        <v>18</v>
      </c>
      <c r="Q1724" t="s">
        <v>32</v>
      </c>
      <c r="R1724" t="s">
        <v>32</v>
      </c>
      <c r="S1724">
        <v>30</v>
      </c>
      <c r="T1724">
        <f>2*280</f>
        <v>560</v>
      </c>
      <c r="U1724" t="s">
        <v>39</v>
      </c>
    </row>
    <row r="1725" spans="1:21" x14ac:dyDescent="0.35">
      <c r="A1725" t="s">
        <v>72</v>
      </c>
      <c r="B1725">
        <v>45</v>
      </c>
      <c r="C1725">
        <v>2023</v>
      </c>
      <c r="D1725" t="s">
        <v>165</v>
      </c>
      <c r="E1725">
        <v>134</v>
      </c>
      <c r="F1725" t="s">
        <v>166</v>
      </c>
      <c r="G1725" t="s">
        <v>24</v>
      </c>
      <c r="H1725" t="s">
        <v>25</v>
      </c>
      <c r="I1725">
        <v>198</v>
      </c>
      <c r="J1725" t="s">
        <v>26</v>
      </c>
      <c r="K1725">
        <v>1500</v>
      </c>
      <c r="L1725">
        <v>6</v>
      </c>
      <c r="M1725">
        <v>2</v>
      </c>
      <c r="N1725" s="1" t="s">
        <v>27</v>
      </c>
      <c r="O1725" t="s">
        <v>27</v>
      </c>
      <c r="P1725" t="s">
        <v>28</v>
      </c>
      <c r="Q1725" t="s">
        <v>32</v>
      </c>
      <c r="R1725" t="s">
        <v>32</v>
      </c>
      <c r="S1725">
        <v>30</v>
      </c>
      <c r="T1725">
        <f>2*98</f>
        <v>196</v>
      </c>
      <c r="U1725" t="s">
        <v>39</v>
      </c>
    </row>
    <row r="1726" spans="1:21" x14ac:dyDescent="0.35">
      <c r="A1726" t="s">
        <v>73</v>
      </c>
      <c r="B1726">
        <v>46</v>
      </c>
      <c r="C1726">
        <v>2023</v>
      </c>
      <c r="D1726" t="s">
        <v>165</v>
      </c>
      <c r="E1726">
        <v>134</v>
      </c>
      <c r="F1726" t="s">
        <v>166</v>
      </c>
      <c r="G1726" t="s">
        <v>24</v>
      </c>
      <c r="H1726" t="s">
        <v>25</v>
      </c>
      <c r="I1726">
        <v>35</v>
      </c>
      <c r="J1726" t="s">
        <v>26</v>
      </c>
      <c r="K1726">
        <v>2000</v>
      </c>
      <c r="L1726">
        <v>6</v>
      </c>
      <c r="M1726">
        <v>2</v>
      </c>
      <c r="N1726" s="1" t="s">
        <v>27</v>
      </c>
      <c r="O1726" t="s">
        <v>32</v>
      </c>
      <c r="P1726">
        <v>18</v>
      </c>
      <c r="Q1726" t="s">
        <v>32</v>
      </c>
      <c r="R1726" t="s">
        <v>32</v>
      </c>
      <c r="S1726">
        <v>24</v>
      </c>
      <c r="T1726">
        <f>2*125</f>
        <v>250</v>
      </c>
      <c r="U1726" t="s">
        <v>39</v>
      </c>
    </row>
    <row r="1727" spans="1:21" x14ac:dyDescent="0.35">
      <c r="A1727" t="s">
        <v>74</v>
      </c>
      <c r="B1727">
        <v>47</v>
      </c>
      <c r="C1727">
        <v>2023</v>
      </c>
      <c r="D1727" t="s">
        <v>165</v>
      </c>
      <c r="E1727">
        <v>134</v>
      </c>
      <c r="F1727" t="s">
        <v>166</v>
      </c>
      <c r="G1727" t="s">
        <v>24</v>
      </c>
      <c r="H1727" t="s">
        <v>25</v>
      </c>
      <c r="I1727">
        <v>235</v>
      </c>
      <c r="J1727" t="s">
        <v>26</v>
      </c>
      <c r="K1727">
        <v>1700</v>
      </c>
      <c r="L1727">
        <v>6</v>
      </c>
      <c r="M1727">
        <v>2</v>
      </c>
      <c r="N1727" s="1" t="s">
        <v>27</v>
      </c>
      <c r="O1727" t="s">
        <v>32</v>
      </c>
      <c r="P1727">
        <v>21</v>
      </c>
      <c r="Q1727" t="s">
        <v>27</v>
      </c>
      <c r="R1727" t="s">
        <v>32</v>
      </c>
      <c r="S1727">
        <v>30</v>
      </c>
      <c r="T1727">
        <v>185</v>
      </c>
      <c r="U1727" t="s">
        <v>39</v>
      </c>
    </row>
    <row r="1728" spans="1:21" x14ac:dyDescent="0.35">
      <c r="A1728" t="s">
        <v>75</v>
      </c>
      <c r="B1728">
        <v>48</v>
      </c>
      <c r="C1728">
        <v>2023</v>
      </c>
      <c r="D1728" t="s">
        <v>165</v>
      </c>
      <c r="E1728">
        <v>134</v>
      </c>
      <c r="F1728" t="s">
        <v>166</v>
      </c>
      <c r="G1728" t="s">
        <v>24</v>
      </c>
      <c r="H1728" t="s">
        <v>25</v>
      </c>
      <c r="I1728">
        <v>441</v>
      </c>
      <c r="J1728" t="s">
        <v>26</v>
      </c>
      <c r="K1728">
        <v>1740</v>
      </c>
      <c r="L1728">
        <v>6</v>
      </c>
      <c r="M1728">
        <v>2</v>
      </c>
      <c r="N1728" s="1" t="s">
        <v>27</v>
      </c>
      <c r="O1728" t="s">
        <v>32</v>
      </c>
      <c r="P1728">
        <v>18</v>
      </c>
      <c r="Q1728" t="s">
        <v>32</v>
      </c>
      <c r="R1728" t="s">
        <v>32</v>
      </c>
      <c r="S1728">
        <v>30</v>
      </c>
      <c r="T1728">
        <v>335</v>
      </c>
      <c r="U1728" t="s">
        <v>39</v>
      </c>
    </row>
    <row r="1729" spans="1:21" x14ac:dyDescent="0.35">
      <c r="A1729" t="s">
        <v>76</v>
      </c>
      <c r="B1729">
        <v>49</v>
      </c>
      <c r="C1729">
        <v>2023</v>
      </c>
      <c r="D1729" t="s">
        <v>165</v>
      </c>
      <c r="E1729">
        <v>134</v>
      </c>
      <c r="F1729" t="s">
        <v>166</v>
      </c>
      <c r="G1729" t="s">
        <v>24</v>
      </c>
      <c r="H1729" t="s">
        <v>25</v>
      </c>
      <c r="I1729">
        <v>240</v>
      </c>
      <c r="J1729" t="s">
        <v>26</v>
      </c>
      <c r="K1729">
        <v>1740</v>
      </c>
      <c r="L1729">
        <v>6</v>
      </c>
      <c r="M1729">
        <v>2</v>
      </c>
      <c r="N1729" s="1" t="s">
        <v>27</v>
      </c>
      <c r="O1729" t="s">
        <v>32</v>
      </c>
      <c r="P1729" t="s">
        <v>28</v>
      </c>
      <c r="Q1729" t="s">
        <v>32</v>
      </c>
      <c r="R1729" t="s">
        <v>32</v>
      </c>
      <c r="S1729">
        <v>30</v>
      </c>
      <c r="T1729">
        <v>73</v>
      </c>
      <c r="U1729" t="s">
        <v>29</v>
      </c>
    </row>
    <row r="1730" spans="1:21" x14ac:dyDescent="0.35">
      <c r="A1730" t="s">
        <v>77</v>
      </c>
      <c r="B1730">
        <v>50</v>
      </c>
      <c r="C1730">
        <v>2023</v>
      </c>
      <c r="D1730" t="s">
        <v>165</v>
      </c>
      <c r="E1730">
        <v>134</v>
      </c>
      <c r="F1730" t="s">
        <v>166</v>
      </c>
      <c r="G1730" t="s">
        <v>24</v>
      </c>
      <c r="H1730" t="s">
        <v>25</v>
      </c>
      <c r="I1730">
        <v>110</v>
      </c>
      <c r="J1730" t="s">
        <v>26</v>
      </c>
      <c r="K1730">
        <v>1740</v>
      </c>
      <c r="L1730">
        <v>6</v>
      </c>
      <c r="M1730">
        <v>2</v>
      </c>
      <c r="N1730" s="1" t="s">
        <v>27</v>
      </c>
      <c r="O1730" t="s">
        <v>27</v>
      </c>
      <c r="P1730">
        <v>18</v>
      </c>
      <c r="Q1730" t="s">
        <v>27</v>
      </c>
      <c r="R1730" t="s">
        <v>32</v>
      </c>
      <c r="S1730">
        <v>30</v>
      </c>
      <c r="T1730">
        <v>125</v>
      </c>
      <c r="U1730" t="s">
        <v>29</v>
      </c>
    </row>
    <row r="1731" spans="1:21" x14ac:dyDescent="0.35">
      <c r="A1731" t="s">
        <v>78</v>
      </c>
      <c r="B1731">
        <v>51</v>
      </c>
      <c r="C1731">
        <v>2023</v>
      </c>
      <c r="D1731" t="s">
        <v>165</v>
      </c>
      <c r="E1731">
        <v>134</v>
      </c>
      <c r="F1731" t="s">
        <v>166</v>
      </c>
      <c r="G1731" t="s">
        <v>24</v>
      </c>
      <c r="H1731" t="s">
        <v>25</v>
      </c>
      <c r="I1731">
        <v>235</v>
      </c>
      <c r="J1731" t="s">
        <v>26</v>
      </c>
      <c r="K1731">
        <v>1500</v>
      </c>
      <c r="L1731">
        <v>6</v>
      </c>
      <c r="M1731">
        <v>2</v>
      </c>
      <c r="N1731" s="1" t="s">
        <v>27</v>
      </c>
      <c r="O1731" t="s">
        <v>32</v>
      </c>
      <c r="P1731">
        <v>18</v>
      </c>
      <c r="Q1731" t="s">
        <v>32</v>
      </c>
      <c r="R1731" t="s">
        <v>32</v>
      </c>
      <c r="S1731">
        <v>30</v>
      </c>
      <c r="T1731">
        <f>2*120</f>
        <v>240</v>
      </c>
      <c r="U1731" t="s">
        <v>29</v>
      </c>
    </row>
    <row r="1732" spans="1:21" x14ac:dyDescent="0.35">
      <c r="A1732" t="s">
        <v>79</v>
      </c>
      <c r="B1732">
        <v>53</v>
      </c>
      <c r="C1732">
        <v>2023</v>
      </c>
      <c r="D1732" t="s">
        <v>165</v>
      </c>
      <c r="E1732">
        <v>134</v>
      </c>
      <c r="F1732" t="s">
        <v>166</v>
      </c>
      <c r="G1732" t="s">
        <v>24</v>
      </c>
      <c r="H1732" t="s">
        <v>25</v>
      </c>
      <c r="I1732">
        <v>400</v>
      </c>
      <c r="J1732" t="s">
        <v>26</v>
      </c>
      <c r="K1732">
        <v>1500</v>
      </c>
      <c r="L1732">
        <v>6</v>
      </c>
      <c r="M1732">
        <v>2</v>
      </c>
      <c r="N1732" s="1" t="s">
        <v>27</v>
      </c>
      <c r="O1732" t="s">
        <v>27</v>
      </c>
      <c r="P1732">
        <v>18</v>
      </c>
      <c r="Q1732" t="s">
        <v>32</v>
      </c>
      <c r="R1732" t="s">
        <v>32</v>
      </c>
      <c r="S1732">
        <v>30</v>
      </c>
      <c r="T1732">
        <f>2*530</f>
        <v>1060</v>
      </c>
      <c r="U1732" t="s">
        <v>39</v>
      </c>
    </row>
    <row r="1733" spans="1:21" x14ac:dyDescent="0.35">
      <c r="A1733" t="s">
        <v>80</v>
      </c>
      <c r="B1733">
        <v>54</v>
      </c>
      <c r="C1733">
        <v>2023</v>
      </c>
      <c r="D1733" t="s">
        <v>165</v>
      </c>
      <c r="E1733">
        <v>134</v>
      </c>
      <c r="F1733" t="s">
        <v>166</v>
      </c>
      <c r="G1733" t="s">
        <v>24</v>
      </c>
      <c r="H1733" t="s">
        <v>25</v>
      </c>
      <c r="I1733">
        <v>130</v>
      </c>
      <c r="J1733" t="s">
        <v>26</v>
      </c>
      <c r="K1733">
        <v>1500</v>
      </c>
      <c r="L1733">
        <v>6</v>
      </c>
      <c r="M1733">
        <v>2</v>
      </c>
      <c r="N1733" s="1" t="s">
        <v>27</v>
      </c>
      <c r="O1733" t="s">
        <v>27</v>
      </c>
      <c r="P1733">
        <v>18</v>
      </c>
      <c r="Q1733" t="s">
        <v>32</v>
      </c>
      <c r="R1733" t="s">
        <v>32</v>
      </c>
      <c r="S1733">
        <v>30</v>
      </c>
      <c r="T1733">
        <v>120</v>
      </c>
      <c r="U1733" t="s">
        <v>39</v>
      </c>
    </row>
    <row r="1734" spans="1:21" x14ac:dyDescent="0.35">
      <c r="A1734" t="s">
        <v>81</v>
      </c>
      <c r="B1734">
        <v>55</v>
      </c>
      <c r="C1734">
        <v>2023</v>
      </c>
      <c r="D1734" t="s">
        <v>165</v>
      </c>
      <c r="E1734">
        <v>134</v>
      </c>
      <c r="F1734" t="s">
        <v>166</v>
      </c>
      <c r="G1734" t="s">
        <v>24</v>
      </c>
      <c r="H1734" t="s">
        <v>25</v>
      </c>
      <c r="I1734">
        <v>140</v>
      </c>
      <c r="J1734" t="s">
        <v>26</v>
      </c>
      <c r="K1734">
        <v>1500</v>
      </c>
      <c r="L1734">
        <v>6</v>
      </c>
      <c r="M1734">
        <v>2</v>
      </c>
      <c r="N1734" s="1" t="s">
        <v>27</v>
      </c>
      <c r="O1734" t="s">
        <v>32</v>
      </c>
      <c r="P1734" t="s">
        <v>28</v>
      </c>
      <c r="Q1734" t="s">
        <v>27</v>
      </c>
      <c r="R1734" t="s">
        <v>32</v>
      </c>
      <c r="S1734">
        <v>30</v>
      </c>
      <c r="T1734">
        <v>60</v>
      </c>
      <c r="U1734" t="s">
        <v>29</v>
      </c>
    </row>
    <row r="1735" spans="1:21" x14ac:dyDescent="0.35">
      <c r="A1735" t="s">
        <v>82</v>
      </c>
      <c r="B1735">
        <v>56</v>
      </c>
      <c r="C1735">
        <v>2023</v>
      </c>
      <c r="D1735" t="s">
        <v>165</v>
      </c>
      <c r="E1735">
        <v>134</v>
      </c>
      <c r="F1735" t="s">
        <v>166</v>
      </c>
      <c r="G1735" t="s">
        <v>24</v>
      </c>
      <c r="H1735" t="s">
        <v>25</v>
      </c>
      <c r="I1735">
        <v>125</v>
      </c>
      <c r="J1735" t="s">
        <v>26</v>
      </c>
      <c r="K1735">
        <v>1200</v>
      </c>
      <c r="L1735">
        <v>6</v>
      </c>
      <c r="M1735">
        <v>2</v>
      </c>
      <c r="N1735" s="1" t="s">
        <v>27</v>
      </c>
      <c r="O1735" t="s">
        <v>27</v>
      </c>
      <c r="P1735">
        <v>18</v>
      </c>
      <c r="Q1735" t="s">
        <v>32</v>
      </c>
      <c r="R1735" t="s">
        <v>27</v>
      </c>
      <c r="S1735">
        <v>24</v>
      </c>
      <c r="T1735">
        <f>2*100</f>
        <v>200</v>
      </c>
      <c r="U1735" t="s">
        <v>39</v>
      </c>
    </row>
    <row r="1736" spans="1:21" x14ac:dyDescent="0.35">
      <c r="A1736" t="s">
        <v>21</v>
      </c>
      <c r="B1736">
        <v>1</v>
      </c>
      <c r="C1736">
        <v>2023</v>
      </c>
      <c r="D1736" t="s">
        <v>167</v>
      </c>
      <c r="E1736">
        <v>135</v>
      </c>
      <c r="F1736" t="s">
        <v>168</v>
      </c>
      <c r="G1736" t="s">
        <v>24</v>
      </c>
      <c r="H1736" t="s">
        <v>25</v>
      </c>
      <c r="I1736">
        <v>104</v>
      </c>
      <c r="J1736" t="s">
        <v>27</v>
      </c>
      <c r="K1736" s="4">
        <v>500</v>
      </c>
      <c r="L1736" s="1">
        <v>2</v>
      </c>
      <c r="M1736">
        <v>1</v>
      </c>
      <c r="N1736" s="1" t="s">
        <v>32</v>
      </c>
      <c r="O1736" t="s">
        <v>27</v>
      </c>
      <c r="P1736" t="s">
        <v>28</v>
      </c>
      <c r="Q1736" t="s">
        <v>32</v>
      </c>
      <c r="R1736" t="s">
        <v>27</v>
      </c>
      <c r="S1736">
        <v>6</v>
      </c>
      <c r="T1736">
        <v>60</v>
      </c>
      <c r="U1736" t="s">
        <v>27</v>
      </c>
    </row>
    <row r="1737" spans="1:21" x14ac:dyDescent="0.35">
      <c r="A1737" t="s">
        <v>30</v>
      </c>
      <c r="B1737">
        <v>2</v>
      </c>
      <c r="C1737">
        <v>2023</v>
      </c>
      <c r="D1737" t="s">
        <v>167</v>
      </c>
      <c r="E1737">
        <v>135</v>
      </c>
      <c r="F1737" t="s">
        <v>168</v>
      </c>
      <c r="G1737" t="s">
        <v>24</v>
      </c>
      <c r="H1737" t="s">
        <v>25</v>
      </c>
      <c r="I1737">
        <v>25</v>
      </c>
      <c r="J1737" t="s">
        <v>87</v>
      </c>
      <c r="K1737" s="4">
        <v>500</v>
      </c>
      <c r="L1737" s="1">
        <v>2</v>
      </c>
      <c r="M1737">
        <v>1</v>
      </c>
      <c r="N1737" s="1" t="s">
        <v>32</v>
      </c>
      <c r="O1737" t="s">
        <v>27</v>
      </c>
      <c r="P1737">
        <v>18</v>
      </c>
      <c r="Q1737" t="s">
        <v>27</v>
      </c>
      <c r="R1737" t="s">
        <v>32</v>
      </c>
      <c r="S1737">
        <v>10</v>
      </c>
      <c r="T1737">
        <v>25</v>
      </c>
      <c r="U1737" t="s">
        <v>27</v>
      </c>
    </row>
    <row r="1738" spans="1:21" x14ac:dyDescent="0.35">
      <c r="A1738" t="s">
        <v>33</v>
      </c>
      <c r="B1738">
        <v>4</v>
      </c>
      <c r="C1738">
        <v>2023</v>
      </c>
      <c r="D1738" t="s">
        <v>167</v>
      </c>
      <c r="E1738">
        <v>135</v>
      </c>
      <c r="F1738" t="s">
        <v>168</v>
      </c>
      <c r="G1738" t="s">
        <v>24</v>
      </c>
      <c r="H1738" t="s">
        <v>25</v>
      </c>
      <c r="I1738">
        <v>82</v>
      </c>
      <c r="J1738" t="s">
        <v>87</v>
      </c>
      <c r="K1738" s="4">
        <v>500</v>
      </c>
      <c r="L1738" s="1">
        <v>2</v>
      </c>
      <c r="M1738">
        <v>1</v>
      </c>
      <c r="N1738" s="1" t="s">
        <v>32</v>
      </c>
      <c r="O1738" t="s">
        <v>32</v>
      </c>
      <c r="P1738">
        <v>18</v>
      </c>
      <c r="Q1738" t="s">
        <v>27</v>
      </c>
      <c r="R1738" t="s">
        <v>27</v>
      </c>
      <c r="S1738">
        <v>20</v>
      </c>
      <c r="T1738">
        <v>72</v>
      </c>
      <c r="U1738" t="s">
        <v>27</v>
      </c>
    </row>
    <row r="1739" spans="1:21" x14ac:dyDescent="0.35">
      <c r="A1739" t="s">
        <v>34</v>
      </c>
      <c r="B1739">
        <v>5</v>
      </c>
      <c r="C1739">
        <v>2023</v>
      </c>
      <c r="D1739" t="s">
        <v>167</v>
      </c>
      <c r="E1739">
        <v>135</v>
      </c>
      <c r="F1739" t="s">
        <v>168</v>
      </c>
      <c r="G1739" t="s">
        <v>24</v>
      </c>
      <c r="H1739" t="s">
        <v>25</v>
      </c>
      <c r="I1739">
        <v>106.25</v>
      </c>
      <c r="J1739" t="s">
        <v>87</v>
      </c>
      <c r="K1739" s="4">
        <v>500</v>
      </c>
      <c r="L1739" s="1">
        <v>2</v>
      </c>
      <c r="M1739" s="1">
        <v>1</v>
      </c>
      <c r="N1739" s="1" t="s">
        <v>32</v>
      </c>
      <c r="O1739" t="s">
        <v>32</v>
      </c>
      <c r="P1739" t="s">
        <v>28</v>
      </c>
      <c r="Q1739" t="s">
        <v>27</v>
      </c>
      <c r="R1739" t="s">
        <v>27</v>
      </c>
      <c r="S1739">
        <v>0</v>
      </c>
      <c r="T1739">
        <v>70</v>
      </c>
      <c r="U1739" t="s">
        <v>27</v>
      </c>
    </row>
    <row r="1740" spans="1:21" x14ac:dyDescent="0.35">
      <c r="A1740" t="s">
        <v>35</v>
      </c>
      <c r="B1740">
        <v>6</v>
      </c>
      <c r="C1740">
        <v>2023</v>
      </c>
      <c r="D1740" t="s">
        <v>167</v>
      </c>
      <c r="E1740">
        <v>135</v>
      </c>
      <c r="F1740" t="s">
        <v>168</v>
      </c>
      <c r="G1740" t="s">
        <v>24</v>
      </c>
      <c r="H1740" t="s">
        <v>25</v>
      </c>
      <c r="I1740">
        <v>195</v>
      </c>
      <c r="J1740" t="s">
        <v>87</v>
      </c>
      <c r="K1740" s="4">
        <v>500</v>
      </c>
      <c r="L1740" s="1">
        <v>2</v>
      </c>
      <c r="M1740">
        <v>1</v>
      </c>
      <c r="N1740" s="1" t="s">
        <v>32</v>
      </c>
      <c r="O1740" t="s">
        <v>27</v>
      </c>
      <c r="P1740" t="s">
        <v>28</v>
      </c>
      <c r="Q1740" t="s">
        <v>27</v>
      </c>
      <c r="R1740" t="s">
        <v>27</v>
      </c>
      <c r="S1740">
        <v>1</v>
      </c>
      <c r="T1740">
        <v>195</v>
      </c>
      <c r="U1740" t="s">
        <v>27</v>
      </c>
    </row>
    <row r="1741" spans="1:21" x14ac:dyDescent="0.35">
      <c r="A1741" t="s">
        <v>36</v>
      </c>
      <c r="B1741">
        <v>8</v>
      </c>
      <c r="C1741">
        <v>2023</v>
      </c>
      <c r="D1741" t="s">
        <v>167</v>
      </c>
      <c r="E1741">
        <v>135</v>
      </c>
      <c r="F1741" t="s">
        <v>168</v>
      </c>
      <c r="G1741" t="s">
        <v>24</v>
      </c>
      <c r="H1741" t="s">
        <v>25</v>
      </c>
      <c r="I1741">
        <v>22</v>
      </c>
      <c r="J1741" t="s">
        <v>27</v>
      </c>
      <c r="K1741" s="4">
        <v>500</v>
      </c>
      <c r="L1741" s="1">
        <v>2</v>
      </c>
      <c r="M1741">
        <v>1</v>
      </c>
      <c r="N1741" s="1" t="s">
        <v>32</v>
      </c>
      <c r="O1741" t="s">
        <v>27</v>
      </c>
      <c r="P1741" t="s">
        <v>28</v>
      </c>
      <c r="Q1741" t="s">
        <v>27</v>
      </c>
      <c r="R1741" t="s">
        <v>32</v>
      </c>
      <c r="S1741">
        <v>0</v>
      </c>
      <c r="T1741" t="s">
        <v>28</v>
      </c>
      <c r="U1741" t="s">
        <v>27</v>
      </c>
    </row>
    <row r="1742" spans="1:21" x14ac:dyDescent="0.35">
      <c r="A1742" t="s">
        <v>37</v>
      </c>
      <c r="B1742">
        <v>9</v>
      </c>
      <c r="C1742">
        <v>2023</v>
      </c>
      <c r="D1742" t="s">
        <v>167</v>
      </c>
      <c r="E1742">
        <v>135</v>
      </c>
      <c r="F1742" t="s">
        <v>168</v>
      </c>
      <c r="G1742" t="s">
        <v>24</v>
      </c>
      <c r="H1742" t="s">
        <v>25</v>
      </c>
      <c r="I1742">
        <v>100</v>
      </c>
      <c r="J1742" t="s">
        <v>27</v>
      </c>
      <c r="K1742" s="4">
        <v>500</v>
      </c>
      <c r="L1742" s="1">
        <v>2</v>
      </c>
      <c r="M1742" s="1">
        <v>1</v>
      </c>
      <c r="N1742" s="1" t="s">
        <v>32</v>
      </c>
      <c r="O1742" t="s">
        <v>27</v>
      </c>
      <c r="P1742">
        <v>18</v>
      </c>
      <c r="Q1742" t="s">
        <v>27</v>
      </c>
      <c r="R1742" t="s">
        <v>27</v>
      </c>
      <c r="S1742">
        <v>0</v>
      </c>
      <c r="T1742" s="1">
        <v>100</v>
      </c>
      <c r="U1742" t="s">
        <v>27</v>
      </c>
    </row>
    <row r="1743" spans="1:21" x14ac:dyDescent="0.35">
      <c r="A1743" t="s">
        <v>38</v>
      </c>
      <c r="B1743">
        <v>10</v>
      </c>
      <c r="C1743">
        <v>2023</v>
      </c>
      <c r="D1743" t="s">
        <v>167</v>
      </c>
      <c r="E1743">
        <v>135</v>
      </c>
      <c r="F1743" t="s">
        <v>168</v>
      </c>
      <c r="G1743" t="s">
        <v>24</v>
      </c>
      <c r="H1743" t="s">
        <v>27</v>
      </c>
      <c r="I1743" t="s">
        <v>28</v>
      </c>
      <c r="J1743" t="s">
        <v>28</v>
      </c>
      <c r="K1743" s="4" t="s">
        <v>28</v>
      </c>
      <c r="L1743" s="1" t="s">
        <v>28</v>
      </c>
      <c r="M1743" t="s">
        <v>28</v>
      </c>
      <c r="N1743" s="1" t="s">
        <v>28</v>
      </c>
      <c r="O1743" t="s">
        <v>28</v>
      </c>
      <c r="P1743" t="s">
        <v>28</v>
      </c>
      <c r="Q1743" t="s">
        <v>28</v>
      </c>
      <c r="R1743" t="s">
        <v>28</v>
      </c>
      <c r="S1743" t="s">
        <v>28</v>
      </c>
      <c r="T1743" t="s">
        <v>28</v>
      </c>
      <c r="U1743" t="s">
        <v>28</v>
      </c>
    </row>
    <row r="1744" spans="1:21" x14ac:dyDescent="0.35">
      <c r="A1744" t="s">
        <v>40</v>
      </c>
      <c r="B1744">
        <v>11</v>
      </c>
      <c r="C1744">
        <v>2023</v>
      </c>
      <c r="D1744" t="s">
        <v>167</v>
      </c>
      <c r="E1744">
        <v>135</v>
      </c>
      <c r="F1744" t="s">
        <v>168</v>
      </c>
      <c r="G1744" t="s">
        <v>24</v>
      </c>
      <c r="H1744" t="s">
        <v>25</v>
      </c>
      <c r="I1744">
        <v>50</v>
      </c>
      <c r="J1744" t="s">
        <v>87</v>
      </c>
      <c r="K1744" s="4">
        <v>160</v>
      </c>
      <c r="L1744" s="1">
        <v>2</v>
      </c>
      <c r="M1744">
        <v>1</v>
      </c>
      <c r="N1744" s="1" t="s">
        <v>32</v>
      </c>
      <c r="O1744" t="s">
        <v>32</v>
      </c>
      <c r="P1744" t="s">
        <v>28</v>
      </c>
      <c r="Q1744" t="s">
        <v>27</v>
      </c>
      <c r="R1744" t="s">
        <v>27</v>
      </c>
      <c r="S1744">
        <v>20</v>
      </c>
      <c r="T1744">
        <v>50</v>
      </c>
      <c r="U1744" t="s">
        <v>39</v>
      </c>
    </row>
    <row r="1745" spans="1:21" x14ac:dyDescent="0.35">
      <c r="A1745" t="s">
        <v>41</v>
      </c>
      <c r="B1745">
        <v>12</v>
      </c>
      <c r="C1745">
        <v>2023</v>
      </c>
      <c r="D1745" t="s">
        <v>167</v>
      </c>
      <c r="E1745">
        <v>135</v>
      </c>
      <c r="F1745" t="s">
        <v>168</v>
      </c>
      <c r="G1745" t="s">
        <v>24</v>
      </c>
      <c r="H1745" t="s">
        <v>25</v>
      </c>
      <c r="I1745">
        <v>105</v>
      </c>
      <c r="J1745" t="s">
        <v>27</v>
      </c>
      <c r="K1745" s="4">
        <v>500</v>
      </c>
      <c r="L1745" s="1">
        <v>2</v>
      </c>
      <c r="M1745" s="1">
        <v>1</v>
      </c>
      <c r="N1745" s="1" t="s">
        <v>32</v>
      </c>
      <c r="O1745" t="s">
        <v>27</v>
      </c>
      <c r="P1745">
        <v>17</v>
      </c>
      <c r="Q1745" t="s">
        <v>27</v>
      </c>
      <c r="R1745" t="s">
        <v>27</v>
      </c>
      <c r="S1745">
        <v>20</v>
      </c>
      <c r="T1745">
        <v>55</v>
      </c>
      <c r="U1745" t="s">
        <v>27</v>
      </c>
    </row>
    <row r="1746" spans="1:21" x14ac:dyDescent="0.35">
      <c r="A1746" t="s">
        <v>42</v>
      </c>
      <c r="B1746">
        <v>13</v>
      </c>
      <c r="C1746">
        <v>2023</v>
      </c>
      <c r="D1746" t="s">
        <v>167</v>
      </c>
      <c r="E1746">
        <v>135</v>
      </c>
      <c r="F1746" t="s">
        <v>168</v>
      </c>
      <c r="G1746" t="s">
        <v>24</v>
      </c>
      <c r="H1746" t="s">
        <v>25</v>
      </c>
      <c r="I1746">
        <v>100</v>
      </c>
      <c r="J1746" t="s">
        <v>87</v>
      </c>
      <c r="K1746" s="4">
        <v>0</v>
      </c>
      <c r="L1746" s="1">
        <v>1</v>
      </c>
      <c r="M1746">
        <v>0</v>
      </c>
      <c r="N1746" s="1" t="s">
        <v>27</v>
      </c>
      <c r="O1746" t="s">
        <v>32</v>
      </c>
      <c r="P1746">
        <v>18</v>
      </c>
      <c r="Q1746" t="s">
        <v>27</v>
      </c>
      <c r="R1746" t="s">
        <v>27</v>
      </c>
      <c r="S1746">
        <v>20</v>
      </c>
      <c r="T1746">
        <v>60</v>
      </c>
      <c r="U1746" t="s">
        <v>27</v>
      </c>
    </row>
    <row r="1747" spans="1:21" x14ac:dyDescent="0.35">
      <c r="A1747" t="s">
        <v>43</v>
      </c>
      <c r="B1747">
        <v>15</v>
      </c>
      <c r="C1747">
        <v>2023</v>
      </c>
      <c r="D1747" t="s">
        <v>167</v>
      </c>
      <c r="E1747">
        <v>135</v>
      </c>
      <c r="F1747" t="s">
        <v>168</v>
      </c>
      <c r="G1747" t="s">
        <v>24</v>
      </c>
      <c r="H1747" t="s">
        <v>27</v>
      </c>
      <c r="I1747" t="s">
        <v>28</v>
      </c>
      <c r="J1747" t="s">
        <v>28</v>
      </c>
      <c r="K1747" s="4" t="s">
        <v>28</v>
      </c>
      <c r="L1747" s="1" t="s">
        <v>28</v>
      </c>
      <c r="M1747" t="s">
        <v>28</v>
      </c>
      <c r="N1747" s="1" t="s">
        <v>28</v>
      </c>
      <c r="O1747" t="s">
        <v>28</v>
      </c>
      <c r="P1747" t="s">
        <v>28</v>
      </c>
      <c r="Q1747" t="s">
        <v>28</v>
      </c>
      <c r="R1747" t="s">
        <v>28</v>
      </c>
      <c r="S1747" t="s">
        <v>28</v>
      </c>
      <c r="T1747" t="s">
        <v>28</v>
      </c>
      <c r="U1747" t="s">
        <v>28</v>
      </c>
    </row>
    <row r="1748" spans="1:21" x14ac:dyDescent="0.35">
      <c r="A1748" t="s">
        <v>44</v>
      </c>
      <c r="B1748">
        <v>16</v>
      </c>
      <c r="C1748">
        <v>2023</v>
      </c>
      <c r="D1748" t="s">
        <v>167</v>
      </c>
      <c r="E1748">
        <v>135</v>
      </c>
      <c r="F1748" t="s">
        <v>168</v>
      </c>
      <c r="G1748" t="s">
        <v>24</v>
      </c>
      <c r="H1748" t="s">
        <v>25</v>
      </c>
      <c r="I1748">
        <v>63.25</v>
      </c>
      <c r="J1748" t="s">
        <v>87</v>
      </c>
      <c r="K1748" s="4">
        <v>500</v>
      </c>
      <c r="L1748" s="1">
        <v>2</v>
      </c>
      <c r="M1748" s="1">
        <v>1</v>
      </c>
      <c r="N1748" s="1" t="s">
        <v>32</v>
      </c>
      <c r="O1748" t="s">
        <v>27</v>
      </c>
      <c r="P1748">
        <v>16</v>
      </c>
      <c r="Q1748" t="s">
        <v>27</v>
      </c>
      <c r="R1748" t="s">
        <v>27</v>
      </c>
      <c r="S1748" s="1">
        <v>20</v>
      </c>
      <c r="T1748">
        <f>2*35</f>
        <v>70</v>
      </c>
      <c r="U1748" t="s">
        <v>27</v>
      </c>
    </row>
    <row r="1749" spans="1:21" x14ac:dyDescent="0.35">
      <c r="A1749" t="s">
        <v>45</v>
      </c>
      <c r="B1749">
        <v>17</v>
      </c>
      <c r="C1749">
        <v>2023</v>
      </c>
      <c r="D1749" t="s">
        <v>167</v>
      </c>
      <c r="E1749">
        <v>135</v>
      </c>
      <c r="F1749" t="s">
        <v>168</v>
      </c>
      <c r="G1749" t="s">
        <v>24</v>
      </c>
      <c r="H1749" t="s">
        <v>25</v>
      </c>
      <c r="I1749">
        <v>40</v>
      </c>
      <c r="J1749" t="s">
        <v>87</v>
      </c>
      <c r="K1749" s="4">
        <v>500</v>
      </c>
      <c r="L1749" s="1">
        <v>2</v>
      </c>
      <c r="M1749" s="1">
        <v>1</v>
      </c>
      <c r="N1749" s="1" t="s">
        <v>32</v>
      </c>
      <c r="O1749" t="s">
        <v>27</v>
      </c>
      <c r="P1749">
        <v>16</v>
      </c>
      <c r="Q1749" t="s">
        <v>27</v>
      </c>
      <c r="R1749" t="s">
        <v>27</v>
      </c>
      <c r="S1749" s="1">
        <v>20</v>
      </c>
      <c r="T1749">
        <f>2*25</f>
        <v>50</v>
      </c>
      <c r="U1749" t="s">
        <v>27</v>
      </c>
    </row>
    <row r="1750" spans="1:21" x14ac:dyDescent="0.35">
      <c r="A1750" t="s">
        <v>46</v>
      </c>
      <c r="B1750">
        <v>18</v>
      </c>
      <c r="C1750">
        <v>2023</v>
      </c>
      <c r="D1750" t="s">
        <v>167</v>
      </c>
      <c r="E1750">
        <v>135</v>
      </c>
      <c r="F1750" t="s">
        <v>168</v>
      </c>
      <c r="G1750" t="s">
        <v>24</v>
      </c>
      <c r="H1750" t="s">
        <v>25</v>
      </c>
      <c r="I1750">
        <v>25</v>
      </c>
      <c r="J1750" t="s">
        <v>87</v>
      </c>
      <c r="K1750" s="4">
        <v>500</v>
      </c>
      <c r="L1750" s="1">
        <v>2</v>
      </c>
      <c r="M1750">
        <v>1</v>
      </c>
      <c r="N1750" s="1" t="s">
        <v>32</v>
      </c>
      <c r="O1750" t="s">
        <v>27</v>
      </c>
      <c r="P1750">
        <v>18</v>
      </c>
      <c r="Q1750" t="s">
        <v>27</v>
      </c>
      <c r="R1750" t="s">
        <v>27</v>
      </c>
      <c r="S1750">
        <v>0</v>
      </c>
      <c r="T1750">
        <v>25</v>
      </c>
      <c r="U1750" t="s">
        <v>27</v>
      </c>
    </row>
    <row r="1751" spans="1:21" x14ac:dyDescent="0.35">
      <c r="A1751" t="s">
        <v>47</v>
      </c>
      <c r="B1751">
        <v>19</v>
      </c>
      <c r="C1751">
        <v>2023</v>
      </c>
      <c r="D1751" t="s">
        <v>167</v>
      </c>
      <c r="E1751">
        <v>135</v>
      </c>
      <c r="F1751" t="s">
        <v>168</v>
      </c>
      <c r="G1751" t="s">
        <v>24</v>
      </c>
      <c r="H1751" t="s">
        <v>25</v>
      </c>
      <c r="I1751">
        <v>60</v>
      </c>
      <c r="J1751" t="s">
        <v>27</v>
      </c>
      <c r="K1751" s="4">
        <v>500</v>
      </c>
      <c r="L1751" s="1">
        <v>2</v>
      </c>
      <c r="M1751">
        <v>1</v>
      </c>
      <c r="N1751" s="1" t="s">
        <v>32</v>
      </c>
      <c r="O1751" t="s">
        <v>27</v>
      </c>
      <c r="P1751" t="s">
        <v>28</v>
      </c>
      <c r="Q1751" t="s">
        <v>27</v>
      </c>
      <c r="R1751" t="s">
        <v>27</v>
      </c>
      <c r="S1751">
        <v>0</v>
      </c>
      <c r="T1751">
        <v>40</v>
      </c>
      <c r="U1751" t="s">
        <v>27</v>
      </c>
    </row>
    <row r="1752" spans="1:21" x14ac:dyDescent="0.35">
      <c r="A1752" t="s">
        <v>48</v>
      </c>
      <c r="B1752">
        <v>20</v>
      </c>
      <c r="C1752">
        <v>2023</v>
      </c>
      <c r="D1752" t="s">
        <v>167</v>
      </c>
      <c r="E1752">
        <v>135</v>
      </c>
      <c r="F1752" t="s">
        <v>168</v>
      </c>
      <c r="G1752" t="s">
        <v>24</v>
      </c>
      <c r="H1752" t="s">
        <v>25</v>
      </c>
      <c r="I1752">
        <v>67</v>
      </c>
      <c r="J1752" t="s">
        <v>87</v>
      </c>
      <c r="K1752" s="4">
        <v>500</v>
      </c>
      <c r="L1752" s="1">
        <v>2</v>
      </c>
      <c r="M1752">
        <v>1</v>
      </c>
      <c r="N1752" s="1" t="s">
        <v>32</v>
      </c>
      <c r="O1752" t="s">
        <v>27</v>
      </c>
      <c r="P1752" t="s">
        <v>28</v>
      </c>
      <c r="Q1752" t="s">
        <v>27</v>
      </c>
      <c r="R1752" t="s">
        <v>27</v>
      </c>
      <c r="S1752">
        <v>20</v>
      </c>
      <c r="T1752">
        <v>20</v>
      </c>
      <c r="U1752" t="s">
        <v>27</v>
      </c>
    </row>
    <row r="1753" spans="1:21" x14ac:dyDescent="0.35">
      <c r="A1753" t="s">
        <v>49</v>
      </c>
      <c r="B1753">
        <v>21</v>
      </c>
      <c r="C1753">
        <v>2023</v>
      </c>
      <c r="D1753" t="s">
        <v>167</v>
      </c>
      <c r="E1753">
        <v>135</v>
      </c>
      <c r="F1753" t="s">
        <v>168</v>
      </c>
      <c r="G1753" t="s">
        <v>24</v>
      </c>
      <c r="H1753" t="s">
        <v>25</v>
      </c>
      <c r="I1753">
        <v>25</v>
      </c>
      <c r="J1753" t="s">
        <v>27</v>
      </c>
      <c r="K1753" s="4">
        <v>500</v>
      </c>
      <c r="L1753" s="1">
        <v>2</v>
      </c>
      <c r="M1753">
        <v>1</v>
      </c>
      <c r="N1753" s="1" t="s">
        <v>32</v>
      </c>
      <c r="O1753" t="s">
        <v>27</v>
      </c>
      <c r="P1753">
        <v>16</v>
      </c>
      <c r="Q1753" t="s">
        <v>32</v>
      </c>
      <c r="R1753" t="s">
        <v>27</v>
      </c>
      <c r="S1753">
        <v>0</v>
      </c>
      <c r="T1753">
        <v>25</v>
      </c>
      <c r="U1753" t="s">
        <v>27</v>
      </c>
    </row>
    <row r="1754" spans="1:21" x14ac:dyDescent="0.35">
      <c r="A1754" t="s">
        <v>50</v>
      </c>
      <c r="B1754">
        <v>22</v>
      </c>
      <c r="C1754">
        <v>2023</v>
      </c>
      <c r="D1754" t="s">
        <v>167</v>
      </c>
      <c r="E1754">
        <v>135</v>
      </c>
      <c r="F1754" t="s">
        <v>168</v>
      </c>
      <c r="G1754" t="s">
        <v>24</v>
      </c>
      <c r="H1754" t="s">
        <v>25</v>
      </c>
      <c r="I1754">
        <v>100</v>
      </c>
      <c r="J1754" t="s">
        <v>87</v>
      </c>
      <c r="K1754" s="4">
        <v>500</v>
      </c>
      <c r="L1754" s="1">
        <v>2</v>
      </c>
      <c r="M1754">
        <v>1</v>
      </c>
      <c r="N1754" s="1" t="s">
        <v>32</v>
      </c>
      <c r="O1754" t="s">
        <v>27</v>
      </c>
      <c r="P1754">
        <v>18</v>
      </c>
      <c r="Q1754" t="s">
        <v>32</v>
      </c>
      <c r="R1754" t="s">
        <v>27</v>
      </c>
      <c r="S1754">
        <v>20</v>
      </c>
      <c r="T1754">
        <v>50</v>
      </c>
      <c r="U1754" t="s">
        <v>29</v>
      </c>
    </row>
    <row r="1755" spans="1:21" x14ac:dyDescent="0.35">
      <c r="A1755" t="s">
        <v>51</v>
      </c>
      <c r="B1755">
        <v>23</v>
      </c>
      <c r="C1755">
        <v>2023</v>
      </c>
      <c r="D1755" t="s">
        <v>167</v>
      </c>
      <c r="E1755">
        <v>135</v>
      </c>
      <c r="F1755" t="s">
        <v>168</v>
      </c>
      <c r="G1755" t="s">
        <v>24</v>
      </c>
      <c r="H1755" t="s">
        <v>25</v>
      </c>
      <c r="I1755">
        <v>41</v>
      </c>
      <c r="J1755" t="s">
        <v>27</v>
      </c>
      <c r="K1755" s="4">
        <v>500</v>
      </c>
      <c r="L1755" s="1">
        <v>2</v>
      </c>
      <c r="M1755" s="1">
        <v>1</v>
      </c>
      <c r="N1755" s="1" t="s">
        <v>32</v>
      </c>
      <c r="O1755" t="s">
        <v>27</v>
      </c>
      <c r="P1755" t="s">
        <v>28</v>
      </c>
      <c r="Q1755" t="s">
        <v>27</v>
      </c>
      <c r="R1755" t="s">
        <v>27</v>
      </c>
      <c r="S1755">
        <v>0</v>
      </c>
      <c r="T1755">
        <v>20</v>
      </c>
      <c r="U1755" t="s">
        <v>27</v>
      </c>
    </row>
    <row r="1756" spans="1:21" x14ac:dyDescent="0.35">
      <c r="A1756" t="s">
        <v>52</v>
      </c>
      <c r="B1756">
        <v>24</v>
      </c>
      <c r="C1756">
        <v>2023</v>
      </c>
      <c r="D1756" t="s">
        <v>167</v>
      </c>
      <c r="E1756">
        <v>135</v>
      </c>
      <c r="F1756" t="s">
        <v>168</v>
      </c>
      <c r="G1756" t="s">
        <v>24</v>
      </c>
      <c r="H1756" t="s">
        <v>25</v>
      </c>
      <c r="I1756">
        <v>45</v>
      </c>
      <c r="J1756" t="s">
        <v>87</v>
      </c>
      <c r="K1756" s="4">
        <v>500</v>
      </c>
      <c r="L1756" s="1">
        <v>2</v>
      </c>
      <c r="M1756" s="1">
        <v>1</v>
      </c>
      <c r="N1756" s="1" t="s">
        <v>32</v>
      </c>
      <c r="O1756" t="s">
        <v>32</v>
      </c>
      <c r="P1756" t="s">
        <v>28</v>
      </c>
      <c r="Q1756" t="s">
        <v>27</v>
      </c>
      <c r="R1756" t="s">
        <v>27</v>
      </c>
      <c r="S1756">
        <v>20</v>
      </c>
      <c r="T1756">
        <v>45</v>
      </c>
      <c r="U1756" t="s">
        <v>39</v>
      </c>
    </row>
    <row r="1757" spans="1:21" x14ac:dyDescent="0.35">
      <c r="A1757" t="s">
        <v>53</v>
      </c>
      <c r="B1757">
        <v>25</v>
      </c>
      <c r="C1757">
        <v>2023</v>
      </c>
      <c r="D1757" t="s">
        <v>167</v>
      </c>
      <c r="E1757">
        <v>135</v>
      </c>
      <c r="F1757" t="s">
        <v>168</v>
      </c>
      <c r="G1757" t="s">
        <v>24</v>
      </c>
      <c r="H1757" t="s">
        <v>25</v>
      </c>
      <c r="I1757">
        <v>150</v>
      </c>
      <c r="J1757" t="s">
        <v>87</v>
      </c>
      <c r="K1757" s="4">
        <v>500</v>
      </c>
      <c r="L1757" s="1">
        <v>2</v>
      </c>
      <c r="M1757">
        <v>1</v>
      </c>
      <c r="N1757" s="1" t="s">
        <v>32</v>
      </c>
      <c r="O1757" t="s">
        <v>32</v>
      </c>
      <c r="P1757">
        <v>18</v>
      </c>
      <c r="Q1757" t="s">
        <v>32</v>
      </c>
      <c r="R1757" t="s">
        <v>27</v>
      </c>
      <c r="S1757">
        <v>0</v>
      </c>
      <c r="T1757">
        <v>60</v>
      </c>
      <c r="U1757" t="s">
        <v>27</v>
      </c>
    </row>
    <row r="1758" spans="1:21" x14ac:dyDescent="0.35">
      <c r="A1758" t="s">
        <v>54</v>
      </c>
      <c r="B1758">
        <v>26</v>
      </c>
      <c r="C1758">
        <v>2023</v>
      </c>
      <c r="D1758" t="s">
        <v>167</v>
      </c>
      <c r="E1758">
        <v>135</v>
      </c>
      <c r="F1758" t="s">
        <v>168</v>
      </c>
      <c r="G1758" t="s">
        <v>24</v>
      </c>
      <c r="H1758" t="s">
        <v>25</v>
      </c>
      <c r="I1758">
        <v>135</v>
      </c>
      <c r="J1758" t="s">
        <v>87</v>
      </c>
      <c r="K1758" s="4">
        <v>500</v>
      </c>
      <c r="L1758" s="1">
        <v>2</v>
      </c>
      <c r="M1758">
        <v>1</v>
      </c>
      <c r="N1758" s="1" t="s">
        <v>32</v>
      </c>
      <c r="O1758" t="s">
        <v>32</v>
      </c>
      <c r="P1758" t="s">
        <v>28</v>
      </c>
      <c r="Q1758" t="s">
        <v>32</v>
      </c>
      <c r="R1758" t="s">
        <v>32</v>
      </c>
      <c r="S1758">
        <v>20</v>
      </c>
      <c r="T1758">
        <v>60</v>
      </c>
      <c r="U1758" t="s">
        <v>29</v>
      </c>
    </row>
    <row r="1759" spans="1:21" x14ac:dyDescent="0.35">
      <c r="A1759" t="s">
        <v>55</v>
      </c>
      <c r="B1759">
        <v>27</v>
      </c>
      <c r="C1759">
        <v>2023</v>
      </c>
      <c r="D1759" t="s">
        <v>167</v>
      </c>
      <c r="E1759">
        <v>135</v>
      </c>
      <c r="F1759" t="s">
        <v>168</v>
      </c>
      <c r="G1759" t="s">
        <v>24</v>
      </c>
      <c r="H1759" t="s">
        <v>25</v>
      </c>
      <c r="I1759">
        <v>50</v>
      </c>
      <c r="J1759" t="s">
        <v>87</v>
      </c>
      <c r="K1759" s="4">
        <v>500</v>
      </c>
      <c r="L1759" s="1">
        <v>2</v>
      </c>
      <c r="M1759">
        <v>1</v>
      </c>
      <c r="N1759" s="1" t="s">
        <v>32</v>
      </c>
      <c r="O1759" t="s">
        <v>27</v>
      </c>
      <c r="P1759">
        <v>18</v>
      </c>
      <c r="Q1759" t="s">
        <v>27</v>
      </c>
      <c r="R1759" t="s">
        <v>27</v>
      </c>
      <c r="S1759">
        <v>20</v>
      </c>
      <c r="T1759">
        <f>2*50</f>
        <v>100</v>
      </c>
      <c r="U1759" t="s">
        <v>27</v>
      </c>
    </row>
    <row r="1760" spans="1:21" x14ac:dyDescent="0.35">
      <c r="A1760" t="s">
        <v>56</v>
      </c>
      <c r="B1760">
        <v>28</v>
      </c>
      <c r="C1760">
        <v>2023</v>
      </c>
      <c r="D1760" t="s">
        <v>167</v>
      </c>
      <c r="E1760">
        <v>135</v>
      </c>
      <c r="F1760" t="s">
        <v>168</v>
      </c>
      <c r="G1760" t="s">
        <v>24</v>
      </c>
      <c r="H1760" s="1" t="s">
        <v>27</v>
      </c>
      <c r="I1760" s="1" t="s">
        <v>28</v>
      </c>
      <c r="J1760" s="1" t="s">
        <v>28</v>
      </c>
      <c r="K1760" s="4" t="s">
        <v>28</v>
      </c>
      <c r="L1760" s="1" t="s">
        <v>28</v>
      </c>
      <c r="M1760" s="1" t="s">
        <v>28</v>
      </c>
      <c r="N1760" s="1" t="s">
        <v>28</v>
      </c>
      <c r="O1760" s="1" t="s">
        <v>28</v>
      </c>
      <c r="P1760" s="1" t="s">
        <v>28</v>
      </c>
      <c r="Q1760" s="1" t="s">
        <v>28</v>
      </c>
      <c r="R1760" s="1" t="s">
        <v>28</v>
      </c>
      <c r="S1760" s="1" t="s">
        <v>28</v>
      </c>
      <c r="T1760" s="1" t="s">
        <v>28</v>
      </c>
      <c r="U1760" s="1" t="s">
        <v>28</v>
      </c>
    </row>
    <row r="1761" spans="1:21" x14ac:dyDescent="0.35">
      <c r="A1761" t="s">
        <v>57</v>
      </c>
      <c r="B1761">
        <v>29</v>
      </c>
      <c r="C1761">
        <v>2023</v>
      </c>
      <c r="D1761" t="s">
        <v>167</v>
      </c>
      <c r="E1761">
        <v>135</v>
      </c>
      <c r="F1761" t="s">
        <v>168</v>
      </c>
      <c r="G1761" t="s">
        <v>24</v>
      </c>
      <c r="H1761" s="1" t="s">
        <v>88</v>
      </c>
      <c r="I1761">
        <v>35</v>
      </c>
      <c r="J1761" t="s">
        <v>27</v>
      </c>
      <c r="K1761" s="4">
        <v>0</v>
      </c>
      <c r="L1761" s="1">
        <v>0</v>
      </c>
      <c r="M1761">
        <v>0</v>
      </c>
      <c r="N1761" s="1" t="s">
        <v>27</v>
      </c>
      <c r="O1761" t="s">
        <v>27</v>
      </c>
      <c r="P1761">
        <v>16</v>
      </c>
      <c r="Q1761" t="s">
        <v>27</v>
      </c>
      <c r="R1761" t="s">
        <v>27</v>
      </c>
      <c r="S1761">
        <v>0</v>
      </c>
      <c r="T1761">
        <f>2*35</f>
        <v>70</v>
      </c>
      <c r="U1761" t="s">
        <v>27</v>
      </c>
    </row>
    <row r="1762" spans="1:21" x14ac:dyDescent="0.35">
      <c r="A1762" t="s">
        <v>58</v>
      </c>
      <c r="B1762">
        <v>30</v>
      </c>
      <c r="C1762">
        <v>2023</v>
      </c>
      <c r="D1762" t="s">
        <v>167</v>
      </c>
      <c r="E1762">
        <v>135</v>
      </c>
      <c r="F1762" t="s">
        <v>168</v>
      </c>
      <c r="G1762" t="s">
        <v>24</v>
      </c>
      <c r="H1762" t="s">
        <v>25</v>
      </c>
      <c r="I1762">
        <v>35</v>
      </c>
      <c r="J1762" t="s">
        <v>87</v>
      </c>
      <c r="K1762" s="4">
        <v>500</v>
      </c>
      <c r="L1762" s="1">
        <v>2</v>
      </c>
      <c r="M1762">
        <v>1</v>
      </c>
      <c r="N1762" s="1" t="s">
        <v>32</v>
      </c>
      <c r="O1762" t="s">
        <v>27</v>
      </c>
      <c r="P1762">
        <v>18</v>
      </c>
      <c r="Q1762" t="s">
        <v>27</v>
      </c>
      <c r="R1762" t="s">
        <v>27</v>
      </c>
      <c r="S1762">
        <v>0</v>
      </c>
      <c r="T1762">
        <v>30</v>
      </c>
      <c r="U1762" t="s">
        <v>27</v>
      </c>
    </row>
    <row r="1763" spans="1:21" x14ac:dyDescent="0.35">
      <c r="A1763" t="s">
        <v>59</v>
      </c>
      <c r="B1763">
        <v>31</v>
      </c>
      <c r="C1763">
        <v>2023</v>
      </c>
      <c r="D1763" t="s">
        <v>167</v>
      </c>
      <c r="E1763">
        <v>135</v>
      </c>
      <c r="F1763" t="s">
        <v>168</v>
      </c>
      <c r="G1763" t="s">
        <v>24</v>
      </c>
      <c r="H1763" t="s">
        <v>25</v>
      </c>
      <c r="I1763">
        <v>25</v>
      </c>
      <c r="J1763" t="s">
        <v>87</v>
      </c>
      <c r="K1763" s="4">
        <v>500</v>
      </c>
      <c r="L1763" s="1">
        <v>2</v>
      </c>
      <c r="M1763" s="1">
        <v>1</v>
      </c>
      <c r="N1763" s="1" t="s">
        <v>32</v>
      </c>
      <c r="O1763" t="s">
        <v>27</v>
      </c>
      <c r="P1763">
        <v>18</v>
      </c>
      <c r="Q1763" t="s">
        <v>27</v>
      </c>
      <c r="R1763" t="s">
        <v>27</v>
      </c>
      <c r="S1763">
        <v>0</v>
      </c>
      <c r="T1763">
        <v>25</v>
      </c>
      <c r="U1763" t="s">
        <v>27</v>
      </c>
    </row>
    <row r="1764" spans="1:21" x14ac:dyDescent="0.35">
      <c r="A1764" t="s">
        <v>60</v>
      </c>
      <c r="B1764">
        <v>32</v>
      </c>
      <c r="C1764">
        <v>2023</v>
      </c>
      <c r="D1764" t="s">
        <v>167</v>
      </c>
      <c r="E1764">
        <v>135</v>
      </c>
      <c r="F1764" t="s">
        <v>168</v>
      </c>
      <c r="G1764" t="s">
        <v>24</v>
      </c>
      <c r="H1764" t="s">
        <v>25</v>
      </c>
      <c r="I1764">
        <v>50</v>
      </c>
      <c r="J1764" t="s">
        <v>87</v>
      </c>
      <c r="K1764" s="4">
        <v>1500</v>
      </c>
      <c r="L1764" s="1">
        <v>2</v>
      </c>
      <c r="M1764">
        <v>0</v>
      </c>
      <c r="N1764" s="1" t="s">
        <v>32</v>
      </c>
      <c r="O1764" t="s">
        <v>27</v>
      </c>
      <c r="P1764">
        <v>18</v>
      </c>
      <c r="Q1764" t="s">
        <v>27</v>
      </c>
      <c r="R1764" t="s">
        <v>27</v>
      </c>
      <c r="S1764">
        <v>12</v>
      </c>
      <c r="T1764">
        <v>50</v>
      </c>
      <c r="U1764" t="s">
        <v>27</v>
      </c>
    </row>
    <row r="1765" spans="1:21" x14ac:dyDescent="0.35">
      <c r="A1765" t="s">
        <v>61</v>
      </c>
      <c r="B1765">
        <v>33</v>
      </c>
      <c r="C1765">
        <v>2023</v>
      </c>
      <c r="D1765" t="s">
        <v>167</v>
      </c>
      <c r="E1765">
        <v>135</v>
      </c>
      <c r="F1765" t="s">
        <v>168</v>
      </c>
      <c r="G1765" t="s">
        <v>24</v>
      </c>
      <c r="H1765" t="s">
        <v>25</v>
      </c>
      <c r="I1765">
        <v>128</v>
      </c>
      <c r="J1765" t="s">
        <v>87</v>
      </c>
      <c r="K1765" s="4">
        <v>500</v>
      </c>
      <c r="L1765" s="1">
        <v>2</v>
      </c>
      <c r="M1765" s="1">
        <v>1</v>
      </c>
      <c r="N1765" s="1" t="s">
        <v>32</v>
      </c>
      <c r="O1765" t="s">
        <v>27</v>
      </c>
      <c r="P1765">
        <v>18</v>
      </c>
      <c r="Q1765" t="s">
        <v>27</v>
      </c>
      <c r="R1765" t="s">
        <v>27</v>
      </c>
      <c r="S1765">
        <v>0</v>
      </c>
      <c r="T1765">
        <v>128</v>
      </c>
      <c r="U1765" t="s">
        <v>27</v>
      </c>
    </row>
    <row r="1766" spans="1:21" x14ac:dyDescent="0.35">
      <c r="A1766" t="s">
        <v>62</v>
      </c>
      <c r="B1766">
        <v>34</v>
      </c>
      <c r="C1766">
        <v>2023</v>
      </c>
      <c r="D1766" t="s">
        <v>167</v>
      </c>
      <c r="E1766">
        <v>135</v>
      </c>
      <c r="F1766" t="s">
        <v>168</v>
      </c>
      <c r="G1766" t="s">
        <v>24</v>
      </c>
      <c r="H1766" t="s">
        <v>25</v>
      </c>
      <c r="I1766">
        <v>120</v>
      </c>
      <c r="J1766" t="s">
        <v>87</v>
      </c>
      <c r="K1766" s="4">
        <v>500</v>
      </c>
      <c r="L1766" s="1">
        <v>2</v>
      </c>
      <c r="M1766">
        <v>1</v>
      </c>
      <c r="N1766" s="1" t="s">
        <v>32</v>
      </c>
      <c r="O1766" t="s">
        <v>27</v>
      </c>
      <c r="P1766">
        <v>18</v>
      </c>
      <c r="Q1766" t="s">
        <v>32</v>
      </c>
      <c r="R1766" t="s">
        <v>32</v>
      </c>
      <c r="S1766">
        <v>0</v>
      </c>
      <c r="T1766">
        <v>70</v>
      </c>
      <c r="U1766" t="s">
        <v>27</v>
      </c>
    </row>
    <row r="1767" spans="1:21" x14ac:dyDescent="0.35">
      <c r="A1767" t="s">
        <v>63</v>
      </c>
      <c r="B1767">
        <v>35</v>
      </c>
      <c r="C1767">
        <v>2023</v>
      </c>
      <c r="D1767" t="s">
        <v>167</v>
      </c>
      <c r="E1767">
        <v>135</v>
      </c>
      <c r="F1767" t="s">
        <v>168</v>
      </c>
      <c r="G1767" t="s">
        <v>24</v>
      </c>
      <c r="H1767" t="s">
        <v>25</v>
      </c>
      <c r="I1767">
        <v>25</v>
      </c>
      <c r="J1767" t="s">
        <v>27</v>
      </c>
      <c r="K1767" s="4">
        <v>500</v>
      </c>
      <c r="L1767" s="1">
        <v>2</v>
      </c>
      <c r="M1767" s="1">
        <v>1</v>
      </c>
      <c r="N1767" s="1" t="s">
        <v>32</v>
      </c>
      <c r="O1767" t="s">
        <v>27</v>
      </c>
      <c r="P1767">
        <v>18</v>
      </c>
      <c r="Q1767" t="s">
        <v>27</v>
      </c>
      <c r="R1767" t="s">
        <v>27</v>
      </c>
      <c r="S1767">
        <v>0</v>
      </c>
      <c r="T1767">
        <v>30</v>
      </c>
      <c r="U1767" t="s">
        <v>27</v>
      </c>
    </row>
    <row r="1768" spans="1:21" x14ac:dyDescent="0.35">
      <c r="A1768" t="s">
        <v>64</v>
      </c>
      <c r="B1768">
        <v>36</v>
      </c>
      <c r="C1768">
        <v>2023</v>
      </c>
      <c r="D1768" t="s">
        <v>167</v>
      </c>
      <c r="E1768">
        <v>135</v>
      </c>
      <c r="F1768" t="s">
        <v>168</v>
      </c>
      <c r="G1768" t="s">
        <v>24</v>
      </c>
      <c r="H1768" t="s">
        <v>25</v>
      </c>
      <c r="I1768">
        <v>175</v>
      </c>
      <c r="J1768" t="s">
        <v>87</v>
      </c>
      <c r="K1768" s="4">
        <v>500</v>
      </c>
      <c r="L1768" s="1">
        <v>2</v>
      </c>
      <c r="M1768" s="1">
        <v>1</v>
      </c>
      <c r="N1768" s="1" t="s">
        <v>32</v>
      </c>
      <c r="O1768" t="s">
        <v>27</v>
      </c>
      <c r="P1768">
        <v>18</v>
      </c>
      <c r="Q1768" t="s">
        <v>32</v>
      </c>
      <c r="R1768" t="s">
        <v>27</v>
      </c>
      <c r="S1768">
        <v>0</v>
      </c>
      <c r="T1768">
        <v>66</v>
      </c>
      <c r="U1768" t="s">
        <v>27</v>
      </c>
    </row>
    <row r="1769" spans="1:21" x14ac:dyDescent="0.35">
      <c r="A1769" t="s">
        <v>65</v>
      </c>
      <c r="B1769">
        <v>37</v>
      </c>
      <c r="C1769">
        <v>2023</v>
      </c>
      <c r="D1769" t="s">
        <v>167</v>
      </c>
      <c r="E1769">
        <v>135</v>
      </c>
      <c r="F1769" t="s">
        <v>168</v>
      </c>
      <c r="G1769" t="s">
        <v>24</v>
      </c>
      <c r="H1769" t="s">
        <v>25</v>
      </c>
      <c r="I1769">
        <v>30</v>
      </c>
      <c r="J1769" t="s">
        <v>87</v>
      </c>
      <c r="K1769" s="4">
        <v>500</v>
      </c>
      <c r="L1769" s="1">
        <v>2</v>
      </c>
      <c r="M1769" s="1">
        <v>1</v>
      </c>
      <c r="N1769" s="1" t="s">
        <v>32</v>
      </c>
      <c r="O1769" t="s">
        <v>27</v>
      </c>
      <c r="P1769" t="s">
        <v>28</v>
      </c>
      <c r="Q1769" t="s">
        <v>27</v>
      </c>
      <c r="R1769" t="s">
        <v>27</v>
      </c>
      <c r="S1769">
        <v>0</v>
      </c>
      <c r="T1769" s="1">
        <v>30</v>
      </c>
      <c r="U1769" t="s">
        <v>27</v>
      </c>
    </row>
    <row r="1770" spans="1:21" x14ac:dyDescent="0.35">
      <c r="A1770" t="s">
        <v>66</v>
      </c>
      <c r="B1770">
        <v>38</v>
      </c>
      <c r="C1770">
        <v>2023</v>
      </c>
      <c r="D1770" t="s">
        <v>167</v>
      </c>
      <c r="E1770">
        <v>135</v>
      </c>
      <c r="F1770" t="s">
        <v>168</v>
      </c>
      <c r="G1770" t="s">
        <v>24</v>
      </c>
      <c r="H1770" t="s">
        <v>25</v>
      </c>
      <c r="I1770">
        <v>35</v>
      </c>
      <c r="J1770" t="s">
        <v>87</v>
      </c>
      <c r="K1770" s="4">
        <v>500</v>
      </c>
      <c r="L1770" s="1">
        <v>2</v>
      </c>
      <c r="M1770" s="1">
        <v>1</v>
      </c>
      <c r="N1770" s="1" t="s">
        <v>32</v>
      </c>
      <c r="O1770" t="s">
        <v>27</v>
      </c>
      <c r="P1770" t="s">
        <v>28</v>
      </c>
      <c r="Q1770" t="s">
        <v>27</v>
      </c>
      <c r="R1770" t="s">
        <v>27</v>
      </c>
      <c r="S1770">
        <v>20</v>
      </c>
      <c r="T1770">
        <f>2*35</f>
        <v>70</v>
      </c>
      <c r="U1770" t="s">
        <v>27</v>
      </c>
    </row>
    <row r="1771" spans="1:21" x14ac:dyDescent="0.35">
      <c r="A1771" t="s">
        <v>67</v>
      </c>
      <c r="B1771">
        <v>39</v>
      </c>
      <c r="C1771">
        <v>2023</v>
      </c>
      <c r="D1771" t="s">
        <v>167</v>
      </c>
      <c r="E1771">
        <v>135</v>
      </c>
      <c r="F1771" t="s">
        <v>168</v>
      </c>
      <c r="G1771" t="s">
        <v>24</v>
      </c>
      <c r="H1771" t="s">
        <v>25</v>
      </c>
      <c r="I1771">
        <v>50</v>
      </c>
      <c r="J1771" t="s">
        <v>87</v>
      </c>
      <c r="K1771" s="4">
        <v>300</v>
      </c>
      <c r="L1771" s="1">
        <v>2</v>
      </c>
      <c r="M1771" s="1">
        <v>1</v>
      </c>
      <c r="N1771" s="1" t="s">
        <v>32</v>
      </c>
      <c r="O1771" t="s">
        <v>27</v>
      </c>
      <c r="P1771">
        <v>18</v>
      </c>
      <c r="Q1771" t="s">
        <v>27</v>
      </c>
      <c r="R1771" t="s">
        <v>27</v>
      </c>
      <c r="S1771">
        <v>10</v>
      </c>
      <c r="T1771">
        <v>50</v>
      </c>
      <c r="U1771" t="s">
        <v>27</v>
      </c>
    </row>
    <row r="1772" spans="1:21" x14ac:dyDescent="0.35">
      <c r="A1772" t="s">
        <v>68</v>
      </c>
      <c r="B1772">
        <v>40</v>
      </c>
      <c r="C1772">
        <v>2023</v>
      </c>
      <c r="D1772" t="s">
        <v>167</v>
      </c>
      <c r="E1772">
        <v>135</v>
      </c>
      <c r="F1772" t="s">
        <v>168</v>
      </c>
      <c r="G1772" t="s">
        <v>24</v>
      </c>
      <c r="H1772" t="s">
        <v>25</v>
      </c>
      <c r="I1772">
        <v>40</v>
      </c>
      <c r="J1772" t="s">
        <v>87</v>
      </c>
      <c r="K1772" s="4">
        <v>500</v>
      </c>
      <c r="L1772" s="1">
        <v>2</v>
      </c>
      <c r="M1772">
        <v>1</v>
      </c>
      <c r="N1772" s="1" t="s">
        <v>32</v>
      </c>
      <c r="O1772" t="s">
        <v>32</v>
      </c>
      <c r="P1772" t="s">
        <v>28</v>
      </c>
      <c r="Q1772" t="s">
        <v>27</v>
      </c>
      <c r="R1772" t="s">
        <v>27</v>
      </c>
      <c r="S1772">
        <v>0</v>
      </c>
      <c r="T1772" s="1">
        <v>80</v>
      </c>
      <c r="U1772" t="s">
        <v>27</v>
      </c>
    </row>
    <row r="1773" spans="1:21" x14ac:dyDescent="0.35">
      <c r="A1773" t="s">
        <v>69</v>
      </c>
      <c r="B1773">
        <v>41</v>
      </c>
      <c r="C1773">
        <v>2023</v>
      </c>
      <c r="D1773" t="s">
        <v>167</v>
      </c>
      <c r="E1773">
        <v>135</v>
      </c>
      <c r="F1773" t="s">
        <v>168</v>
      </c>
      <c r="G1773" t="s">
        <v>24</v>
      </c>
      <c r="H1773" t="s">
        <v>25</v>
      </c>
      <c r="I1773">
        <v>146.25</v>
      </c>
      <c r="J1773" t="s">
        <v>87</v>
      </c>
      <c r="K1773" s="4">
        <v>500</v>
      </c>
      <c r="L1773" s="1">
        <v>2</v>
      </c>
      <c r="M1773">
        <v>1</v>
      </c>
      <c r="N1773" s="1" t="s">
        <v>32</v>
      </c>
      <c r="O1773" t="s">
        <v>27</v>
      </c>
      <c r="P1773">
        <v>18</v>
      </c>
      <c r="Q1773" t="s">
        <v>27</v>
      </c>
      <c r="R1773" t="s">
        <v>27</v>
      </c>
      <c r="S1773">
        <v>20</v>
      </c>
      <c r="T1773">
        <v>104</v>
      </c>
      <c r="U1773" t="s">
        <v>27</v>
      </c>
    </row>
    <row r="1774" spans="1:21" x14ac:dyDescent="0.35">
      <c r="A1774" t="s">
        <v>70</v>
      </c>
      <c r="B1774">
        <v>42</v>
      </c>
      <c r="C1774">
        <v>2023</v>
      </c>
      <c r="D1774" t="s">
        <v>167</v>
      </c>
      <c r="E1774">
        <v>135</v>
      </c>
      <c r="F1774" t="s">
        <v>168</v>
      </c>
      <c r="G1774" t="s">
        <v>24</v>
      </c>
      <c r="H1774" t="s">
        <v>27</v>
      </c>
      <c r="I1774" t="s">
        <v>28</v>
      </c>
      <c r="J1774" t="s">
        <v>28</v>
      </c>
      <c r="K1774" s="4" t="s">
        <v>28</v>
      </c>
      <c r="L1774" s="1" t="s">
        <v>28</v>
      </c>
      <c r="M1774" t="s">
        <v>28</v>
      </c>
      <c r="N1774" s="1" t="s">
        <v>28</v>
      </c>
      <c r="O1774" t="s">
        <v>28</v>
      </c>
      <c r="P1774" t="s">
        <v>28</v>
      </c>
      <c r="Q1774" t="s">
        <v>28</v>
      </c>
      <c r="R1774" t="s">
        <v>28</v>
      </c>
      <c r="S1774" t="s">
        <v>28</v>
      </c>
      <c r="T1774" t="s">
        <v>28</v>
      </c>
      <c r="U1774" t="s">
        <v>28</v>
      </c>
    </row>
    <row r="1775" spans="1:21" x14ac:dyDescent="0.35">
      <c r="A1775" t="s">
        <v>71</v>
      </c>
      <c r="B1775">
        <v>44</v>
      </c>
      <c r="C1775">
        <v>2023</v>
      </c>
      <c r="D1775" t="s">
        <v>167</v>
      </c>
      <c r="E1775">
        <v>135</v>
      </c>
      <c r="F1775" t="s">
        <v>168</v>
      </c>
      <c r="G1775" t="s">
        <v>24</v>
      </c>
      <c r="H1775" t="s">
        <v>25</v>
      </c>
      <c r="I1775">
        <v>25</v>
      </c>
      <c r="J1775" t="s">
        <v>87</v>
      </c>
      <c r="K1775" s="4">
        <v>500</v>
      </c>
      <c r="L1775" s="1">
        <v>2</v>
      </c>
      <c r="M1775">
        <v>1</v>
      </c>
      <c r="N1775" s="1" t="s">
        <v>32</v>
      </c>
      <c r="O1775" t="s">
        <v>27</v>
      </c>
      <c r="P1775">
        <v>18</v>
      </c>
      <c r="Q1775" t="s">
        <v>27</v>
      </c>
      <c r="R1775" t="s">
        <v>27</v>
      </c>
      <c r="S1775" s="1">
        <v>20</v>
      </c>
      <c r="T1775" s="1">
        <v>50</v>
      </c>
      <c r="U1775" t="s">
        <v>29</v>
      </c>
    </row>
    <row r="1776" spans="1:21" x14ac:dyDescent="0.35">
      <c r="A1776" t="s">
        <v>72</v>
      </c>
      <c r="B1776">
        <v>45</v>
      </c>
      <c r="C1776">
        <v>2023</v>
      </c>
      <c r="D1776" t="s">
        <v>167</v>
      </c>
      <c r="E1776">
        <v>135</v>
      </c>
      <c r="F1776" t="s">
        <v>168</v>
      </c>
      <c r="G1776" t="s">
        <v>24</v>
      </c>
      <c r="H1776" t="s">
        <v>25</v>
      </c>
      <c r="I1776">
        <v>56</v>
      </c>
      <c r="J1776" t="s">
        <v>87</v>
      </c>
      <c r="K1776" s="4">
        <v>500</v>
      </c>
      <c r="L1776" s="1">
        <v>2</v>
      </c>
      <c r="M1776" s="1">
        <v>1</v>
      </c>
      <c r="N1776" s="1" t="s">
        <v>32</v>
      </c>
      <c r="O1776" t="s">
        <v>27</v>
      </c>
      <c r="P1776" t="s">
        <v>28</v>
      </c>
      <c r="Q1776" t="s">
        <v>27</v>
      </c>
      <c r="R1776" t="s">
        <v>27</v>
      </c>
      <c r="S1776">
        <v>20</v>
      </c>
      <c r="T1776">
        <f>2*21</f>
        <v>42</v>
      </c>
      <c r="U1776" t="s">
        <v>27</v>
      </c>
    </row>
    <row r="1777" spans="1:21" x14ac:dyDescent="0.35">
      <c r="A1777" t="s">
        <v>73</v>
      </c>
      <c r="B1777">
        <v>46</v>
      </c>
      <c r="C1777">
        <v>2023</v>
      </c>
      <c r="D1777" t="s">
        <v>167</v>
      </c>
      <c r="E1777">
        <v>135</v>
      </c>
      <c r="F1777" t="s">
        <v>168</v>
      </c>
      <c r="G1777" t="s">
        <v>24</v>
      </c>
      <c r="H1777" t="s">
        <v>25</v>
      </c>
      <c r="I1777">
        <v>25</v>
      </c>
      <c r="J1777" t="s">
        <v>87</v>
      </c>
      <c r="K1777" s="4">
        <v>500</v>
      </c>
      <c r="L1777" s="1">
        <v>2</v>
      </c>
      <c r="M1777" s="1">
        <v>1</v>
      </c>
      <c r="N1777" s="1" t="s">
        <v>27</v>
      </c>
      <c r="O1777" t="s">
        <v>27</v>
      </c>
      <c r="P1777" t="s">
        <v>28</v>
      </c>
      <c r="Q1777" t="s">
        <v>27</v>
      </c>
      <c r="R1777" t="s">
        <v>27</v>
      </c>
      <c r="S1777">
        <v>0</v>
      </c>
      <c r="T1777" s="1">
        <v>50</v>
      </c>
      <c r="U1777" t="s">
        <v>27</v>
      </c>
    </row>
    <row r="1778" spans="1:21" x14ac:dyDescent="0.35">
      <c r="A1778" t="s">
        <v>74</v>
      </c>
      <c r="B1778">
        <v>47</v>
      </c>
      <c r="C1778">
        <v>2023</v>
      </c>
      <c r="D1778" t="s">
        <v>167</v>
      </c>
      <c r="E1778">
        <v>135</v>
      </c>
      <c r="F1778" t="s">
        <v>168</v>
      </c>
      <c r="G1778" t="s">
        <v>24</v>
      </c>
      <c r="H1778" s="1" t="s">
        <v>88</v>
      </c>
      <c r="I1778">
        <v>95</v>
      </c>
      <c r="J1778" t="s">
        <v>27</v>
      </c>
      <c r="K1778" s="4">
        <v>0</v>
      </c>
      <c r="L1778" s="1">
        <v>0</v>
      </c>
      <c r="M1778">
        <v>0</v>
      </c>
      <c r="N1778" s="1" t="s">
        <v>27</v>
      </c>
      <c r="O1778" t="s">
        <v>32</v>
      </c>
      <c r="P1778" t="s">
        <v>28</v>
      </c>
      <c r="Q1778" t="s">
        <v>27</v>
      </c>
      <c r="R1778" t="s">
        <v>27</v>
      </c>
      <c r="S1778">
        <v>0</v>
      </c>
      <c r="T1778">
        <v>85</v>
      </c>
      <c r="U1778" t="s">
        <v>27</v>
      </c>
    </row>
    <row r="1779" spans="1:21" x14ac:dyDescent="0.35">
      <c r="A1779" t="s">
        <v>75</v>
      </c>
      <c r="B1779">
        <v>48</v>
      </c>
      <c r="C1779">
        <v>2023</v>
      </c>
      <c r="D1779" t="s">
        <v>167</v>
      </c>
      <c r="E1779">
        <v>135</v>
      </c>
      <c r="F1779" t="s">
        <v>168</v>
      </c>
      <c r="G1779" t="s">
        <v>24</v>
      </c>
      <c r="H1779" t="s">
        <v>25</v>
      </c>
      <c r="I1779">
        <v>84</v>
      </c>
      <c r="J1779" t="s">
        <v>87</v>
      </c>
      <c r="K1779" s="4">
        <v>500</v>
      </c>
      <c r="L1779" s="1">
        <v>2</v>
      </c>
      <c r="M1779">
        <v>1</v>
      </c>
      <c r="N1779" s="1" t="s">
        <v>27</v>
      </c>
      <c r="O1779" t="s">
        <v>27</v>
      </c>
      <c r="P1779" t="s">
        <v>28</v>
      </c>
      <c r="Q1779" t="s">
        <v>27</v>
      </c>
      <c r="R1779" t="s">
        <v>27</v>
      </c>
      <c r="S1779">
        <v>20</v>
      </c>
      <c r="T1779">
        <v>81</v>
      </c>
      <c r="U1779" t="s">
        <v>27</v>
      </c>
    </row>
    <row r="1780" spans="1:21" x14ac:dyDescent="0.35">
      <c r="A1780" t="s">
        <v>76</v>
      </c>
      <c r="B1780">
        <v>49</v>
      </c>
      <c r="C1780">
        <v>2023</v>
      </c>
      <c r="D1780" t="s">
        <v>167</v>
      </c>
      <c r="E1780">
        <v>135</v>
      </c>
      <c r="F1780" t="s">
        <v>168</v>
      </c>
      <c r="G1780" t="s">
        <v>24</v>
      </c>
      <c r="H1780" t="s">
        <v>25</v>
      </c>
      <c r="I1780">
        <v>90</v>
      </c>
      <c r="J1780" t="s">
        <v>27</v>
      </c>
      <c r="K1780" s="4">
        <v>500</v>
      </c>
      <c r="L1780" s="1">
        <v>2</v>
      </c>
      <c r="M1780">
        <v>1</v>
      </c>
      <c r="N1780" s="1" t="s">
        <v>32</v>
      </c>
      <c r="O1780" t="s">
        <v>27</v>
      </c>
      <c r="P1780" t="s">
        <v>28</v>
      </c>
      <c r="Q1780" t="s">
        <v>27</v>
      </c>
      <c r="R1780" t="s">
        <v>27</v>
      </c>
      <c r="S1780">
        <v>20</v>
      </c>
      <c r="T1780">
        <v>47</v>
      </c>
      <c r="U1780" t="s">
        <v>29</v>
      </c>
    </row>
    <row r="1781" spans="1:21" x14ac:dyDescent="0.35">
      <c r="A1781" t="s">
        <v>77</v>
      </c>
      <c r="B1781">
        <v>50</v>
      </c>
      <c r="C1781">
        <v>2023</v>
      </c>
      <c r="D1781" t="s">
        <v>167</v>
      </c>
      <c r="E1781">
        <v>135</v>
      </c>
      <c r="F1781" t="s">
        <v>168</v>
      </c>
      <c r="G1781" t="s">
        <v>24</v>
      </c>
      <c r="H1781" t="s">
        <v>25</v>
      </c>
      <c r="I1781">
        <v>50</v>
      </c>
      <c r="J1781" t="s">
        <v>87</v>
      </c>
      <c r="K1781" s="4">
        <v>500</v>
      </c>
      <c r="L1781" s="1">
        <v>2</v>
      </c>
      <c r="M1781" s="1">
        <v>1</v>
      </c>
      <c r="N1781" s="1" t="s">
        <v>32</v>
      </c>
      <c r="O1781" t="s">
        <v>27</v>
      </c>
      <c r="P1781">
        <v>18</v>
      </c>
      <c r="Q1781" t="s">
        <v>27</v>
      </c>
      <c r="R1781" t="s">
        <v>27</v>
      </c>
      <c r="S1781">
        <v>0</v>
      </c>
      <c r="T1781">
        <v>60</v>
      </c>
      <c r="U1781" t="s">
        <v>27</v>
      </c>
    </row>
    <row r="1782" spans="1:21" x14ac:dyDescent="0.35">
      <c r="A1782" t="s">
        <v>78</v>
      </c>
      <c r="B1782">
        <v>51</v>
      </c>
      <c r="C1782">
        <v>2023</v>
      </c>
      <c r="D1782" t="s">
        <v>167</v>
      </c>
      <c r="E1782">
        <v>135</v>
      </c>
      <c r="F1782" t="s">
        <v>168</v>
      </c>
      <c r="G1782" t="s">
        <v>24</v>
      </c>
      <c r="H1782" t="s">
        <v>25</v>
      </c>
      <c r="I1782">
        <v>35</v>
      </c>
      <c r="J1782" t="s">
        <v>27</v>
      </c>
      <c r="K1782" s="4">
        <v>500</v>
      </c>
      <c r="L1782" s="1">
        <v>2</v>
      </c>
      <c r="M1782">
        <v>1</v>
      </c>
      <c r="N1782" s="1" t="s">
        <v>32</v>
      </c>
      <c r="O1782" t="s">
        <v>27</v>
      </c>
      <c r="P1782" t="s">
        <v>28</v>
      </c>
      <c r="Q1782" t="s">
        <v>27</v>
      </c>
      <c r="R1782" t="s">
        <v>27</v>
      </c>
      <c r="S1782">
        <v>10</v>
      </c>
      <c r="T1782">
        <f>2*35</f>
        <v>70</v>
      </c>
      <c r="U1782" t="s">
        <v>27</v>
      </c>
    </row>
    <row r="1783" spans="1:21" x14ac:dyDescent="0.35">
      <c r="A1783" t="s">
        <v>79</v>
      </c>
      <c r="B1783">
        <v>53</v>
      </c>
      <c r="C1783">
        <v>2023</v>
      </c>
      <c r="D1783" t="s">
        <v>167</v>
      </c>
      <c r="E1783">
        <v>135</v>
      </c>
      <c r="F1783" t="s">
        <v>168</v>
      </c>
      <c r="G1783" t="s">
        <v>24</v>
      </c>
      <c r="H1783" t="s">
        <v>25</v>
      </c>
      <c r="I1783">
        <v>140</v>
      </c>
      <c r="J1783" t="s">
        <v>87</v>
      </c>
      <c r="K1783" s="4">
        <v>500</v>
      </c>
      <c r="L1783" s="1">
        <v>2</v>
      </c>
      <c r="M1783">
        <v>1</v>
      </c>
      <c r="N1783" s="1" t="s">
        <v>32</v>
      </c>
      <c r="O1783" t="s">
        <v>27</v>
      </c>
      <c r="P1783">
        <v>18</v>
      </c>
      <c r="Q1783" t="s">
        <v>27</v>
      </c>
      <c r="R1783" t="s">
        <v>32</v>
      </c>
      <c r="S1783">
        <v>20</v>
      </c>
      <c r="T1783">
        <v>140</v>
      </c>
      <c r="U1783" t="s">
        <v>27</v>
      </c>
    </row>
    <row r="1784" spans="1:21" x14ac:dyDescent="0.35">
      <c r="A1784" t="s">
        <v>80</v>
      </c>
      <c r="B1784">
        <v>54</v>
      </c>
      <c r="C1784">
        <v>2023</v>
      </c>
      <c r="D1784" t="s">
        <v>167</v>
      </c>
      <c r="E1784">
        <v>135</v>
      </c>
      <c r="F1784" t="s">
        <v>168</v>
      </c>
      <c r="G1784" t="s">
        <v>24</v>
      </c>
      <c r="H1784" t="s">
        <v>25</v>
      </c>
      <c r="I1784">
        <v>0</v>
      </c>
      <c r="J1784" t="s">
        <v>87</v>
      </c>
      <c r="K1784" s="4">
        <v>500</v>
      </c>
      <c r="L1784" s="1">
        <v>2</v>
      </c>
      <c r="M1784">
        <v>1</v>
      </c>
      <c r="N1784" s="1" t="s">
        <v>32</v>
      </c>
      <c r="O1784" t="s">
        <v>32</v>
      </c>
      <c r="P1784" t="s">
        <v>28</v>
      </c>
      <c r="Q1784" t="s">
        <v>27</v>
      </c>
      <c r="R1784" t="s">
        <v>27</v>
      </c>
      <c r="S1784">
        <v>0</v>
      </c>
      <c r="T1784" s="1">
        <v>60</v>
      </c>
      <c r="U1784" t="s">
        <v>27</v>
      </c>
    </row>
    <row r="1785" spans="1:21" x14ac:dyDescent="0.35">
      <c r="A1785" t="s">
        <v>81</v>
      </c>
      <c r="B1785">
        <v>55</v>
      </c>
      <c r="C1785">
        <v>2023</v>
      </c>
      <c r="D1785" t="s">
        <v>167</v>
      </c>
      <c r="E1785">
        <v>135</v>
      </c>
      <c r="F1785" t="s">
        <v>168</v>
      </c>
      <c r="G1785" t="s">
        <v>24</v>
      </c>
      <c r="H1785" t="s">
        <v>25</v>
      </c>
      <c r="I1785">
        <v>30</v>
      </c>
      <c r="J1785" t="s">
        <v>87</v>
      </c>
      <c r="K1785" s="4">
        <v>500</v>
      </c>
      <c r="L1785" s="1">
        <v>2</v>
      </c>
      <c r="M1785">
        <v>0</v>
      </c>
      <c r="N1785" s="1" t="s">
        <v>32</v>
      </c>
      <c r="O1785" t="s">
        <v>27</v>
      </c>
      <c r="P1785" t="s">
        <v>28</v>
      </c>
      <c r="Q1785" t="s">
        <v>27</v>
      </c>
      <c r="R1785" t="s">
        <v>27</v>
      </c>
      <c r="S1785">
        <v>0</v>
      </c>
      <c r="T1785">
        <v>30</v>
      </c>
      <c r="U1785" t="s">
        <v>27</v>
      </c>
    </row>
    <row r="1786" spans="1:21" x14ac:dyDescent="0.35">
      <c r="A1786" t="s">
        <v>82</v>
      </c>
      <c r="B1786">
        <v>56</v>
      </c>
      <c r="C1786">
        <v>2023</v>
      </c>
      <c r="D1786" t="s">
        <v>167</v>
      </c>
      <c r="E1786">
        <v>135</v>
      </c>
      <c r="F1786" t="s">
        <v>168</v>
      </c>
      <c r="G1786" t="s">
        <v>24</v>
      </c>
      <c r="H1786" t="s">
        <v>25</v>
      </c>
      <c r="I1786">
        <v>100</v>
      </c>
      <c r="J1786" t="s">
        <v>87</v>
      </c>
      <c r="K1786" s="4">
        <v>500</v>
      </c>
      <c r="L1786" s="1">
        <v>2</v>
      </c>
      <c r="M1786" s="1">
        <v>1</v>
      </c>
      <c r="N1786" s="1" t="s">
        <v>32</v>
      </c>
      <c r="O1786" t="s">
        <v>27</v>
      </c>
      <c r="P1786">
        <v>18</v>
      </c>
      <c r="Q1786" t="s">
        <v>27</v>
      </c>
      <c r="R1786" t="s">
        <v>27</v>
      </c>
      <c r="S1786">
        <v>6</v>
      </c>
      <c r="T1786">
        <v>50</v>
      </c>
      <c r="U1786" t="s">
        <v>27</v>
      </c>
    </row>
    <row r="1787" spans="1:21" x14ac:dyDescent="0.35">
      <c r="A1787" t="s">
        <v>21</v>
      </c>
      <c r="B1787">
        <v>1</v>
      </c>
      <c r="C1787">
        <v>2023</v>
      </c>
      <c r="D1787" t="s">
        <v>169</v>
      </c>
      <c r="E1787">
        <v>136</v>
      </c>
      <c r="F1787" t="s">
        <v>170</v>
      </c>
      <c r="G1787" t="s">
        <v>24</v>
      </c>
      <c r="H1787" t="s">
        <v>25</v>
      </c>
      <c r="I1787">
        <v>100</v>
      </c>
      <c r="J1787" t="s">
        <v>26</v>
      </c>
      <c r="K1787" t="s">
        <v>28</v>
      </c>
      <c r="L1787">
        <v>6</v>
      </c>
      <c r="M1787">
        <v>1</v>
      </c>
      <c r="N1787" s="1" t="s">
        <v>27</v>
      </c>
      <c r="O1787" t="s">
        <v>32</v>
      </c>
      <c r="P1787" t="s">
        <v>28</v>
      </c>
      <c r="Q1787" t="s">
        <v>32</v>
      </c>
      <c r="R1787" t="s">
        <v>32</v>
      </c>
      <c r="S1787">
        <v>20</v>
      </c>
      <c r="T1787" s="1">
        <v>260</v>
      </c>
      <c r="U1787" t="s">
        <v>29</v>
      </c>
    </row>
    <row r="1788" spans="1:21" x14ac:dyDescent="0.35">
      <c r="A1788" t="s">
        <v>30</v>
      </c>
      <c r="B1788">
        <v>2</v>
      </c>
      <c r="C1788">
        <v>2023</v>
      </c>
      <c r="D1788" t="s">
        <v>169</v>
      </c>
      <c r="E1788">
        <v>136</v>
      </c>
      <c r="F1788" t="s">
        <v>170</v>
      </c>
      <c r="G1788" t="s">
        <v>24</v>
      </c>
      <c r="H1788" t="s">
        <v>25</v>
      </c>
      <c r="I1788">
        <v>350</v>
      </c>
      <c r="J1788" t="s">
        <v>26</v>
      </c>
      <c r="K1788" t="s">
        <v>28</v>
      </c>
      <c r="L1788">
        <v>6</v>
      </c>
      <c r="M1788">
        <v>2</v>
      </c>
      <c r="N1788" s="1" t="s">
        <v>27</v>
      </c>
      <c r="O1788" t="s">
        <v>32</v>
      </c>
      <c r="P1788" t="s">
        <v>28</v>
      </c>
      <c r="Q1788" t="s">
        <v>32</v>
      </c>
      <c r="R1788" t="s">
        <v>32</v>
      </c>
      <c r="S1788">
        <v>24</v>
      </c>
      <c r="T1788">
        <v>200</v>
      </c>
      <c r="U1788" t="s">
        <v>29</v>
      </c>
    </row>
    <row r="1789" spans="1:21" x14ac:dyDescent="0.35">
      <c r="A1789" t="s">
        <v>33</v>
      </c>
      <c r="B1789">
        <v>4</v>
      </c>
      <c r="C1789">
        <v>2023</v>
      </c>
      <c r="D1789" t="s">
        <v>169</v>
      </c>
      <c r="E1789">
        <v>136</v>
      </c>
      <c r="F1789" t="s">
        <v>170</v>
      </c>
      <c r="G1789" t="s">
        <v>24</v>
      </c>
      <c r="H1789" t="s">
        <v>25</v>
      </c>
      <c r="I1789">
        <v>260</v>
      </c>
      <c r="J1789" t="s">
        <v>26</v>
      </c>
      <c r="K1789" t="s">
        <v>28</v>
      </c>
      <c r="L1789">
        <v>6</v>
      </c>
      <c r="M1789">
        <v>2</v>
      </c>
      <c r="N1789" s="1" t="s">
        <v>27</v>
      </c>
      <c r="O1789" t="s">
        <v>32</v>
      </c>
      <c r="P1789" t="s">
        <v>28</v>
      </c>
      <c r="Q1789" t="s">
        <v>32</v>
      </c>
      <c r="R1789" t="s">
        <v>32</v>
      </c>
      <c r="S1789">
        <v>20</v>
      </c>
      <c r="T1789">
        <v>160</v>
      </c>
      <c r="U1789" t="s">
        <v>29</v>
      </c>
    </row>
    <row r="1790" spans="1:21" x14ac:dyDescent="0.35">
      <c r="A1790" t="s">
        <v>34</v>
      </c>
      <c r="B1790">
        <v>5</v>
      </c>
      <c r="C1790">
        <v>2023</v>
      </c>
      <c r="D1790" t="s">
        <v>169</v>
      </c>
      <c r="E1790">
        <v>136</v>
      </c>
      <c r="F1790" t="s">
        <v>170</v>
      </c>
      <c r="G1790" t="s">
        <v>24</v>
      </c>
      <c r="H1790" t="s">
        <v>25</v>
      </c>
      <c r="I1790">
        <v>60</v>
      </c>
      <c r="J1790" t="s">
        <v>26</v>
      </c>
      <c r="K1790" t="s">
        <v>28</v>
      </c>
      <c r="L1790">
        <v>6</v>
      </c>
      <c r="M1790">
        <v>2</v>
      </c>
      <c r="N1790" s="1" t="s">
        <v>27</v>
      </c>
      <c r="O1790" t="s">
        <v>27</v>
      </c>
      <c r="P1790">
        <v>21</v>
      </c>
      <c r="Q1790" t="s">
        <v>32</v>
      </c>
      <c r="R1790" t="s">
        <v>32</v>
      </c>
      <c r="S1790">
        <v>20</v>
      </c>
      <c r="T1790">
        <v>140</v>
      </c>
      <c r="U1790" t="s">
        <v>29</v>
      </c>
    </row>
    <row r="1791" spans="1:21" x14ac:dyDescent="0.35">
      <c r="A1791" t="s">
        <v>35</v>
      </c>
      <c r="B1791">
        <v>6</v>
      </c>
      <c r="C1791">
        <v>2023</v>
      </c>
      <c r="D1791" t="s">
        <v>169</v>
      </c>
      <c r="E1791">
        <v>136</v>
      </c>
      <c r="F1791" t="s">
        <v>170</v>
      </c>
      <c r="G1791" t="s">
        <v>24</v>
      </c>
      <c r="H1791" t="s">
        <v>25</v>
      </c>
      <c r="I1791">
        <v>589</v>
      </c>
      <c r="J1791" t="s">
        <v>26</v>
      </c>
      <c r="K1791" t="s">
        <v>28</v>
      </c>
      <c r="L1791">
        <v>6</v>
      </c>
      <c r="M1791">
        <v>2</v>
      </c>
      <c r="N1791" s="1" t="s">
        <v>27</v>
      </c>
      <c r="O1791" t="s">
        <v>27</v>
      </c>
      <c r="P1791">
        <v>18</v>
      </c>
      <c r="Q1791" t="s">
        <v>27</v>
      </c>
      <c r="R1791" t="s">
        <v>32</v>
      </c>
      <c r="S1791">
        <v>30</v>
      </c>
      <c r="T1791">
        <v>300</v>
      </c>
      <c r="U1791" t="s">
        <v>29</v>
      </c>
    </row>
    <row r="1792" spans="1:21" x14ac:dyDescent="0.35">
      <c r="A1792" t="s">
        <v>36</v>
      </c>
      <c r="B1792">
        <v>8</v>
      </c>
      <c r="C1792">
        <v>2023</v>
      </c>
      <c r="D1792" t="s">
        <v>169</v>
      </c>
      <c r="E1792">
        <v>136</v>
      </c>
      <c r="F1792" t="s">
        <v>170</v>
      </c>
      <c r="G1792" t="s">
        <v>24</v>
      </c>
      <c r="H1792" t="s">
        <v>25</v>
      </c>
      <c r="I1792">
        <v>100</v>
      </c>
      <c r="J1792" t="s">
        <v>26</v>
      </c>
      <c r="K1792" t="s">
        <v>28</v>
      </c>
      <c r="L1792">
        <v>6</v>
      </c>
      <c r="M1792">
        <v>1</v>
      </c>
      <c r="N1792" s="1" t="s">
        <v>27</v>
      </c>
      <c r="O1792" t="s">
        <v>27</v>
      </c>
      <c r="P1792" t="s">
        <v>28</v>
      </c>
      <c r="Q1792" t="s">
        <v>27</v>
      </c>
      <c r="R1792" t="s">
        <v>27</v>
      </c>
      <c r="S1792">
        <v>30</v>
      </c>
      <c r="T1792" t="s">
        <v>28</v>
      </c>
      <c r="U1792" t="s">
        <v>29</v>
      </c>
    </row>
    <row r="1793" spans="1:21" x14ac:dyDescent="0.35">
      <c r="A1793" t="s">
        <v>37</v>
      </c>
      <c r="B1793">
        <v>9</v>
      </c>
      <c r="C1793">
        <v>2023</v>
      </c>
      <c r="D1793" t="s">
        <v>169</v>
      </c>
      <c r="E1793">
        <v>136</v>
      </c>
      <c r="F1793" t="s">
        <v>170</v>
      </c>
      <c r="G1793" t="s">
        <v>24</v>
      </c>
      <c r="H1793" t="s">
        <v>25</v>
      </c>
      <c r="I1793">
        <v>285</v>
      </c>
      <c r="J1793" t="s">
        <v>26</v>
      </c>
      <c r="K1793" t="s">
        <v>28</v>
      </c>
      <c r="L1793">
        <v>6</v>
      </c>
      <c r="M1793">
        <v>1</v>
      </c>
      <c r="N1793" s="1" t="s">
        <v>27</v>
      </c>
      <c r="O1793" t="s">
        <v>27</v>
      </c>
      <c r="P1793" t="s">
        <v>28</v>
      </c>
      <c r="Q1793" t="s">
        <v>27</v>
      </c>
      <c r="R1793" t="s">
        <v>27</v>
      </c>
      <c r="S1793">
        <v>40</v>
      </c>
      <c r="T1793">
        <v>210</v>
      </c>
      <c r="U1793" t="s">
        <v>29</v>
      </c>
    </row>
    <row r="1794" spans="1:21" x14ac:dyDescent="0.35">
      <c r="A1794" t="s">
        <v>38</v>
      </c>
      <c r="B1794">
        <v>10</v>
      </c>
      <c r="C1794">
        <v>2023</v>
      </c>
      <c r="D1794" t="s">
        <v>169</v>
      </c>
      <c r="E1794">
        <v>136</v>
      </c>
      <c r="F1794" t="s">
        <v>170</v>
      </c>
      <c r="G1794" t="s">
        <v>24</v>
      </c>
      <c r="H1794" t="s">
        <v>25</v>
      </c>
      <c r="I1794">
        <v>183</v>
      </c>
      <c r="J1794" t="s">
        <v>26</v>
      </c>
      <c r="K1794" t="s">
        <v>28</v>
      </c>
      <c r="L1794">
        <v>6</v>
      </c>
      <c r="M1794">
        <v>1</v>
      </c>
      <c r="N1794" s="1" t="s">
        <v>27</v>
      </c>
      <c r="O1794" t="s">
        <v>27</v>
      </c>
      <c r="P1794" t="s">
        <v>28</v>
      </c>
      <c r="Q1794" t="s">
        <v>27</v>
      </c>
      <c r="R1794" t="s">
        <v>27</v>
      </c>
      <c r="S1794">
        <v>30</v>
      </c>
      <c r="T1794">
        <v>183</v>
      </c>
      <c r="U1794" t="s">
        <v>39</v>
      </c>
    </row>
    <row r="1795" spans="1:21" x14ac:dyDescent="0.35">
      <c r="A1795" t="s">
        <v>40</v>
      </c>
      <c r="B1795">
        <v>11</v>
      </c>
      <c r="C1795">
        <v>2023</v>
      </c>
      <c r="D1795" t="s">
        <v>169</v>
      </c>
      <c r="E1795">
        <v>136</v>
      </c>
      <c r="F1795" t="s">
        <v>170</v>
      </c>
      <c r="G1795" t="s">
        <v>24</v>
      </c>
      <c r="H1795" t="s">
        <v>25</v>
      </c>
      <c r="I1795">
        <v>264</v>
      </c>
      <c r="J1795" t="s">
        <v>26</v>
      </c>
      <c r="K1795" t="s">
        <v>28</v>
      </c>
      <c r="L1795">
        <v>6</v>
      </c>
      <c r="M1795">
        <v>2</v>
      </c>
      <c r="N1795" s="1" t="s">
        <v>27</v>
      </c>
      <c r="O1795" t="s">
        <v>27</v>
      </c>
      <c r="P1795">
        <v>18</v>
      </c>
      <c r="Q1795" t="s">
        <v>32</v>
      </c>
      <c r="R1795" t="s">
        <v>32</v>
      </c>
      <c r="S1795">
        <v>40</v>
      </c>
      <c r="T1795">
        <v>179</v>
      </c>
      <c r="U1795" t="s">
        <v>29</v>
      </c>
    </row>
    <row r="1796" spans="1:21" x14ac:dyDescent="0.35">
      <c r="A1796" t="s">
        <v>41</v>
      </c>
      <c r="B1796">
        <v>12</v>
      </c>
      <c r="C1796">
        <v>2023</v>
      </c>
      <c r="D1796" t="s">
        <v>169</v>
      </c>
      <c r="E1796">
        <v>136</v>
      </c>
      <c r="F1796" t="s">
        <v>170</v>
      </c>
      <c r="G1796" t="s">
        <v>24</v>
      </c>
      <c r="H1796" t="s">
        <v>25</v>
      </c>
      <c r="I1796">
        <v>245</v>
      </c>
      <c r="J1796" t="s">
        <v>26</v>
      </c>
      <c r="K1796" t="s">
        <v>28</v>
      </c>
      <c r="L1796">
        <v>6</v>
      </c>
      <c r="M1796">
        <v>2</v>
      </c>
      <c r="N1796" s="1" t="s">
        <v>27</v>
      </c>
      <c r="O1796" t="s">
        <v>27</v>
      </c>
      <c r="P1796">
        <v>18</v>
      </c>
      <c r="Q1796" t="s">
        <v>32</v>
      </c>
      <c r="R1796" t="s">
        <v>27</v>
      </c>
      <c r="S1796">
        <v>24</v>
      </c>
      <c r="T1796">
        <v>80</v>
      </c>
      <c r="U1796" t="s">
        <v>29</v>
      </c>
    </row>
    <row r="1797" spans="1:21" x14ac:dyDescent="0.35">
      <c r="A1797" t="s">
        <v>42</v>
      </c>
      <c r="B1797">
        <v>13</v>
      </c>
      <c r="C1797">
        <v>2023</v>
      </c>
      <c r="D1797" t="s">
        <v>169</v>
      </c>
      <c r="E1797">
        <v>136</v>
      </c>
      <c r="F1797" t="s">
        <v>170</v>
      </c>
      <c r="G1797" t="s">
        <v>24</v>
      </c>
      <c r="H1797" t="s">
        <v>25</v>
      </c>
      <c r="I1797">
        <v>80</v>
      </c>
      <c r="J1797" t="s">
        <v>26</v>
      </c>
      <c r="K1797" t="s">
        <v>28</v>
      </c>
      <c r="L1797">
        <v>6</v>
      </c>
      <c r="M1797">
        <v>2</v>
      </c>
      <c r="N1797" s="1" t="s">
        <v>27</v>
      </c>
      <c r="O1797" t="s">
        <v>32</v>
      </c>
      <c r="P1797">
        <v>18</v>
      </c>
      <c r="Q1797" t="s">
        <v>27</v>
      </c>
      <c r="R1797" t="s">
        <v>32</v>
      </c>
      <c r="S1797">
        <v>30</v>
      </c>
      <c r="T1797">
        <v>65</v>
      </c>
      <c r="U1797" t="s">
        <v>29</v>
      </c>
    </row>
    <row r="1798" spans="1:21" x14ac:dyDescent="0.35">
      <c r="A1798" t="s">
        <v>43</v>
      </c>
      <c r="B1798">
        <v>15</v>
      </c>
      <c r="C1798">
        <v>2023</v>
      </c>
      <c r="D1798" t="s">
        <v>169</v>
      </c>
      <c r="E1798">
        <v>136</v>
      </c>
      <c r="F1798" t="s">
        <v>170</v>
      </c>
      <c r="G1798" t="s">
        <v>24</v>
      </c>
      <c r="H1798" t="s">
        <v>25</v>
      </c>
      <c r="I1798">
        <v>300</v>
      </c>
      <c r="J1798" t="s">
        <v>26</v>
      </c>
      <c r="K1798" t="s">
        <v>28</v>
      </c>
      <c r="L1798">
        <v>6</v>
      </c>
      <c r="M1798">
        <v>1</v>
      </c>
      <c r="N1798" s="1" t="s">
        <v>27</v>
      </c>
      <c r="O1798" t="s">
        <v>32</v>
      </c>
      <c r="P1798">
        <v>18</v>
      </c>
      <c r="Q1798" t="s">
        <v>27</v>
      </c>
      <c r="R1798" t="s">
        <v>32</v>
      </c>
      <c r="S1798">
        <v>30</v>
      </c>
      <c r="T1798">
        <v>230</v>
      </c>
      <c r="U1798" t="s">
        <v>27</v>
      </c>
    </row>
    <row r="1799" spans="1:21" x14ac:dyDescent="0.35">
      <c r="A1799" t="s">
        <v>44</v>
      </c>
      <c r="B1799">
        <v>16</v>
      </c>
      <c r="C1799">
        <v>2023</v>
      </c>
      <c r="D1799" t="s">
        <v>169</v>
      </c>
      <c r="E1799">
        <v>136</v>
      </c>
      <c r="F1799" t="s">
        <v>170</v>
      </c>
      <c r="G1799" t="s">
        <v>24</v>
      </c>
      <c r="H1799" t="s">
        <v>25</v>
      </c>
      <c r="I1799">
        <v>80</v>
      </c>
      <c r="J1799" t="s">
        <v>26</v>
      </c>
      <c r="K1799" t="s">
        <v>28</v>
      </c>
      <c r="L1799">
        <v>6</v>
      </c>
      <c r="M1799">
        <v>2</v>
      </c>
      <c r="N1799" s="1" t="s">
        <v>27</v>
      </c>
      <c r="O1799" t="s">
        <v>27</v>
      </c>
      <c r="P1799" t="s">
        <v>28</v>
      </c>
      <c r="Q1799" t="s">
        <v>32</v>
      </c>
      <c r="R1799" t="s">
        <v>32</v>
      </c>
      <c r="S1799">
        <v>32</v>
      </c>
      <c r="T1799">
        <v>50</v>
      </c>
      <c r="U1799" t="s">
        <v>29</v>
      </c>
    </row>
    <row r="1800" spans="1:21" x14ac:dyDescent="0.35">
      <c r="A1800" t="s">
        <v>45</v>
      </c>
      <c r="B1800">
        <v>17</v>
      </c>
      <c r="C1800">
        <v>2023</v>
      </c>
      <c r="D1800" t="s">
        <v>169</v>
      </c>
      <c r="E1800">
        <v>136</v>
      </c>
      <c r="F1800" t="s">
        <v>170</v>
      </c>
      <c r="G1800" t="s">
        <v>24</v>
      </c>
      <c r="H1800" t="s">
        <v>25</v>
      </c>
      <c r="I1800">
        <v>198</v>
      </c>
      <c r="J1800" t="s">
        <v>26</v>
      </c>
      <c r="K1800" t="s">
        <v>28</v>
      </c>
      <c r="L1800">
        <v>6</v>
      </c>
      <c r="M1800">
        <v>1</v>
      </c>
      <c r="N1800" s="1" t="s">
        <v>27</v>
      </c>
      <c r="O1800" t="s">
        <v>27</v>
      </c>
      <c r="P1800">
        <v>21</v>
      </c>
      <c r="Q1800" t="s">
        <v>32</v>
      </c>
      <c r="R1800" t="s">
        <v>32</v>
      </c>
      <c r="S1800">
        <v>40</v>
      </c>
      <c r="T1800">
        <v>60</v>
      </c>
      <c r="U1800" t="s">
        <v>29</v>
      </c>
    </row>
    <row r="1801" spans="1:21" x14ac:dyDescent="0.35">
      <c r="A1801" t="s">
        <v>46</v>
      </c>
      <c r="B1801">
        <v>18</v>
      </c>
      <c r="C1801">
        <v>2023</v>
      </c>
      <c r="D1801" t="s">
        <v>169</v>
      </c>
      <c r="E1801">
        <v>136</v>
      </c>
      <c r="F1801" t="s">
        <v>170</v>
      </c>
      <c r="G1801" t="s">
        <v>24</v>
      </c>
      <c r="H1801" t="s">
        <v>25</v>
      </c>
      <c r="I1801">
        <v>100</v>
      </c>
      <c r="J1801" t="s">
        <v>26</v>
      </c>
      <c r="K1801" t="s">
        <v>28</v>
      </c>
      <c r="L1801">
        <v>6</v>
      </c>
      <c r="M1801">
        <v>1</v>
      </c>
      <c r="N1801" s="1" t="s">
        <v>27</v>
      </c>
      <c r="O1801" t="s">
        <v>32</v>
      </c>
      <c r="P1801">
        <v>18</v>
      </c>
      <c r="Q1801" t="s">
        <v>32</v>
      </c>
      <c r="R1801" t="s">
        <v>32</v>
      </c>
      <c r="S1801">
        <v>22</v>
      </c>
      <c r="T1801">
        <v>100</v>
      </c>
      <c r="U1801" t="s">
        <v>29</v>
      </c>
    </row>
    <row r="1802" spans="1:21" x14ac:dyDescent="0.35">
      <c r="A1802" t="s">
        <v>47</v>
      </c>
      <c r="B1802">
        <v>19</v>
      </c>
      <c r="C1802">
        <v>2023</v>
      </c>
      <c r="D1802" t="s">
        <v>169</v>
      </c>
      <c r="E1802">
        <v>136</v>
      </c>
      <c r="F1802" t="s">
        <v>170</v>
      </c>
      <c r="G1802" t="s">
        <v>24</v>
      </c>
      <c r="H1802" t="s">
        <v>25</v>
      </c>
      <c r="I1802">
        <v>175</v>
      </c>
      <c r="J1802" t="s">
        <v>26</v>
      </c>
      <c r="K1802" t="s">
        <v>28</v>
      </c>
      <c r="L1802">
        <v>6</v>
      </c>
      <c r="M1802">
        <v>1</v>
      </c>
      <c r="N1802" s="1" t="s">
        <v>27</v>
      </c>
      <c r="O1802" t="s">
        <v>27</v>
      </c>
      <c r="P1802" t="s">
        <v>28</v>
      </c>
      <c r="Q1802" t="s">
        <v>27</v>
      </c>
      <c r="R1802" t="s">
        <v>32</v>
      </c>
      <c r="S1802">
        <v>40</v>
      </c>
      <c r="T1802">
        <v>60</v>
      </c>
      <c r="U1802" t="s">
        <v>29</v>
      </c>
    </row>
    <row r="1803" spans="1:21" x14ac:dyDescent="0.35">
      <c r="A1803" t="s">
        <v>48</v>
      </c>
      <c r="B1803">
        <v>20</v>
      </c>
      <c r="C1803">
        <v>2023</v>
      </c>
      <c r="D1803" t="s">
        <v>169</v>
      </c>
      <c r="E1803">
        <v>136</v>
      </c>
      <c r="F1803" t="s">
        <v>170</v>
      </c>
      <c r="G1803" t="s">
        <v>24</v>
      </c>
      <c r="H1803" t="s">
        <v>25</v>
      </c>
      <c r="I1803">
        <v>83</v>
      </c>
      <c r="J1803" t="s">
        <v>26</v>
      </c>
      <c r="K1803" t="s">
        <v>28</v>
      </c>
      <c r="L1803">
        <v>6</v>
      </c>
      <c r="M1803">
        <v>2</v>
      </c>
      <c r="N1803" s="1" t="s">
        <v>27</v>
      </c>
      <c r="O1803" t="s">
        <v>32</v>
      </c>
      <c r="P1803" t="s">
        <v>28</v>
      </c>
      <c r="Q1803" t="s">
        <v>32</v>
      </c>
      <c r="R1803" t="s">
        <v>32</v>
      </c>
      <c r="S1803">
        <v>40</v>
      </c>
      <c r="T1803">
        <v>140</v>
      </c>
      <c r="U1803" t="s">
        <v>29</v>
      </c>
    </row>
    <row r="1804" spans="1:21" x14ac:dyDescent="0.35">
      <c r="A1804" t="s">
        <v>49</v>
      </c>
      <c r="B1804">
        <v>21</v>
      </c>
      <c r="C1804">
        <v>2023</v>
      </c>
      <c r="D1804" t="s">
        <v>169</v>
      </c>
      <c r="E1804">
        <v>136</v>
      </c>
      <c r="F1804" t="s">
        <v>170</v>
      </c>
      <c r="G1804" t="s">
        <v>24</v>
      </c>
      <c r="H1804" t="s">
        <v>25</v>
      </c>
      <c r="I1804">
        <v>225</v>
      </c>
      <c r="J1804" t="s">
        <v>26</v>
      </c>
      <c r="K1804" t="s">
        <v>28</v>
      </c>
      <c r="L1804">
        <v>6</v>
      </c>
      <c r="M1804">
        <v>2</v>
      </c>
      <c r="N1804" s="1" t="s">
        <v>27</v>
      </c>
      <c r="O1804" t="s">
        <v>32</v>
      </c>
      <c r="P1804" t="s">
        <v>28</v>
      </c>
      <c r="Q1804" t="s">
        <v>27</v>
      </c>
      <c r="R1804" t="s">
        <v>32</v>
      </c>
      <c r="S1804">
        <v>30</v>
      </c>
      <c r="T1804">
        <v>190</v>
      </c>
      <c r="U1804" t="s">
        <v>29</v>
      </c>
    </row>
    <row r="1805" spans="1:21" x14ac:dyDescent="0.35">
      <c r="A1805" t="s">
        <v>50</v>
      </c>
      <c r="B1805">
        <v>22</v>
      </c>
      <c r="C1805">
        <v>2023</v>
      </c>
      <c r="D1805" t="s">
        <v>169</v>
      </c>
      <c r="E1805">
        <v>136</v>
      </c>
      <c r="F1805" t="s">
        <v>170</v>
      </c>
      <c r="G1805" t="s">
        <v>24</v>
      </c>
      <c r="H1805" t="s">
        <v>25</v>
      </c>
      <c r="I1805">
        <v>250</v>
      </c>
      <c r="J1805" t="s">
        <v>26</v>
      </c>
      <c r="K1805" t="s">
        <v>28</v>
      </c>
      <c r="L1805">
        <v>6</v>
      </c>
      <c r="M1805">
        <v>2</v>
      </c>
      <c r="N1805" s="1" t="s">
        <v>27</v>
      </c>
      <c r="O1805" t="s">
        <v>32</v>
      </c>
      <c r="P1805">
        <v>21</v>
      </c>
      <c r="Q1805" t="s">
        <v>32</v>
      </c>
      <c r="R1805" t="s">
        <v>32</v>
      </c>
      <c r="S1805">
        <v>30</v>
      </c>
      <c r="T1805">
        <v>280</v>
      </c>
      <c r="U1805" t="s">
        <v>39</v>
      </c>
    </row>
    <row r="1806" spans="1:21" x14ac:dyDescent="0.35">
      <c r="A1806" t="s">
        <v>51</v>
      </c>
      <c r="B1806">
        <v>23</v>
      </c>
      <c r="C1806">
        <v>2023</v>
      </c>
      <c r="D1806" t="s">
        <v>169</v>
      </c>
      <c r="E1806">
        <v>136</v>
      </c>
      <c r="F1806" t="s">
        <v>170</v>
      </c>
      <c r="G1806" t="s">
        <v>24</v>
      </c>
      <c r="H1806" t="s">
        <v>25</v>
      </c>
      <c r="I1806">
        <v>51</v>
      </c>
      <c r="J1806" t="s">
        <v>26</v>
      </c>
      <c r="K1806" t="s">
        <v>28</v>
      </c>
      <c r="L1806">
        <v>6</v>
      </c>
      <c r="M1806">
        <v>1</v>
      </c>
      <c r="N1806" s="1" t="s">
        <v>27</v>
      </c>
      <c r="O1806" t="s">
        <v>27</v>
      </c>
      <c r="P1806" t="s">
        <v>28</v>
      </c>
      <c r="Q1806" t="s">
        <v>32</v>
      </c>
      <c r="R1806" t="s">
        <v>32</v>
      </c>
      <c r="S1806">
        <v>0</v>
      </c>
      <c r="T1806">
        <v>60</v>
      </c>
      <c r="U1806" t="s">
        <v>29</v>
      </c>
    </row>
    <row r="1807" spans="1:21" x14ac:dyDescent="0.35">
      <c r="A1807" t="s">
        <v>52</v>
      </c>
      <c r="B1807">
        <v>24</v>
      </c>
      <c r="C1807">
        <v>2023</v>
      </c>
      <c r="D1807" t="s">
        <v>169</v>
      </c>
      <c r="E1807">
        <v>136</v>
      </c>
      <c r="F1807" t="s">
        <v>170</v>
      </c>
      <c r="G1807" t="s">
        <v>24</v>
      </c>
      <c r="H1807" t="s">
        <v>25</v>
      </c>
      <c r="I1807">
        <v>150</v>
      </c>
      <c r="J1807" t="s">
        <v>26</v>
      </c>
      <c r="K1807" t="s">
        <v>28</v>
      </c>
      <c r="L1807">
        <v>6</v>
      </c>
      <c r="M1807">
        <v>2</v>
      </c>
      <c r="N1807" s="1" t="s">
        <v>27</v>
      </c>
      <c r="O1807" t="s">
        <v>27</v>
      </c>
      <c r="P1807" t="s">
        <v>28</v>
      </c>
      <c r="Q1807" t="s">
        <v>32</v>
      </c>
      <c r="R1807" t="s">
        <v>32</v>
      </c>
      <c r="S1807">
        <v>30</v>
      </c>
      <c r="T1807">
        <v>231</v>
      </c>
      <c r="U1807" t="s">
        <v>29</v>
      </c>
    </row>
    <row r="1808" spans="1:21" x14ac:dyDescent="0.35">
      <c r="A1808" t="s">
        <v>53</v>
      </c>
      <c r="B1808">
        <v>25</v>
      </c>
      <c r="C1808">
        <v>2023</v>
      </c>
      <c r="D1808" t="s">
        <v>169</v>
      </c>
      <c r="E1808">
        <v>136</v>
      </c>
      <c r="F1808" t="s">
        <v>170</v>
      </c>
      <c r="G1808" t="s">
        <v>24</v>
      </c>
      <c r="H1808" t="s">
        <v>25</v>
      </c>
      <c r="I1808">
        <v>226</v>
      </c>
      <c r="J1808" t="s">
        <v>26</v>
      </c>
      <c r="K1808" t="s">
        <v>28</v>
      </c>
      <c r="L1808">
        <v>6</v>
      </c>
      <c r="M1808">
        <v>1</v>
      </c>
      <c r="N1808" s="1" t="s">
        <v>27</v>
      </c>
      <c r="O1808" t="s">
        <v>27</v>
      </c>
      <c r="P1808" t="s">
        <v>28</v>
      </c>
      <c r="Q1808" t="s">
        <v>27</v>
      </c>
      <c r="R1808" t="s">
        <v>32</v>
      </c>
      <c r="S1808">
        <v>24</v>
      </c>
      <c r="T1808">
        <v>100</v>
      </c>
      <c r="U1808" t="s">
        <v>29</v>
      </c>
    </row>
    <row r="1809" spans="1:21" x14ac:dyDescent="0.35">
      <c r="A1809" t="s">
        <v>54</v>
      </c>
      <c r="B1809">
        <v>26</v>
      </c>
      <c r="C1809">
        <v>2023</v>
      </c>
      <c r="D1809" t="s">
        <v>169</v>
      </c>
      <c r="E1809">
        <v>136</v>
      </c>
      <c r="F1809" t="s">
        <v>170</v>
      </c>
      <c r="G1809" t="s">
        <v>24</v>
      </c>
      <c r="H1809" t="s">
        <v>25</v>
      </c>
      <c r="I1809">
        <v>216.3</v>
      </c>
      <c r="J1809" t="s">
        <v>26</v>
      </c>
      <c r="K1809" t="s">
        <v>28</v>
      </c>
      <c r="L1809">
        <v>6</v>
      </c>
      <c r="M1809">
        <v>2</v>
      </c>
      <c r="N1809" s="1" t="s">
        <v>27</v>
      </c>
      <c r="O1809" t="s">
        <v>27</v>
      </c>
      <c r="P1809" t="s">
        <v>28</v>
      </c>
      <c r="Q1809" t="s">
        <v>32</v>
      </c>
      <c r="R1809" t="s">
        <v>32</v>
      </c>
      <c r="S1809">
        <v>24</v>
      </c>
      <c r="T1809">
        <v>194.7</v>
      </c>
      <c r="U1809" t="s">
        <v>29</v>
      </c>
    </row>
    <row r="1810" spans="1:21" x14ac:dyDescent="0.35">
      <c r="A1810" t="s">
        <v>55</v>
      </c>
      <c r="B1810">
        <v>27</v>
      </c>
      <c r="C1810">
        <v>2023</v>
      </c>
      <c r="D1810" t="s">
        <v>169</v>
      </c>
      <c r="E1810">
        <v>136</v>
      </c>
      <c r="F1810" t="s">
        <v>170</v>
      </c>
      <c r="G1810" t="s">
        <v>24</v>
      </c>
      <c r="H1810" t="s">
        <v>25</v>
      </c>
      <c r="I1810">
        <v>243.25</v>
      </c>
      <c r="J1810" t="s">
        <v>26</v>
      </c>
      <c r="K1810" t="s">
        <v>28</v>
      </c>
      <c r="L1810">
        <v>6</v>
      </c>
      <c r="M1810">
        <v>1</v>
      </c>
      <c r="N1810" s="1" t="s">
        <v>27</v>
      </c>
      <c r="O1810" t="s">
        <v>32</v>
      </c>
      <c r="P1810" t="s">
        <v>28</v>
      </c>
      <c r="Q1810" t="s">
        <v>32</v>
      </c>
      <c r="R1810" t="s">
        <v>32</v>
      </c>
      <c r="S1810">
        <v>20</v>
      </c>
      <c r="T1810">
        <v>120</v>
      </c>
      <c r="U1810" t="s">
        <v>29</v>
      </c>
    </row>
    <row r="1811" spans="1:21" x14ac:dyDescent="0.35">
      <c r="A1811" t="s">
        <v>56</v>
      </c>
      <c r="B1811">
        <v>28</v>
      </c>
      <c r="C1811">
        <v>2023</v>
      </c>
      <c r="D1811" t="s">
        <v>169</v>
      </c>
      <c r="E1811">
        <v>136</v>
      </c>
      <c r="F1811" t="s">
        <v>170</v>
      </c>
      <c r="G1811" t="s">
        <v>24</v>
      </c>
      <c r="H1811" t="s">
        <v>25</v>
      </c>
      <c r="I1811">
        <v>375</v>
      </c>
      <c r="J1811" t="s">
        <v>26</v>
      </c>
      <c r="K1811" t="s">
        <v>28</v>
      </c>
      <c r="L1811">
        <v>6</v>
      </c>
      <c r="M1811">
        <v>2</v>
      </c>
      <c r="N1811" s="1" t="s">
        <v>27</v>
      </c>
      <c r="O1811" t="s">
        <v>27</v>
      </c>
      <c r="P1811" t="s">
        <v>28</v>
      </c>
      <c r="Q1811" t="s">
        <v>32</v>
      </c>
      <c r="R1811" t="s">
        <v>32</v>
      </c>
      <c r="S1811">
        <v>30</v>
      </c>
      <c r="T1811">
        <v>150</v>
      </c>
      <c r="U1811" t="s">
        <v>29</v>
      </c>
    </row>
    <row r="1812" spans="1:21" x14ac:dyDescent="0.35">
      <c r="A1812" t="s">
        <v>57</v>
      </c>
      <c r="B1812">
        <v>29</v>
      </c>
      <c r="C1812">
        <v>2023</v>
      </c>
      <c r="D1812" t="s">
        <v>169</v>
      </c>
      <c r="E1812">
        <v>136</v>
      </c>
      <c r="F1812" t="s">
        <v>170</v>
      </c>
      <c r="G1812" t="s">
        <v>24</v>
      </c>
      <c r="H1812" t="s">
        <v>25</v>
      </c>
      <c r="I1812">
        <v>25</v>
      </c>
      <c r="J1812" t="s">
        <v>26</v>
      </c>
      <c r="K1812" t="s">
        <v>28</v>
      </c>
      <c r="L1812">
        <v>6</v>
      </c>
      <c r="M1812">
        <v>2</v>
      </c>
      <c r="N1812" s="1" t="s">
        <v>27</v>
      </c>
      <c r="O1812" t="s">
        <v>27</v>
      </c>
      <c r="P1812">
        <v>21</v>
      </c>
      <c r="Q1812" t="s">
        <v>32</v>
      </c>
      <c r="R1812" t="s">
        <v>32</v>
      </c>
      <c r="S1812">
        <v>30</v>
      </c>
      <c r="T1812">
        <v>50</v>
      </c>
      <c r="U1812" t="s">
        <v>39</v>
      </c>
    </row>
    <row r="1813" spans="1:21" x14ac:dyDescent="0.35">
      <c r="A1813" t="s">
        <v>58</v>
      </c>
      <c r="B1813">
        <v>30</v>
      </c>
      <c r="C1813">
        <v>2023</v>
      </c>
      <c r="D1813" t="s">
        <v>169</v>
      </c>
      <c r="E1813">
        <v>136</v>
      </c>
      <c r="F1813" t="s">
        <v>170</v>
      </c>
      <c r="G1813" t="s">
        <v>24</v>
      </c>
      <c r="H1813" t="s">
        <v>25</v>
      </c>
      <c r="I1813">
        <v>100</v>
      </c>
      <c r="J1813" t="s">
        <v>26</v>
      </c>
      <c r="K1813" t="s">
        <v>28</v>
      </c>
      <c r="L1813">
        <v>6</v>
      </c>
      <c r="M1813">
        <v>2</v>
      </c>
      <c r="N1813" s="1" t="s">
        <v>27</v>
      </c>
      <c r="O1813" t="s">
        <v>32</v>
      </c>
      <c r="P1813">
        <v>18</v>
      </c>
      <c r="Q1813" t="s">
        <v>32</v>
      </c>
      <c r="R1813" t="s">
        <v>32</v>
      </c>
      <c r="S1813">
        <v>30</v>
      </c>
      <c r="T1813" s="1">
        <v>120</v>
      </c>
      <c r="U1813" t="s">
        <v>29</v>
      </c>
    </row>
    <row r="1814" spans="1:21" x14ac:dyDescent="0.35">
      <c r="A1814" t="s">
        <v>59</v>
      </c>
      <c r="B1814">
        <v>31</v>
      </c>
      <c r="C1814">
        <v>2023</v>
      </c>
      <c r="D1814" t="s">
        <v>169</v>
      </c>
      <c r="E1814">
        <v>136</v>
      </c>
      <c r="F1814" t="s">
        <v>170</v>
      </c>
      <c r="G1814" t="s">
        <v>24</v>
      </c>
      <c r="H1814" t="s">
        <v>25</v>
      </c>
      <c r="I1814">
        <v>198</v>
      </c>
      <c r="J1814" t="s">
        <v>26</v>
      </c>
      <c r="K1814" t="s">
        <v>28</v>
      </c>
      <c r="L1814">
        <v>6</v>
      </c>
      <c r="M1814">
        <v>2</v>
      </c>
      <c r="N1814" s="1" t="s">
        <v>27</v>
      </c>
      <c r="O1814" t="s">
        <v>32</v>
      </c>
      <c r="P1814">
        <v>19</v>
      </c>
      <c r="Q1814" t="s">
        <v>32</v>
      </c>
      <c r="R1814" t="s">
        <v>32</v>
      </c>
      <c r="S1814">
        <v>20</v>
      </c>
      <c r="T1814">
        <v>133</v>
      </c>
      <c r="U1814" t="s">
        <v>29</v>
      </c>
    </row>
    <row r="1815" spans="1:21" x14ac:dyDescent="0.35">
      <c r="A1815" t="s">
        <v>60</v>
      </c>
      <c r="B1815">
        <v>32</v>
      </c>
      <c r="C1815">
        <v>2023</v>
      </c>
      <c r="D1815" t="s">
        <v>169</v>
      </c>
      <c r="E1815">
        <v>136</v>
      </c>
      <c r="F1815" t="s">
        <v>170</v>
      </c>
      <c r="G1815" t="s">
        <v>24</v>
      </c>
      <c r="H1815" t="s">
        <v>25</v>
      </c>
      <c r="I1815">
        <v>340.25</v>
      </c>
      <c r="J1815" t="s">
        <v>26</v>
      </c>
      <c r="K1815" t="s">
        <v>28</v>
      </c>
      <c r="L1815">
        <v>6</v>
      </c>
      <c r="M1815">
        <v>2</v>
      </c>
      <c r="N1815" s="1" t="s">
        <v>27</v>
      </c>
      <c r="O1815" t="s">
        <v>32</v>
      </c>
      <c r="P1815" t="s">
        <v>28</v>
      </c>
      <c r="Q1815" t="s">
        <v>32</v>
      </c>
      <c r="R1815" t="s">
        <v>32</v>
      </c>
      <c r="S1815">
        <v>30</v>
      </c>
      <c r="T1815">
        <v>300</v>
      </c>
      <c r="U1815" t="s">
        <v>29</v>
      </c>
    </row>
    <row r="1816" spans="1:21" x14ac:dyDescent="0.35">
      <c r="A1816" t="s">
        <v>61</v>
      </c>
      <c r="B1816">
        <v>33</v>
      </c>
      <c r="C1816">
        <v>2023</v>
      </c>
      <c r="D1816" t="s">
        <v>169</v>
      </c>
      <c r="E1816">
        <v>136</v>
      </c>
      <c r="F1816" t="s">
        <v>170</v>
      </c>
      <c r="G1816" t="s">
        <v>24</v>
      </c>
      <c r="H1816" t="s">
        <v>25</v>
      </c>
      <c r="I1816">
        <v>218</v>
      </c>
      <c r="J1816" t="s">
        <v>26</v>
      </c>
      <c r="K1816" t="s">
        <v>28</v>
      </c>
      <c r="L1816">
        <v>6</v>
      </c>
      <c r="M1816">
        <v>2</v>
      </c>
      <c r="N1816" s="1" t="s">
        <v>27</v>
      </c>
      <c r="O1816" t="s">
        <v>27</v>
      </c>
      <c r="P1816" t="s">
        <v>28</v>
      </c>
      <c r="Q1816" t="s">
        <v>32</v>
      </c>
      <c r="R1816" t="s">
        <v>32</v>
      </c>
      <c r="S1816">
        <v>24</v>
      </c>
      <c r="T1816">
        <v>110</v>
      </c>
      <c r="U1816" t="s">
        <v>29</v>
      </c>
    </row>
    <row r="1817" spans="1:21" x14ac:dyDescent="0.35">
      <c r="A1817" t="s">
        <v>62</v>
      </c>
      <c r="B1817">
        <v>34</v>
      </c>
      <c r="C1817">
        <v>2023</v>
      </c>
      <c r="D1817" t="s">
        <v>169</v>
      </c>
      <c r="E1817">
        <v>136</v>
      </c>
      <c r="F1817" t="s">
        <v>170</v>
      </c>
      <c r="G1817" t="s">
        <v>24</v>
      </c>
      <c r="H1817" t="s">
        <v>25</v>
      </c>
      <c r="I1817">
        <v>142.5</v>
      </c>
      <c r="J1817" t="s">
        <v>26</v>
      </c>
      <c r="K1817" t="s">
        <v>28</v>
      </c>
      <c r="L1817">
        <v>6</v>
      </c>
      <c r="M1817">
        <v>2</v>
      </c>
      <c r="N1817" s="1" t="s">
        <v>27</v>
      </c>
      <c r="O1817" t="s">
        <v>27</v>
      </c>
      <c r="P1817">
        <v>18</v>
      </c>
      <c r="Q1817" t="s">
        <v>32</v>
      </c>
      <c r="R1817" t="s">
        <v>32</v>
      </c>
      <c r="S1817">
        <v>30</v>
      </c>
      <c r="T1817">
        <v>110</v>
      </c>
      <c r="U1817" t="s">
        <v>29</v>
      </c>
    </row>
    <row r="1818" spans="1:21" x14ac:dyDescent="0.35">
      <c r="A1818" t="s">
        <v>63</v>
      </c>
      <c r="B1818">
        <v>35</v>
      </c>
      <c r="C1818">
        <v>2023</v>
      </c>
      <c r="D1818" t="s">
        <v>169</v>
      </c>
      <c r="E1818">
        <v>136</v>
      </c>
      <c r="F1818" t="s">
        <v>170</v>
      </c>
      <c r="G1818" t="s">
        <v>24</v>
      </c>
      <c r="H1818" t="s">
        <v>25</v>
      </c>
      <c r="I1818">
        <v>300</v>
      </c>
      <c r="J1818" t="s">
        <v>26</v>
      </c>
      <c r="K1818" t="s">
        <v>28</v>
      </c>
      <c r="L1818">
        <v>6</v>
      </c>
      <c r="M1818">
        <v>2</v>
      </c>
      <c r="N1818" s="1" t="s">
        <v>27</v>
      </c>
      <c r="O1818" t="s">
        <v>27</v>
      </c>
      <c r="P1818" t="s">
        <v>28</v>
      </c>
      <c r="Q1818" t="s">
        <v>27</v>
      </c>
      <c r="R1818" t="s">
        <v>32</v>
      </c>
      <c r="S1818">
        <v>30</v>
      </c>
      <c r="T1818">
        <v>160</v>
      </c>
      <c r="U1818" t="s">
        <v>39</v>
      </c>
    </row>
    <row r="1819" spans="1:21" x14ac:dyDescent="0.35">
      <c r="A1819" t="s">
        <v>64</v>
      </c>
      <c r="B1819">
        <v>36</v>
      </c>
      <c r="C1819">
        <v>2023</v>
      </c>
      <c r="D1819" t="s">
        <v>169</v>
      </c>
      <c r="E1819">
        <v>136</v>
      </c>
      <c r="F1819" t="s">
        <v>170</v>
      </c>
      <c r="G1819" t="s">
        <v>24</v>
      </c>
      <c r="H1819" t="s">
        <v>25</v>
      </c>
      <c r="I1819">
        <v>294</v>
      </c>
      <c r="J1819" t="s">
        <v>26</v>
      </c>
      <c r="K1819" t="s">
        <v>28</v>
      </c>
      <c r="L1819">
        <v>6</v>
      </c>
      <c r="M1819">
        <v>1</v>
      </c>
      <c r="N1819" s="1" t="s">
        <v>27</v>
      </c>
      <c r="O1819" t="s">
        <v>32</v>
      </c>
      <c r="P1819">
        <v>21</v>
      </c>
      <c r="Q1819" t="s">
        <v>32</v>
      </c>
      <c r="R1819" t="s">
        <v>27</v>
      </c>
      <c r="S1819">
        <v>36</v>
      </c>
      <c r="T1819">
        <v>225</v>
      </c>
      <c r="U1819" t="s">
        <v>29</v>
      </c>
    </row>
    <row r="1820" spans="1:21" x14ac:dyDescent="0.35">
      <c r="A1820" t="s">
        <v>65</v>
      </c>
      <c r="B1820">
        <v>37</v>
      </c>
      <c r="C1820">
        <v>2023</v>
      </c>
      <c r="D1820" t="s">
        <v>169</v>
      </c>
      <c r="E1820">
        <v>136</v>
      </c>
      <c r="F1820" t="s">
        <v>170</v>
      </c>
      <c r="G1820" t="s">
        <v>24</v>
      </c>
      <c r="H1820" t="s">
        <v>25</v>
      </c>
      <c r="I1820">
        <v>150</v>
      </c>
      <c r="J1820" t="s">
        <v>26</v>
      </c>
      <c r="K1820" t="s">
        <v>28</v>
      </c>
      <c r="L1820">
        <v>6</v>
      </c>
      <c r="M1820">
        <v>2</v>
      </c>
      <c r="N1820" s="1" t="s">
        <v>27</v>
      </c>
      <c r="O1820" t="s">
        <v>27</v>
      </c>
      <c r="P1820" t="s">
        <v>28</v>
      </c>
      <c r="Q1820" t="s">
        <v>32</v>
      </c>
      <c r="R1820" t="s">
        <v>32</v>
      </c>
      <c r="S1820">
        <v>30</v>
      </c>
      <c r="T1820">
        <v>240</v>
      </c>
      <c r="U1820" t="s">
        <v>29</v>
      </c>
    </row>
    <row r="1821" spans="1:21" x14ac:dyDescent="0.35">
      <c r="A1821" t="s">
        <v>66</v>
      </c>
      <c r="B1821">
        <v>38</v>
      </c>
      <c r="C1821">
        <v>2023</v>
      </c>
      <c r="D1821" t="s">
        <v>169</v>
      </c>
      <c r="E1821">
        <v>136</v>
      </c>
      <c r="F1821" t="s">
        <v>170</v>
      </c>
      <c r="G1821" t="s">
        <v>24</v>
      </c>
      <c r="H1821" t="s">
        <v>25</v>
      </c>
      <c r="I1821">
        <v>241.25</v>
      </c>
      <c r="J1821" t="s">
        <v>26</v>
      </c>
      <c r="K1821" t="s">
        <v>28</v>
      </c>
      <c r="L1821">
        <v>6</v>
      </c>
      <c r="M1821">
        <v>2</v>
      </c>
      <c r="N1821" s="1" t="s">
        <v>27</v>
      </c>
      <c r="O1821" t="s">
        <v>27</v>
      </c>
      <c r="P1821" t="s">
        <v>28</v>
      </c>
      <c r="Q1821" t="s">
        <v>32</v>
      </c>
      <c r="R1821" t="s">
        <v>32</v>
      </c>
      <c r="S1821">
        <v>25</v>
      </c>
      <c r="T1821">
        <v>200</v>
      </c>
      <c r="U1821" t="s">
        <v>29</v>
      </c>
    </row>
    <row r="1822" spans="1:21" x14ac:dyDescent="0.35">
      <c r="A1822" t="s">
        <v>67</v>
      </c>
      <c r="B1822">
        <v>39</v>
      </c>
      <c r="C1822">
        <v>2023</v>
      </c>
      <c r="D1822" t="s">
        <v>169</v>
      </c>
      <c r="E1822">
        <v>136</v>
      </c>
      <c r="F1822" t="s">
        <v>170</v>
      </c>
      <c r="G1822" t="s">
        <v>24</v>
      </c>
      <c r="H1822" t="s">
        <v>25</v>
      </c>
      <c r="I1822">
        <v>100</v>
      </c>
      <c r="J1822" t="s">
        <v>26</v>
      </c>
      <c r="K1822" t="s">
        <v>28</v>
      </c>
      <c r="L1822">
        <v>6</v>
      </c>
      <c r="M1822">
        <v>2</v>
      </c>
      <c r="N1822" s="1" t="s">
        <v>27</v>
      </c>
      <c r="O1822" t="s">
        <v>27</v>
      </c>
      <c r="P1822" t="s">
        <v>28</v>
      </c>
      <c r="Q1822" t="s">
        <v>27</v>
      </c>
      <c r="R1822" t="s">
        <v>32</v>
      </c>
      <c r="S1822">
        <v>24</v>
      </c>
      <c r="T1822">
        <v>70</v>
      </c>
      <c r="U1822" t="s">
        <v>29</v>
      </c>
    </row>
    <row r="1823" spans="1:21" x14ac:dyDescent="0.35">
      <c r="A1823" t="s">
        <v>68</v>
      </c>
      <c r="B1823">
        <v>40</v>
      </c>
      <c r="C1823">
        <v>2023</v>
      </c>
      <c r="D1823" t="s">
        <v>169</v>
      </c>
      <c r="E1823">
        <v>136</v>
      </c>
      <c r="F1823" t="s">
        <v>170</v>
      </c>
      <c r="G1823" t="s">
        <v>24</v>
      </c>
      <c r="H1823" t="s">
        <v>25</v>
      </c>
      <c r="I1823">
        <v>150</v>
      </c>
      <c r="J1823" t="s">
        <v>26</v>
      </c>
      <c r="K1823" t="s">
        <v>28</v>
      </c>
      <c r="L1823">
        <v>6</v>
      </c>
      <c r="M1823">
        <v>1</v>
      </c>
      <c r="N1823" s="1" t="s">
        <v>27</v>
      </c>
      <c r="O1823" t="s">
        <v>32</v>
      </c>
      <c r="P1823" t="s">
        <v>28</v>
      </c>
      <c r="Q1823" t="s">
        <v>32</v>
      </c>
      <c r="R1823" t="s">
        <v>32</v>
      </c>
      <c r="S1823">
        <v>40</v>
      </c>
      <c r="T1823">
        <v>180</v>
      </c>
      <c r="U1823" t="s">
        <v>29</v>
      </c>
    </row>
    <row r="1824" spans="1:21" x14ac:dyDescent="0.35">
      <c r="A1824" t="s">
        <v>69</v>
      </c>
      <c r="B1824">
        <v>41</v>
      </c>
      <c r="C1824">
        <v>2023</v>
      </c>
      <c r="D1824" t="s">
        <v>169</v>
      </c>
      <c r="E1824">
        <v>136</v>
      </c>
      <c r="F1824" t="s">
        <v>170</v>
      </c>
      <c r="G1824" t="s">
        <v>24</v>
      </c>
      <c r="H1824" t="s">
        <v>25</v>
      </c>
      <c r="I1824">
        <v>210.5</v>
      </c>
      <c r="J1824" t="s">
        <v>26</v>
      </c>
      <c r="K1824" t="s">
        <v>28</v>
      </c>
      <c r="L1824">
        <v>6</v>
      </c>
      <c r="M1824">
        <v>2</v>
      </c>
      <c r="N1824" s="1" t="s">
        <v>27</v>
      </c>
      <c r="O1824" t="s">
        <v>27</v>
      </c>
      <c r="P1824">
        <v>18</v>
      </c>
      <c r="Q1824" t="s">
        <v>32</v>
      </c>
      <c r="R1824" t="s">
        <v>32</v>
      </c>
      <c r="S1824">
        <v>24</v>
      </c>
      <c r="T1824">
        <v>170</v>
      </c>
      <c r="U1824" t="s">
        <v>29</v>
      </c>
    </row>
    <row r="1825" spans="1:21" x14ac:dyDescent="0.35">
      <c r="A1825" t="s">
        <v>70</v>
      </c>
      <c r="B1825">
        <v>42</v>
      </c>
      <c r="C1825">
        <v>2023</v>
      </c>
      <c r="D1825" t="s">
        <v>169</v>
      </c>
      <c r="E1825">
        <v>136</v>
      </c>
      <c r="F1825" t="s">
        <v>170</v>
      </c>
      <c r="G1825" t="s">
        <v>24</v>
      </c>
      <c r="H1825" t="s">
        <v>25</v>
      </c>
      <c r="I1825">
        <v>30</v>
      </c>
      <c r="J1825" t="s">
        <v>26</v>
      </c>
      <c r="K1825" t="s">
        <v>28</v>
      </c>
      <c r="L1825">
        <v>6</v>
      </c>
      <c r="M1825">
        <v>1</v>
      </c>
      <c r="N1825" s="1" t="s">
        <v>27</v>
      </c>
      <c r="O1825" t="s">
        <v>27</v>
      </c>
      <c r="P1825">
        <v>20</v>
      </c>
      <c r="Q1825" t="s">
        <v>32</v>
      </c>
      <c r="R1825" t="s">
        <v>27</v>
      </c>
      <c r="S1825">
        <v>30</v>
      </c>
      <c r="T1825">
        <v>90</v>
      </c>
      <c r="U1825" t="s">
        <v>29</v>
      </c>
    </row>
    <row r="1826" spans="1:21" x14ac:dyDescent="0.35">
      <c r="A1826" t="s">
        <v>71</v>
      </c>
      <c r="B1826">
        <v>44</v>
      </c>
      <c r="C1826">
        <v>2023</v>
      </c>
      <c r="D1826" t="s">
        <v>169</v>
      </c>
      <c r="E1826">
        <v>136</v>
      </c>
      <c r="F1826" t="s">
        <v>170</v>
      </c>
      <c r="G1826" t="s">
        <v>24</v>
      </c>
      <c r="H1826" t="s">
        <v>25</v>
      </c>
      <c r="I1826">
        <v>155</v>
      </c>
      <c r="J1826" t="s">
        <v>26</v>
      </c>
      <c r="K1826" t="s">
        <v>28</v>
      </c>
      <c r="L1826">
        <v>6</v>
      </c>
      <c r="M1826">
        <v>1</v>
      </c>
      <c r="N1826" s="1" t="s">
        <v>27</v>
      </c>
      <c r="O1826" t="s">
        <v>32</v>
      </c>
      <c r="P1826">
        <v>18</v>
      </c>
      <c r="Q1826" t="s">
        <v>32</v>
      </c>
      <c r="R1826" t="s">
        <v>32</v>
      </c>
      <c r="S1826">
        <v>24</v>
      </c>
      <c r="T1826">
        <v>155</v>
      </c>
      <c r="U1826" t="s">
        <v>29</v>
      </c>
    </row>
    <row r="1827" spans="1:21" x14ac:dyDescent="0.35">
      <c r="A1827" t="s">
        <v>72</v>
      </c>
      <c r="B1827">
        <v>45</v>
      </c>
      <c r="C1827">
        <v>2023</v>
      </c>
      <c r="D1827" t="s">
        <v>169</v>
      </c>
      <c r="E1827">
        <v>136</v>
      </c>
      <c r="F1827" t="s">
        <v>170</v>
      </c>
      <c r="G1827" t="s">
        <v>24</v>
      </c>
      <c r="H1827" t="s">
        <v>25</v>
      </c>
      <c r="I1827">
        <v>120</v>
      </c>
      <c r="J1827" t="s">
        <v>26</v>
      </c>
      <c r="K1827" t="s">
        <v>28</v>
      </c>
      <c r="L1827">
        <v>6</v>
      </c>
      <c r="M1827">
        <v>1</v>
      </c>
      <c r="N1827" s="1" t="s">
        <v>27</v>
      </c>
      <c r="O1827" t="s">
        <v>32</v>
      </c>
      <c r="P1827">
        <v>18</v>
      </c>
      <c r="Q1827" t="s">
        <v>32</v>
      </c>
      <c r="R1827" t="s">
        <v>32</v>
      </c>
      <c r="S1827">
        <v>30</v>
      </c>
      <c r="T1827">
        <v>90</v>
      </c>
      <c r="U1827" t="s">
        <v>29</v>
      </c>
    </row>
    <row r="1828" spans="1:21" x14ac:dyDescent="0.35">
      <c r="A1828" t="s">
        <v>73</v>
      </c>
      <c r="B1828">
        <v>46</v>
      </c>
      <c r="C1828">
        <v>2023</v>
      </c>
      <c r="D1828" t="s">
        <v>169</v>
      </c>
      <c r="E1828">
        <v>136</v>
      </c>
      <c r="F1828" t="s">
        <v>170</v>
      </c>
      <c r="G1828" t="s">
        <v>24</v>
      </c>
      <c r="H1828" t="s">
        <v>25</v>
      </c>
      <c r="I1828">
        <v>60</v>
      </c>
      <c r="J1828" t="s">
        <v>26</v>
      </c>
      <c r="K1828" t="s">
        <v>28</v>
      </c>
      <c r="L1828">
        <v>6</v>
      </c>
      <c r="M1828">
        <v>1</v>
      </c>
      <c r="N1828" s="1" t="s">
        <v>27</v>
      </c>
      <c r="O1828" t="s">
        <v>27</v>
      </c>
      <c r="P1828" t="s">
        <v>28</v>
      </c>
      <c r="Q1828" t="s">
        <v>32</v>
      </c>
      <c r="R1828" t="s">
        <v>32</v>
      </c>
      <c r="S1828">
        <v>30</v>
      </c>
      <c r="T1828">
        <v>100</v>
      </c>
      <c r="U1828" t="s">
        <v>39</v>
      </c>
    </row>
    <row r="1829" spans="1:21" x14ac:dyDescent="0.35">
      <c r="A1829" t="s">
        <v>74</v>
      </c>
      <c r="B1829">
        <v>47</v>
      </c>
      <c r="C1829">
        <v>2023</v>
      </c>
      <c r="D1829" t="s">
        <v>169</v>
      </c>
      <c r="E1829">
        <v>136</v>
      </c>
      <c r="F1829" t="s">
        <v>170</v>
      </c>
      <c r="G1829" t="s">
        <v>24</v>
      </c>
      <c r="H1829" t="s">
        <v>25</v>
      </c>
      <c r="I1829">
        <v>125</v>
      </c>
      <c r="J1829" t="s">
        <v>26</v>
      </c>
      <c r="K1829" t="s">
        <v>28</v>
      </c>
      <c r="L1829">
        <v>6</v>
      </c>
      <c r="M1829">
        <v>1</v>
      </c>
      <c r="N1829" s="1" t="s">
        <v>27</v>
      </c>
      <c r="O1829" t="s">
        <v>32</v>
      </c>
      <c r="P1829" t="s">
        <v>28</v>
      </c>
      <c r="Q1829" t="s">
        <v>32</v>
      </c>
      <c r="R1829" t="s">
        <v>32</v>
      </c>
      <c r="S1829">
        <v>30</v>
      </c>
      <c r="T1829">
        <v>65</v>
      </c>
      <c r="U1829" t="s">
        <v>39</v>
      </c>
    </row>
    <row r="1830" spans="1:21" x14ac:dyDescent="0.35">
      <c r="A1830" t="s">
        <v>75</v>
      </c>
      <c r="B1830">
        <v>48</v>
      </c>
      <c r="C1830">
        <v>2023</v>
      </c>
      <c r="D1830" t="s">
        <v>169</v>
      </c>
      <c r="E1830">
        <v>136</v>
      </c>
      <c r="F1830" t="s">
        <v>170</v>
      </c>
      <c r="G1830" t="s">
        <v>24</v>
      </c>
      <c r="H1830" t="s">
        <v>25</v>
      </c>
      <c r="I1830">
        <v>190</v>
      </c>
      <c r="J1830" t="s">
        <v>26</v>
      </c>
      <c r="K1830" t="s">
        <v>28</v>
      </c>
      <c r="L1830">
        <v>6</v>
      </c>
      <c r="M1830">
        <v>2</v>
      </c>
      <c r="N1830" s="1" t="s">
        <v>27</v>
      </c>
      <c r="O1830" t="s">
        <v>27</v>
      </c>
      <c r="P1830" t="s">
        <v>28</v>
      </c>
      <c r="Q1830" t="s">
        <v>32</v>
      </c>
      <c r="R1830" t="s">
        <v>32</v>
      </c>
      <c r="S1830">
        <v>30</v>
      </c>
      <c r="T1830">
        <v>248</v>
      </c>
      <c r="U1830" t="s">
        <v>29</v>
      </c>
    </row>
    <row r="1831" spans="1:21" x14ac:dyDescent="0.35">
      <c r="A1831" t="s">
        <v>76</v>
      </c>
      <c r="B1831">
        <v>49</v>
      </c>
      <c r="C1831">
        <v>2023</v>
      </c>
      <c r="D1831" t="s">
        <v>169</v>
      </c>
      <c r="E1831">
        <v>136</v>
      </c>
      <c r="F1831" t="s">
        <v>170</v>
      </c>
      <c r="G1831" t="s">
        <v>24</v>
      </c>
      <c r="H1831" t="s">
        <v>25</v>
      </c>
      <c r="I1831">
        <v>100</v>
      </c>
      <c r="J1831" t="s">
        <v>26</v>
      </c>
      <c r="K1831" t="s">
        <v>28</v>
      </c>
      <c r="L1831">
        <v>6</v>
      </c>
      <c r="M1831">
        <v>1</v>
      </c>
      <c r="N1831" s="1" t="s">
        <v>27</v>
      </c>
      <c r="O1831" t="s">
        <v>32</v>
      </c>
      <c r="P1831" t="s">
        <v>28</v>
      </c>
      <c r="Q1831" t="s">
        <v>32</v>
      </c>
      <c r="R1831" t="s">
        <v>32</v>
      </c>
      <c r="S1831">
        <v>40</v>
      </c>
      <c r="T1831">
        <v>47</v>
      </c>
      <c r="U1831" t="s">
        <v>29</v>
      </c>
    </row>
    <row r="1832" spans="1:21" x14ac:dyDescent="0.35">
      <c r="A1832" t="s">
        <v>77</v>
      </c>
      <c r="B1832">
        <v>50</v>
      </c>
      <c r="C1832">
        <v>2023</v>
      </c>
      <c r="D1832" t="s">
        <v>169</v>
      </c>
      <c r="E1832">
        <v>136</v>
      </c>
      <c r="F1832" t="s">
        <v>170</v>
      </c>
      <c r="G1832" t="s">
        <v>24</v>
      </c>
      <c r="H1832" t="s">
        <v>25</v>
      </c>
      <c r="I1832">
        <v>150</v>
      </c>
      <c r="J1832" t="s">
        <v>26</v>
      </c>
      <c r="K1832" t="s">
        <v>28</v>
      </c>
      <c r="L1832">
        <v>6</v>
      </c>
      <c r="M1832">
        <v>1</v>
      </c>
      <c r="N1832" s="1" t="s">
        <v>27</v>
      </c>
      <c r="O1832" t="s">
        <v>27</v>
      </c>
      <c r="P1832" t="s">
        <v>28</v>
      </c>
      <c r="Q1832" t="s">
        <v>27</v>
      </c>
      <c r="R1832" t="s">
        <v>32</v>
      </c>
      <c r="S1832">
        <v>24</v>
      </c>
      <c r="T1832">
        <v>100</v>
      </c>
      <c r="U1832" t="s">
        <v>29</v>
      </c>
    </row>
    <row r="1833" spans="1:21" x14ac:dyDescent="0.35">
      <c r="A1833" t="s">
        <v>78</v>
      </c>
      <c r="B1833">
        <v>51</v>
      </c>
      <c r="C1833">
        <v>2023</v>
      </c>
      <c r="D1833" t="s">
        <v>169</v>
      </c>
      <c r="E1833">
        <v>136</v>
      </c>
      <c r="F1833" t="s">
        <v>170</v>
      </c>
      <c r="G1833" t="s">
        <v>24</v>
      </c>
      <c r="H1833" t="s">
        <v>25</v>
      </c>
      <c r="I1833">
        <v>140</v>
      </c>
      <c r="J1833" t="s">
        <v>26</v>
      </c>
      <c r="K1833" t="s">
        <v>28</v>
      </c>
      <c r="L1833">
        <v>6</v>
      </c>
      <c r="M1833">
        <v>1</v>
      </c>
      <c r="N1833" s="1" t="s">
        <v>27</v>
      </c>
      <c r="O1833" t="s">
        <v>27</v>
      </c>
      <c r="P1833">
        <v>18</v>
      </c>
      <c r="Q1833" t="s">
        <v>27</v>
      </c>
      <c r="R1833" t="s">
        <v>32</v>
      </c>
      <c r="S1833">
        <v>30</v>
      </c>
      <c r="T1833">
        <v>135</v>
      </c>
      <c r="U1833" t="s">
        <v>29</v>
      </c>
    </row>
    <row r="1834" spans="1:21" x14ac:dyDescent="0.35">
      <c r="A1834" t="s">
        <v>79</v>
      </c>
      <c r="B1834">
        <v>53</v>
      </c>
      <c r="C1834">
        <v>2023</v>
      </c>
      <c r="D1834" t="s">
        <v>169</v>
      </c>
      <c r="E1834">
        <v>136</v>
      </c>
      <c r="F1834" t="s">
        <v>170</v>
      </c>
      <c r="G1834" t="s">
        <v>24</v>
      </c>
      <c r="H1834" t="s">
        <v>25</v>
      </c>
      <c r="I1834">
        <v>65</v>
      </c>
      <c r="J1834" t="s">
        <v>26</v>
      </c>
      <c r="K1834" t="s">
        <v>28</v>
      </c>
      <c r="L1834">
        <v>6</v>
      </c>
      <c r="M1834">
        <v>2</v>
      </c>
      <c r="N1834" s="1" t="s">
        <v>27</v>
      </c>
      <c r="O1834" t="s">
        <v>27</v>
      </c>
      <c r="P1834" t="s">
        <v>28</v>
      </c>
      <c r="Q1834" t="s">
        <v>32</v>
      </c>
      <c r="R1834" t="s">
        <v>32</v>
      </c>
      <c r="S1834">
        <v>64</v>
      </c>
      <c r="T1834">
        <v>150</v>
      </c>
      <c r="U1834" t="s">
        <v>29</v>
      </c>
    </row>
    <row r="1835" spans="1:21" x14ac:dyDescent="0.35">
      <c r="A1835" t="s">
        <v>80</v>
      </c>
      <c r="B1835">
        <v>54</v>
      </c>
      <c r="C1835">
        <v>2023</v>
      </c>
      <c r="D1835" t="s">
        <v>169</v>
      </c>
      <c r="E1835">
        <v>136</v>
      </c>
      <c r="F1835" t="s">
        <v>170</v>
      </c>
      <c r="G1835" t="s">
        <v>24</v>
      </c>
      <c r="H1835" t="s">
        <v>25</v>
      </c>
      <c r="I1835">
        <v>270</v>
      </c>
      <c r="J1835" t="s">
        <v>26</v>
      </c>
      <c r="K1835" t="s">
        <v>28</v>
      </c>
      <c r="L1835">
        <v>6</v>
      </c>
      <c r="M1835">
        <v>1</v>
      </c>
      <c r="N1835" s="1" t="s">
        <v>27</v>
      </c>
      <c r="O1835" t="s">
        <v>27</v>
      </c>
      <c r="P1835">
        <v>18</v>
      </c>
      <c r="Q1835" t="s">
        <v>32</v>
      </c>
      <c r="R1835" t="s">
        <v>32</v>
      </c>
      <c r="S1835">
        <v>24</v>
      </c>
      <c r="T1835">
        <v>100</v>
      </c>
      <c r="U1835" t="s">
        <v>29</v>
      </c>
    </row>
    <row r="1836" spans="1:21" x14ac:dyDescent="0.35">
      <c r="A1836" t="s">
        <v>81</v>
      </c>
      <c r="B1836">
        <v>55</v>
      </c>
      <c r="C1836">
        <v>2023</v>
      </c>
      <c r="D1836" t="s">
        <v>169</v>
      </c>
      <c r="E1836">
        <v>136</v>
      </c>
      <c r="F1836" t="s">
        <v>170</v>
      </c>
      <c r="G1836" t="s">
        <v>24</v>
      </c>
      <c r="H1836" t="s">
        <v>25</v>
      </c>
      <c r="I1836">
        <v>150</v>
      </c>
      <c r="J1836" t="s">
        <v>26</v>
      </c>
      <c r="K1836" t="s">
        <v>28</v>
      </c>
      <c r="L1836">
        <v>6</v>
      </c>
      <c r="M1836">
        <v>2</v>
      </c>
      <c r="N1836" s="1" t="s">
        <v>27</v>
      </c>
      <c r="O1836" t="s">
        <v>32</v>
      </c>
      <c r="P1836" t="s">
        <v>28</v>
      </c>
      <c r="Q1836" t="s">
        <v>27</v>
      </c>
      <c r="R1836" t="s">
        <v>32</v>
      </c>
      <c r="S1836">
        <v>30</v>
      </c>
      <c r="T1836">
        <v>56</v>
      </c>
      <c r="U1836" t="s">
        <v>29</v>
      </c>
    </row>
    <row r="1837" spans="1:21" x14ac:dyDescent="0.35">
      <c r="A1837" t="s">
        <v>82</v>
      </c>
      <c r="B1837">
        <v>56</v>
      </c>
      <c r="C1837">
        <v>2023</v>
      </c>
      <c r="D1837" t="s">
        <v>169</v>
      </c>
      <c r="E1837">
        <v>136</v>
      </c>
      <c r="F1837" t="s">
        <v>170</v>
      </c>
      <c r="G1837" t="s">
        <v>24</v>
      </c>
      <c r="H1837" t="s">
        <v>25</v>
      </c>
      <c r="I1837">
        <v>240</v>
      </c>
      <c r="J1837" t="s">
        <v>26</v>
      </c>
      <c r="K1837" t="s">
        <v>28</v>
      </c>
      <c r="L1837">
        <v>6</v>
      </c>
      <c r="M1837">
        <v>2</v>
      </c>
      <c r="N1837" s="1" t="s">
        <v>27</v>
      </c>
      <c r="O1837" t="s">
        <v>32</v>
      </c>
      <c r="P1837" t="s">
        <v>28</v>
      </c>
      <c r="Q1837" t="s">
        <v>32</v>
      </c>
      <c r="R1837" t="s">
        <v>32</v>
      </c>
      <c r="S1837">
        <v>30</v>
      </c>
      <c r="T1837">
        <v>150</v>
      </c>
      <c r="U1837" t="s">
        <v>29</v>
      </c>
    </row>
    <row r="1838" spans="1:21" x14ac:dyDescent="0.35">
      <c r="A1838" t="s">
        <v>21</v>
      </c>
      <c r="B1838">
        <v>1</v>
      </c>
      <c r="C1838">
        <v>2023</v>
      </c>
      <c r="D1838" t="s">
        <v>171</v>
      </c>
      <c r="E1838">
        <v>137</v>
      </c>
      <c r="F1838" t="s">
        <v>172</v>
      </c>
      <c r="G1838" t="s">
        <v>24</v>
      </c>
      <c r="H1838" t="s">
        <v>25</v>
      </c>
      <c r="I1838">
        <v>100</v>
      </c>
      <c r="J1838" t="s">
        <v>126</v>
      </c>
      <c r="K1838" t="s">
        <v>28</v>
      </c>
      <c r="L1838">
        <v>3</v>
      </c>
      <c r="M1838">
        <v>1</v>
      </c>
      <c r="N1838" s="1" t="s">
        <v>27</v>
      </c>
      <c r="O1838" t="s">
        <v>32</v>
      </c>
      <c r="P1838" t="s">
        <v>28</v>
      </c>
      <c r="Q1838" t="s">
        <v>32</v>
      </c>
      <c r="R1838" t="s">
        <v>32</v>
      </c>
      <c r="S1838">
        <v>20</v>
      </c>
      <c r="T1838">
        <f>2*93</f>
        <v>186</v>
      </c>
      <c r="U1838" t="s">
        <v>29</v>
      </c>
    </row>
    <row r="1839" spans="1:21" x14ac:dyDescent="0.35">
      <c r="A1839" t="s">
        <v>30</v>
      </c>
      <c r="B1839">
        <v>2</v>
      </c>
      <c r="C1839">
        <v>2023</v>
      </c>
      <c r="D1839" t="s">
        <v>171</v>
      </c>
      <c r="E1839">
        <v>137</v>
      </c>
      <c r="F1839" t="s">
        <v>172</v>
      </c>
      <c r="G1839" t="s">
        <v>24</v>
      </c>
      <c r="H1839" t="s">
        <v>25</v>
      </c>
      <c r="I1839">
        <v>280</v>
      </c>
      <c r="J1839" t="s">
        <v>126</v>
      </c>
      <c r="K1839" t="s">
        <v>28</v>
      </c>
      <c r="L1839">
        <v>3</v>
      </c>
      <c r="M1839">
        <v>2</v>
      </c>
      <c r="N1839" s="1" t="s">
        <v>27</v>
      </c>
      <c r="O1839" t="s">
        <v>32</v>
      </c>
      <c r="P1839" t="s">
        <v>28</v>
      </c>
      <c r="Q1839" t="s">
        <v>32</v>
      </c>
      <c r="R1839" t="s">
        <v>32</v>
      </c>
      <c r="S1839">
        <v>24</v>
      </c>
      <c r="T1839">
        <v>130</v>
      </c>
      <c r="U1839" t="s">
        <v>29</v>
      </c>
    </row>
    <row r="1840" spans="1:21" x14ac:dyDescent="0.35">
      <c r="A1840" t="s">
        <v>33</v>
      </c>
      <c r="B1840">
        <v>4</v>
      </c>
      <c r="C1840">
        <v>2023</v>
      </c>
      <c r="D1840" t="s">
        <v>171</v>
      </c>
      <c r="E1840">
        <v>137</v>
      </c>
      <c r="F1840" t="s">
        <v>172</v>
      </c>
      <c r="G1840" t="s">
        <v>24</v>
      </c>
      <c r="H1840" t="s">
        <v>25</v>
      </c>
      <c r="I1840">
        <v>160</v>
      </c>
      <c r="J1840" t="s">
        <v>126</v>
      </c>
      <c r="K1840" t="s">
        <v>28</v>
      </c>
      <c r="L1840">
        <v>3</v>
      </c>
      <c r="M1840">
        <v>2</v>
      </c>
      <c r="N1840" s="1" t="s">
        <v>27</v>
      </c>
      <c r="O1840" t="s">
        <v>32</v>
      </c>
      <c r="P1840" t="s">
        <v>28</v>
      </c>
      <c r="Q1840" t="s">
        <v>32</v>
      </c>
      <c r="R1840" t="s">
        <v>32</v>
      </c>
      <c r="S1840">
        <v>20</v>
      </c>
      <c r="T1840">
        <v>55</v>
      </c>
      <c r="U1840" t="s">
        <v>29</v>
      </c>
    </row>
    <row r="1841" spans="1:21" x14ac:dyDescent="0.35">
      <c r="A1841" t="s">
        <v>34</v>
      </c>
      <c r="B1841">
        <v>5</v>
      </c>
      <c r="C1841">
        <v>2023</v>
      </c>
      <c r="D1841" t="s">
        <v>171</v>
      </c>
      <c r="E1841">
        <v>137</v>
      </c>
      <c r="F1841" t="s">
        <v>172</v>
      </c>
      <c r="G1841" t="s">
        <v>24</v>
      </c>
      <c r="H1841" t="s">
        <v>25</v>
      </c>
      <c r="I1841">
        <v>60</v>
      </c>
      <c r="J1841" t="s">
        <v>126</v>
      </c>
      <c r="K1841" t="s">
        <v>28</v>
      </c>
      <c r="L1841">
        <v>3</v>
      </c>
      <c r="M1841">
        <v>2</v>
      </c>
      <c r="N1841" s="1" t="s">
        <v>27</v>
      </c>
      <c r="O1841" t="s">
        <v>27</v>
      </c>
      <c r="P1841">
        <v>21</v>
      </c>
      <c r="Q1841" t="s">
        <v>32</v>
      </c>
      <c r="R1841" t="s">
        <v>32</v>
      </c>
      <c r="S1841">
        <v>10</v>
      </c>
      <c r="T1841">
        <f>2*45</f>
        <v>90</v>
      </c>
      <c r="U1841" t="s">
        <v>29</v>
      </c>
    </row>
    <row r="1842" spans="1:21" x14ac:dyDescent="0.35">
      <c r="A1842" t="s">
        <v>35</v>
      </c>
      <c r="B1842">
        <v>6</v>
      </c>
      <c r="C1842">
        <v>2023</v>
      </c>
      <c r="D1842" t="s">
        <v>171</v>
      </c>
      <c r="E1842">
        <v>137</v>
      </c>
      <c r="F1842" t="s">
        <v>172</v>
      </c>
      <c r="G1842" t="s">
        <v>24</v>
      </c>
      <c r="H1842" t="s">
        <v>25</v>
      </c>
      <c r="I1842">
        <v>439</v>
      </c>
      <c r="J1842" t="s">
        <v>126</v>
      </c>
      <c r="K1842" t="s">
        <v>28</v>
      </c>
      <c r="L1842">
        <v>3</v>
      </c>
      <c r="M1842">
        <v>2</v>
      </c>
      <c r="N1842" s="1" t="s">
        <v>27</v>
      </c>
      <c r="O1842" t="s">
        <v>27</v>
      </c>
      <c r="P1842">
        <v>18</v>
      </c>
      <c r="Q1842" t="s">
        <v>27</v>
      </c>
      <c r="R1842" t="s">
        <v>32</v>
      </c>
      <c r="S1842">
        <v>30</v>
      </c>
      <c r="T1842">
        <v>300</v>
      </c>
      <c r="U1842" t="s">
        <v>29</v>
      </c>
    </row>
    <row r="1843" spans="1:21" x14ac:dyDescent="0.35">
      <c r="A1843" t="s">
        <v>36</v>
      </c>
      <c r="B1843">
        <v>8</v>
      </c>
      <c r="C1843">
        <v>2023</v>
      </c>
      <c r="D1843" t="s">
        <v>171</v>
      </c>
      <c r="E1843">
        <v>137</v>
      </c>
      <c r="F1843" t="s">
        <v>172</v>
      </c>
      <c r="G1843" t="s">
        <v>24</v>
      </c>
      <c r="H1843" t="s">
        <v>25</v>
      </c>
      <c r="I1843">
        <v>57</v>
      </c>
      <c r="J1843" t="s">
        <v>126</v>
      </c>
      <c r="K1843" t="s">
        <v>28</v>
      </c>
      <c r="L1843">
        <v>3</v>
      </c>
      <c r="M1843">
        <v>1</v>
      </c>
      <c r="N1843" s="1" t="s">
        <v>27</v>
      </c>
      <c r="O1843" t="s">
        <v>27</v>
      </c>
      <c r="P1843" t="s">
        <v>28</v>
      </c>
      <c r="Q1843" t="s">
        <v>27</v>
      </c>
      <c r="R1843" t="s">
        <v>27</v>
      </c>
      <c r="S1843">
        <v>20</v>
      </c>
      <c r="T1843">
        <v>18</v>
      </c>
      <c r="U1843" t="s">
        <v>29</v>
      </c>
    </row>
    <row r="1844" spans="1:21" x14ac:dyDescent="0.35">
      <c r="A1844" t="s">
        <v>37</v>
      </c>
      <c r="B1844">
        <v>9</v>
      </c>
      <c r="C1844">
        <v>2023</v>
      </c>
      <c r="D1844" t="s">
        <v>171</v>
      </c>
      <c r="E1844">
        <v>137</v>
      </c>
      <c r="F1844" t="s">
        <v>172</v>
      </c>
      <c r="G1844" t="s">
        <v>24</v>
      </c>
      <c r="H1844" t="s">
        <v>25</v>
      </c>
      <c r="I1844">
        <v>190</v>
      </c>
      <c r="J1844" t="s">
        <v>126</v>
      </c>
      <c r="K1844" t="s">
        <v>28</v>
      </c>
      <c r="L1844">
        <v>3</v>
      </c>
      <c r="M1844">
        <v>1</v>
      </c>
      <c r="N1844" s="1" t="s">
        <v>27</v>
      </c>
      <c r="O1844" t="s">
        <v>27</v>
      </c>
      <c r="P1844" t="s">
        <v>28</v>
      </c>
      <c r="Q1844" t="s">
        <v>27</v>
      </c>
      <c r="R1844" t="s">
        <v>27</v>
      </c>
      <c r="S1844">
        <v>40</v>
      </c>
      <c r="T1844">
        <v>130</v>
      </c>
      <c r="U1844" t="s">
        <v>39</v>
      </c>
    </row>
    <row r="1845" spans="1:21" x14ac:dyDescent="0.35">
      <c r="A1845" t="s">
        <v>38</v>
      </c>
      <c r="B1845">
        <v>10</v>
      </c>
      <c r="C1845">
        <v>2023</v>
      </c>
      <c r="D1845" t="s">
        <v>171</v>
      </c>
      <c r="E1845">
        <v>137</v>
      </c>
      <c r="F1845" t="s">
        <v>172</v>
      </c>
      <c r="G1845" t="s">
        <v>24</v>
      </c>
      <c r="H1845" t="s">
        <v>25</v>
      </c>
      <c r="I1845">
        <v>169</v>
      </c>
      <c r="J1845" t="s">
        <v>126</v>
      </c>
      <c r="K1845" t="s">
        <v>28</v>
      </c>
      <c r="L1845">
        <v>3</v>
      </c>
      <c r="M1845">
        <v>1</v>
      </c>
      <c r="N1845" s="1" t="s">
        <v>27</v>
      </c>
      <c r="O1845" t="s">
        <v>27</v>
      </c>
      <c r="P1845" t="s">
        <v>28</v>
      </c>
      <c r="Q1845" t="s">
        <v>27</v>
      </c>
      <c r="R1845" t="s">
        <v>27</v>
      </c>
      <c r="S1845">
        <v>30</v>
      </c>
      <c r="T1845">
        <v>169</v>
      </c>
      <c r="U1845" t="s">
        <v>39</v>
      </c>
    </row>
    <row r="1846" spans="1:21" x14ac:dyDescent="0.35">
      <c r="A1846" t="s">
        <v>41</v>
      </c>
      <c r="B1846">
        <v>12</v>
      </c>
      <c r="C1846">
        <v>2023</v>
      </c>
      <c r="D1846" t="s">
        <v>171</v>
      </c>
      <c r="E1846">
        <v>137</v>
      </c>
      <c r="F1846" t="s">
        <v>172</v>
      </c>
      <c r="G1846" t="s">
        <v>24</v>
      </c>
      <c r="H1846" t="s">
        <v>25</v>
      </c>
      <c r="I1846">
        <v>245</v>
      </c>
      <c r="J1846" t="s">
        <v>126</v>
      </c>
      <c r="K1846" t="s">
        <v>28</v>
      </c>
      <c r="L1846">
        <v>3</v>
      </c>
      <c r="M1846">
        <v>2</v>
      </c>
      <c r="N1846" s="1" t="s">
        <v>27</v>
      </c>
      <c r="O1846" t="s">
        <v>27</v>
      </c>
      <c r="P1846">
        <v>18</v>
      </c>
      <c r="Q1846" t="s">
        <v>32</v>
      </c>
      <c r="R1846" t="s">
        <v>27</v>
      </c>
      <c r="S1846">
        <v>24</v>
      </c>
      <c r="T1846">
        <v>80</v>
      </c>
      <c r="U1846" t="s">
        <v>29</v>
      </c>
    </row>
    <row r="1847" spans="1:21" x14ac:dyDescent="0.35">
      <c r="A1847" t="s">
        <v>42</v>
      </c>
      <c r="B1847">
        <v>13</v>
      </c>
      <c r="C1847">
        <v>2023</v>
      </c>
      <c r="D1847" t="s">
        <v>171</v>
      </c>
      <c r="E1847">
        <v>137</v>
      </c>
      <c r="F1847" t="s">
        <v>172</v>
      </c>
      <c r="G1847" t="s">
        <v>24</v>
      </c>
      <c r="H1847" t="s">
        <v>25</v>
      </c>
      <c r="I1847">
        <v>80</v>
      </c>
      <c r="J1847" t="s">
        <v>126</v>
      </c>
      <c r="K1847" t="s">
        <v>28</v>
      </c>
      <c r="L1847">
        <v>3</v>
      </c>
      <c r="M1847">
        <v>2</v>
      </c>
      <c r="N1847" s="1" t="s">
        <v>27</v>
      </c>
      <c r="O1847" t="s">
        <v>27</v>
      </c>
      <c r="P1847">
        <v>18</v>
      </c>
      <c r="Q1847" t="s">
        <v>27</v>
      </c>
      <c r="R1847" t="s">
        <v>32</v>
      </c>
      <c r="S1847">
        <v>30</v>
      </c>
      <c r="T1847">
        <v>45</v>
      </c>
      <c r="U1847" t="s">
        <v>29</v>
      </c>
    </row>
    <row r="1848" spans="1:21" x14ac:dyDescent="0.35">
      <c r="A1848" t="s">
        <v>43</v>
      </c>
      <c r="B1848">
        <v>15</v>
      </c>
      <c r="C1848">
        <v>2023</v>
      </c>
      <c r="D1848" t="s">
        <v>171</v>
      </c>
      <c r="E1848">
        <v>137</v>
      </c>
      <c r="F1848" t="s">
        <v>172</v>
      </c>
      <c r="G1848" t="s">
        <v>24</v>
      </c>
      <c r="H1848" t="s">
        <v>25</v>
      </c>
      <c r="I1848">
        <v>300</v>
      </c>
      <c r="J1848" t="s">
        <v>126</v>
      </c>
      <c r="K1848" t="s">
        <v>28</v>
      </c>
      <c r="L1848">
        <v>3</v>
      </c>
      <c r="M1848">
        <v>1</v>
      </c>
      <c r="N1848" s="1" t="s">
        <v>27</v>
      </c>
      <c r="O1848" t="s">
        <v>32</v>
      </c>
      <c r="P1848">
        <v>18</v>
      </c>
      <c r="Q1848" t="s">
        <v>27</v>
      </c>
      <c r="R1848" t="s">
        <v>32</v>
      </c>
      <c r="S1848">
        <v>0</v>
      </c>
      <c r="T1848">
        <v>460</v>
      </c>
      <c r="U1848" t="s">
        <v>27</v>
      </c>
    </row>
    <row r="1849" spans="1:21" x14ac:dyDescent="0.35">
      <c r="A1849" t="s">
        <v>44</v>
      </c>
      <c r="B1849">
        <v>16</v>
      </c>
      <c r="C1849">
        <v>2023</v>
      </c>
      <c r="D1849" t="s">
        <v>171</v>
      </c>
      <c r="E1849">
        <v>137</v>
      </c>
      <c r="F1849" t="s">
        <v>172</v>
      </c>
      <c r="G1849" t="s">
        <v>24</v>
      </c>
      <c r="H1849" t="s">
        <v>25</v>
      </c>
      <c r="I1849">
        <v>75</v>
      </c>
      <c r="J1849" t="s">
        <v>126</v>
      </c>
      <c r="K1849" t="s">
        <v>28</v>
      </c>
      <c r="L1849">
        <v>3</v>
      </c>
      <c r="M1849">
        <v>2</v>
      </c>
      <c r="N1849" s="1" t="s">
        <v>27</v>
      </c>
      <c r="O1849" t="s">
        <v>32</v>
      </c>
      <c r="P1849" t="s">
        <v>28</v>
      </c>
      <c r="Q1849" t="s">
        <v>32</v>
      </c>
      <c r="R1849" t="s">
        <v>32</v>
      </c>
      <c r="S1849">
        <v>32</v>
      </c>
      <c r="T1849">
        <v>40</v>
      </c>
      <c r="U1849" t="s">
        <v>29</v>
      </c>
    </row>
    <row r="1850" spans="1:21" x14ac:dyDescent="0.35">
      <c r="A1850" t="s">
        <v>45</v>
      </c>
      <c r="B1850">
        <v>17</v>
      </c>
      <c r="C1850">
        <v>2023</v>
      </c>
      <c r="D1850" t="s">
        <v>171</v>
      </c>
      <c r="E1850">
        <v>137</v>
      </c>
      <c r="F1850" t="s">
        <v>172</v>
      </c>
      <c r="G1850" t="s">
        <v>24</v>
      </c>
      <c r="H1850" t="s">
        <v>25</v>
      </c>
      <c r="I1850">
        <v>100</v>
      </c>
      <c r="J1850" t="s">
        <v>126</v>
      </c>
      <c r="K1850" t="s">
        <v>28</v>
      </c>
      <c r="L1850">
        <v>3</v>
      </c>
      <c r="M1850">
        <v>1</v>
      </c>
      <c r="N1850" s="1" t="s">
        <v>27</v>
      </c>
      <c r="O1850" t="s">
        <v>27</v>
      </c>
      <c r="P1850">
        <v>18</v>
      </c>
      <c r="Q1850" t="s">
        <v>32</v>
      </c>
      <c r="R1850" t="s">
        <v>32</v>
      </c>
      <c r="S1850">
        <v>20</v>
      </c>
      <c r="T1850">
        <f>2*30</f>
        <v>60</v>
      </c>
      <c r="U1850" t="s">
        <v>29</v>
      </c>
    </row>
    <row r="1851" spans="1:21" x14ac:dyDescent="0.35">
      <c r="A1851" t="s">
        <v>46</v>
      </c>
      <c r="B1851">
        <v>18</v>
      </c>
      <c r="C1851">
        <v>2023</v>
      </c>
      <c r="D1851" t="s">
        <v>171</v>
      </c>
      <c r="E1851">
        <v>137</v>
      </c>
      <c r="F1851" t="s">
        <v>172</v>
      </c>
      <c r="G1851" t="s">
        <v>24</v>
      </c>
      <c r="H1851" t="s">
        <v>25</v>
      </c>
      <c r="I1851">
        <v>100</v>
      </c>
      <c r="J1851" t="s">
        <v>126</v>
      </c>
      <c r="K1851" t="s">
        <v>28</v>
      </c>
      <c r="L1851">
        <v>3</v>
      </c>
      <c r="M1851">
        <v>1</v>
      </c>
      <c r="N1851" s="1" t="s">
        <v>27</v>
      </c>
      <c r="O1851" t="s">
        <v>32</v>
      </c>
      <c r="P1851" t="s">
        <v>28</v>
      </c>
      <c r="Q1851" t="s">
        <v>32</v>
      </c>
      <c r="R1851" t="s">
        <v>32</v>
      </c>
      <c r="S1851">
        <v>22</v>
      </c>
      <c r="T1851">
        <v>100</v>
      </c>
      <c r="U1851" t="s">
        <v>29</v>
      </c>
    </row>
    <row r="1852" spans="1:21" x14ac:dyDescent="0.35">
      <c r="A1852" t="s">
        <v>47</v>
      </c>
      <c r="B1852">
        <v>19</v>
      </c>
      <c r="C1852">
        <v>2023</v>
      </c>
      <c r="D1852" t="s">
        <v>171</v>
      </c>
      <c r="E1852">
        <v>137</v>
      </c>
      <c r="F1852" t="s">
        <v>172</v>
      </c>
      <c r="G1852" t="s">
        <v>24</v>
      </c>
      <c r="H1852" t="s">
        <v>25</v>
      </c>
      <c r="I1852">
        <v>175</v>
      </c>
      <c r="J1852" t="s">
        <v>126</v>
      </c>
      <c r="K1852" t="s">
        <v>28</v>
      </c>
      <c r="L1852">
        <v>3</v>
      </c>
      <c r="M1852">
        <v>1</v>
      </c>
      <c r="N1852" s="1" t="s">
        <v>27</v>
      </c>
      <c r="O1852" t="s">
        <v>27</v>
      </c>
      <c r="P1852" t="s">
        <v>28</v>
      </c>
      <c r="Q1852" t="s">
        <v>27</v>
      </c>
      <c r="R1852" t="s">
        <v>32</v>
      </c>
      <c r="S1852">
        <v>20</v>
      </c>
      <c r="T1852">
        <v>60</v>
      </c>
      <c r="U1852" t="s">
        <v>29</v>
      </c>
    </row>
    <row r="1853" spans="1:21" x14ac:dyDescent="0.35">
      <c r="A1853" t="s">
        <v>48</v>
      </c>
      <c r="B1853">
        <v>20</v>
      </c>
      <c r="C1853">
        <v>2023</v>
      </c>
      <c r="D1853" t="s">
        <v>171</v>
      </c>
      <c r="E1853">
        <v>137</v>
      </c>
      <c r="F1853" t="s">
        <v>172</v>
      </c>
      <c r="G1853" t="s">
        <v>24</v>
      </c>
      <c r="H1853" t="s">
        <v>25</v>
      </c>
      <c r="I1853">
        <v>83</v>
      </c>
      <c r="J1853" t="s">
        <v>126</v>
      </c>
      <c r="K1853" t="s">
        <v>28</v>
      </c>
      <c r="L1853">
        <v>3</v>
      </c>
      <c r="M1853">
        <v>1</v>
      </c>
      <c r="N1853" s="1" t="s">
        <v>27</v>
      </c>
      <c r="O1853" t="s">
        <v>32</v>
      </c>
      <c r="P1853" t="s">
        <v>28</v>
      </c>
      <c r="Q1853" t="s">
        <v>32</v>
      </c>
      <c r="R1853" t="s">
        <v>32</v>
      </c>
      <c r="S1853">
        <v>20</v>
      </c>
      <c r="T1853">
        <v>140</v>
      </c>
      <c r="U1853" t="s">
        <v>29</v>
      </c>
    </row>
    <row r="1854" spans="1:21" x14ac:dyDescent="0.35">
      <c r="A1854" t="s">
        <v>49</v>
      </c>
      <c r="B1854">
        <v>21</v>
      </c>
      <c r="C1854">
        <v>2023</v>
      </c>
      <c r="D1854" t="s">
        <v>171</v>
      </c>
      <c r="E1854">
        <v>137</v>
      </c>
      <c r="F1854" t="s">
        <v>172</v>
      </c>
      <c r="G1854" t="s">
        <v>24</v>
      </c>
      <c r="H1854" t="s">
        <v>25</v>
      </c>
      <c r="I1854">
        <v>225</v>
      </c>
      <c r="J1854" t="s">
        <v>126</v>
      </c>
      <c r="K1854" t="s">
        <v>28</v>
      </c>
      <c r="L1854">
        <v>3</v>
      </c>
      <c r="M1854">
        <v>2</v>
      </c>
      <c r="N1854" s="1" t="s">
        <v>27</v>
      </c>
      <c r="O1854" t="s">
        <v>32</v>
      </c>
      <c r="P1854" t="s">
        <v>28</v>
      </c>
      <c r="Q1854" t="s">
        <v>27</v>
      </c>
      <c r="R1854" t="s">
        <v>32</v>
      </c>
      <c r="S1854">
        <v>20</v>
      </c>
      <c r="T1854">
        <v>190</v>
      </c>
      <c r="U1854" t="s">
        <v>29</v>
      </c>
    </row>
    <row r="1855" spans="1:21" x14ac:dyDescent="0.35">
      <c r="A1855" t="s">
        <v>50</v>
      </c>
      <c r="B1855">
        <v>22</v>
      </c>
      <c r="C1855">
        <v>2023</v>
      </c>
      <c r="D1855" t="s">
        <v>171</v>
      </c>
      <c r="E1855">
        <v>137</v>
      </c>
      <c r="F1855" t="s">
        <v>172</v>
      </c>
      <c r="G1855" t="s">
        <v>24</v>
      </c>
      <c r="H1855" t="s">
        <v>25</v>
      </c>
      <c r="I1855">
        <v>250</v>
      </c>
      <c r="J1855" t="s">
        <v>126</v>
      </c>
      <c r="K1855" t="s">
        <v>28</v>
      </c>
      <c r="L1855">
        <v>3</v>
      </c>
      <c r="M1855">
        <v>2</v>
      </c>
      <c r="N1855" s="1" t="s">
        <v>27</v>
      </c>
      <c r="O1855" t="s">
        <v>27</v>
      </c>
      <c r="P1855">
        <v>19</v>
      </c>
      <c r="Q1855" t="s">
        <v>32</v>
      </c>
      <c r="R1855" t="s">
        <v>32</v>
      </c>
      <c r="S1855">
        <v>30</v>
      </c>
      <c r="T1855">
        <v>280</v>
      </c>
      <c r="U1855" t="s">
        <v>39</v>
      </c>
    </row>
    <row r="1856" spans="1:21" x14ac:dyDescent="0.35">
      <c r="A1856" t="s">
        <v>51</v>
      </c>
      <c r="B1856">
        <v>23</v>
      </c>
      <c r="C1856">
        <v>2023</v>
      </c>
      <c r="D1856" t="s">
        <v>171</v>
      </c>
      <c r="E1856">
        <v>137</v>
      </c>
      <c r="F1856" t="s">
        <v>172</v>
      </c>
      <c r="G1856" t="s">
        <v>24</v>
      </c>
      <c r="H1856" t="s">
        <v>25</v>
      </c>
      <c r="I1856">
        <v>51</v>
      </c>
      <c r="J1856" t="s">
        <v>126</v>
      </c>
      <c r="K1856" t="s">
        <v>28</v>
      </c>
      <c r="L1856">
        <v>3</v>
      </c>
      <c r="M1856">
        <v>1</v>
      </c>
      <c r="N1856" s="1" t="s">
        <v>27</v>
      </c>
      <c r="O1856" t="s">
        <v>27</v>
      </c>
      <c r="P1856" t="s">
        <v>28</v>
      </c>
      <c r="Q1856" t="s">
        <v>32</v>
      </c>
      <c r="R1856" t="s">
        <v>32</v>
      </c>
      <c r="S1856">
        <v>0</v>
      </c>
      <c r="T1856">
        <v>60</v>
      </c>
      <c r="U1856" t="s">
        <v>29</v>
      </c>
    </row>
    <row r="1857" spans="1:21" x14ac:dyDescent="0.35">
      <c r="A1857" t="s">
        <v>52</v>
      </c>
      <c r="B1857">
        <v>24</v>
      </c>
      <c r="C1857">
        <v>2023</v>
      </c>
      <c r="D1857" t="s">
        <v>171</v>
      </c>
      <c r="E1857">
        <v>137</v>
      </c>
      <c r="F1857" t="s">
        <v>172</v>
      </c>
      <c r="G1857" t="s">
        <v>24</v>
      </c>
      <c r="H1857" t="s">
        <v>25</v>
      </c>
      <c r="I1857">
        <v>150</v>
      </c>
      <c r="J1857" t="s">
        <v>126</v>
      </c>
      <c r="K1857" t="s">
        <v>28</v>
      </c>
      <c r="L1857">
        <v>3</v>
      </c>
      <c r="M1857">
        <v>2</v>
      </c>
      <c r="N1857" s="1" t="s">
        <v>27</v>
      </c>
      <c r="O1857" t="s">
        <v>27</v>
      </c>
      <c r="P1857" t="s">
        <v>28</v>
      </c>
      <c r="Q1857" t="s">
        <v>32</v>
      </c>
      <c r="R1857" t="s">
        <v>32</v>
      </c>
      <c r="S1857">
        <v>20</v>
      </c>
      <c r="T1857">
        <v>150</v>
      </c>
      <c r="U1857" t="s">
        <v>29</v>
      </c>
    </row>
    <row r="1858" spans="1:21" x14ac:dyDescent="0.35">
      <c r="A1858" t="s">
        <v>53</v>
      </c>
      <c r="B1858">
        <v>25</v>
      </c>
      <c r="C1858">
        <v>2023</v>
      </c>
      <c r="D1858" t="s">
        <v>171</v>
      </c>
      <c r="E1858">
        <v>137</v>
      </c>
      <c r="F1858" t="s">
        <v>172</v>
      </c>
      <c r="G1858" t="s">
        <v>24</v>
      </c>
      <c r="H1858" t="s">
        <v>25</v>
      </c>
      <c r="I1858">
        <v>226</v>
      </c>
      <c r="J1858" t="s">
        <v>126</v>
      </c>
      <c r="K1858" t="s">
        <v>28</v>
      </c>
      <c r="L1858">
        <v>3</v>
      </c>
      <c r="M1858">
        <v>1</v>
      </c>
      <c r="N1858" s="1" t="s">
        <v>27</v>
      </c>
      <c r="O1858" t="s">
        <v>27</v>
      </c>
      <c r="P1858" t="s">
        <v>28</v>
      </c>
      <c r="Q1858" t="s">
        <v>27</v>
      </c>
      <c r="R1858" t="s">
        <v>32</v>
      </c>
      <c r="S1858">
        <v>24</v>
      </c>
      <c r="T1858">
        <v>100</v>
      </c>
      <c r="U1858" t="s">
        <v>29</v>
      </c>
    </row>
    <row r="1859" spans="1:21" x14ac:dyDescent="0.35">
      <c r="A1859" t="s">
        <v>54</v>
      </c>
      <c r="B1859">
        <v>26</v>
      </c>
      <c r="C1859">
        <v>2023</v>
      </c>
      <c r="D1859" t="s">
        <v>171</v>
      </c>
      <c r="E1859">
        <v>137</v>
      </c>
      <c r="F1859" t="s">
        <v>172</v>
      </c>
      <c r="G1859" t="s">
        <v>24</v>
      </c>
      <c r="H1859" t="s">
        <v>25</v>
      </c>
      <c r="I1859" s="6">
        <v>216.3</v>
      </c>
      <c r="J1859" t="s">
        <v>126</v>
      </c>
      <c r="K1859" t="s">
        <v>28</v>
      </c>
      <c r="L1859">
        <v>3</v>
      </c>
      <c r="M1859">
        <v>2</v>
      </c>
      <c r="N1859" s="1" t="s">
        <v>27</v>
      </c>
      <c r="O1859" t="s">
        <v>27</v>
      </c>
      <c r="P1859" t="s">
        <v>28</v>
      </c>
      <c r="Q1859" t="s">
        <v>32</v>
      </c>
      <c r="R1859" t="s">
        <v>32</v>
      </c>
      <c r="S1859">
        <v>24</v>
      </c>
      <c r="T1859" s="6">
        <v>194.7</v>
      </c>
      <c r="U1859" t="s">
        <v>29</v>
      </c>
    </row>
    <row r="1860" spans="1:21" x14ac:dyDescent="0.35">
      <c r="A1860" t="s">
        <v>55</v>
      </c>
      <c r="B1860">
        <v>27</v>
      </c>
      <c r="C1860">
        <v>2023</v>
      </c>
      <c r="D1860" t="s">
        <v>171</v>
      </c>
      <c r="E1860">
        <v>137</v>
      </c>
      <c r="F1860" t="s">
        <v>172</v>
      </c>
      <c r="G1860" t="s">
        <v>24</v>
      </c>
      <c r="H1860" t="s">
        <v>25</v>
      </c>
      <c r="I1860">
        <v>243.25</v>
      </c>
      <c r="J1860" t="s">
        <v>126</v>
      </c>
      <c r="K1860" t="s">
        <v>28</v>
      </c>
      <c r="L1860">
        <v>3</v>
      </c>
      <c r="M1860">
        <v>1</v>
      </c>
      <c r="N1860" s="1" t="s">
        <v>27</v>
      </c>
      <c r="O1860" t="s">
        <v>32</v>
      </c>
      <c r="P1860" t="s">
        <v>28</v>
      </c>
      <c r="Q1860" t="s">
        <v>32</v>
      </c>
      <c r="R1860" t="s">
        <v>32</v>
      </c>
      <c r="S1860">
        <v>20</v>
      </c>
      <c r="T1860">
        <v>120</v>
      </c>
      <c r="U1860" t="s">
        <v>29</v>
      </c>
    </row>
    <row r="1861" spans="1:21" x14ac:dyDescent="0.35">
      <c r="A1861" t="s">
        <v>56</v>
      </c>
      <c r="B1861">
        <v>28</v>
      </c>
      <c r="C1861">
        <v>2023</v>
      </c>
      <c r="D1861" t="s">
        <v>171</v>
      </c>
      <c r="E1861">
        <v>137</v>
      </c>
      <c r="F1861" t="s">
        <v>172</v>
      </c>
      <c r="G1861" t="s">
        <v>24</v>
      </c>
      <c r="H1861" t="s">
        <v>25</v>
      </c>
      <c r="I1861">
        <v>350</v>
      </c>
      <c r="J1861" t="s">
        <v>126</v>
      </c>
      <c r="K1861" t="s">
        <v>28</v>
      </c>
      <c r="L1861">
        <v>3</v>
      </c>
      <c r="M1861">
        <v>2</v>
      </c>
      <c r="N1861" s="1" t="s">
        <v>27</v>
      </c>
      <c r="O1861" t="s">
        <v>27</v>
      </c>
      <c r="P1861" t="s">
        <v>28</v>
      </c>
      <c r="Q1861" t="s">
        <v>32</v>
      </c>
      <c r="R1861" t="s">
        <v>32</v>
      </c>
      <c r="S1861">
        <v>30</v>
      </c>
      <c r="T1861">
        <v>125</v>
      </c>
      <c r="U1861" t="s">
        <v>29</v>
      </c>
    </row>
    <row r="1862" spans="1:21" x14ac:dyDescent="0.35">
      <c r="A1862" t="s">
        <v>57</v>
      </c>
      <c r="B1862">
        <v>29</v>
      </c>
      <c r="C1862">
        <v>2023</v>
      </c>
      <c r="D1862" t="s">
        <v>171</v>
      </c>
      <c r="E1862">
        <v>137</v>
      </c>
      <c r="F1862" t="s">
        <v>172</v>
      </c>
      <c r="G1862" t="s">
        <v>24</v>
      </c>
      <c r="H1862" t="s">
        <v>25</v>
      </c>
      <c r="I1862">
        <v>25</v>
      </c>
      <c r="J1862" t="s">
        <v>126</v>
      </c>
      <c r="K1862" t="s">
        <v>28</v>
      </c>
      <c r="L1862">
        <v>3</v>
      </c>
      <c r="M1862">
        <v>2</v>
      </c>
      <c r="N1862" s="1" t="s">
        <v>27</v>
      </c>
      <c r="O1862" t="s">
        <v>27</v>
      </c>
      <c r="P1862">
        <v>19</v>
      </c>
      <c r="Q1862" t="s">
        <v>32</v>
      </c>
      <c r="R1862" t="s">
        <v>32</v>
      </c>
      <c r="S1862">
        <v>30</v>
      </c>
      <c r="T1862">
        <v>50</v>
      </c>
      <c r="U1862" t="s">
        <v>39</v>
      </c>
    </row>
    <row r="1863" spans="1:21" x14ac:dyDescent="0.35">
      <c r="A1863" t="s">
        <v>40</v>
      </c>
      <c r="B1863">
        <v>11</v>
      </c>
      <c r="C1863">
        <v>2023</v>
      </c>
      <c r="D1863" t="s">
        <v>171</v>
      </c>
      <c r="E1863">
        <v>137</v>
      </c>
      <c r="F1863" t="s">
        <v>172</v>
      </c>
      <c r="G1863" t="s">
        <v>24</v>
      </c>
      <c r="H1863" t="s">
        <v>25</v>
      </c>
      <c r="I1863">
        <v>264</v>
      </c>
      <c r="J1863" t="s">
        <v>126</v>
      </c>
      <c r="K1863" t="s">
        <v>28</v>
      </c>
      <c r="L1863">
        <v>3</v>
      </c>
      <c r="M1863">
        <v>2</v>
      </c>
      <c r="N1863" s="1" t="s">
        <v>27</v>
      </c>
      <c r="O1863" t="s">
        <v>27</v>
      </c>
      <c r="P1863">
        <v>18</v>
      </c>
      <c r="Q1863" t="s">
        <v>32</v>
      </c>
      <c r="R1863" t="s">
        <v>32</v>
      </c>
      <c r="S1863">
        <v>30</v>
      </c>
      <c r="T1863">
        <v>179</v>
      </c>
      <c r="U1863" t="s">
        <v>29</v>
      </c>
    </row>
    <row r="1864" spans="1:21" x14ac:dyDescent="0.35">
      <c r="A1864" t="s">
        <v>58</v>
      </c>
      <c r="B1864">
        <v>30</v>
      </c>
      <c r="C1864">
        <v>2023</v>
      </c>
      <c r="D1864" t="s">
        <v>171</v>
      </c>
      <c r="E1864">
        <v>137</v>
      </c>
      <c r="F1864" t="s">
        <v>172</v>
      </c>
      <c r="G1864" t="s">
        <v>24</v>
      </c>
      <c r="H1864" t="s">
        <v>25</v>
      </c>
      <c r="I1864">
        <v>100</v>
      </c>
      <c r="J1864" t="s">
        <v>126</v>
      </c>
      <c r="K1864" t="s">
        <v>28</v>
      </c>
      <c r="L1864">
        <v>3</v>
      </c>
      <c r="M1864">
        <v>2</v>
      </c>
      <c r="N1864" s="1" t="s">
        <v>27</v>
      </c>
      <c r="O1864" t="s">
        <v>32</v>
      </c>
      <c r="P1864">
        <v>18</v>
      </c>
      <c r="Q1864" t="s">
        <v>32</v>
      </c>
      <c r="R1864" t="s">
        <v>32</v>
      </c>
      <c r="S1864">
        <v>30</v>
      </c>
      <c r="T1864">
        <v>60</v>
      </c>
      <c r="U1864" t="s">
        <v>29</v>
      </c>
    </row>
    <row r="1865" spans="1:21" x14ac:dyDescent="0.35">
      <c r="A1865" t="s">
        <v>59</v>
      </c>
      <c r="B1865">
        <v>31</v>
      </c>
      <c r="C1865">
        <v>2023</v>
      </c>
      <c r="D1865" t="s">
        <v>171</v>
      </c>
      <c r="E1865">
        <v>137</v>
      </c>
      <c r="F1865" t="s">
        <v>172</v>
      </c>
      <c r="G1865" t="s">
        <v>24</v>
      </c>
      <c r="H1865" t="s">
        <v>25</v>
      </c>
      <c r="I1865">
        <v>155</v>
      </c>
      <c r="J1865" t="s">
        <v>126</v>
      </c>
      <c r="K1865" t="s">
        <v>28</v>
      </c>
      <c r="L1865">
        <v>3</v>
      </c>
      <c r="M1865">
        <v>2</v>
      </c>
      <c r="N1865" s="1" t="s">
        <v>27</v>
      </c>
      <c r="O1865" t="s">
        <v>32</v>
      </c>
      <c r="P1865">
        <v>19</v>
      </c>
      <c r="Q1865" t="s">
        <v>32</v>
      </c>
      <c r="R1865" t="s">
        <v>32</v>
      </c>
      <c r="S1865">
        <v>10</v>
      </c>
      <c r="T1865">
        <v>90</v>
      </c>
      <c r="U1865" t="s">
        <v>29</v>
      </c>
    </row>
    <row r="1866" spans="1:21" x14ac:dyDescent="0.35">
      <c r="A1866" t="s">
        <v>60</v>
      </c>
      <c r="B1866">
        <v>32</v>
      </c>
      <c r="C1866">
        <v>2023</v>
      </c>
      <c r="D1866" t="s">
        <v>171</v>
      </c>
      <c r="E1866">
        <v>137</v>
      </c>
      <c r="F1866" t="s">
        <v>172</v>
      </c>
      <c r="G1866" t="s">
        <v>24</v>
      </c>
      <c r="H1866" t="s">
        <v>25</v>
      </c>
      <c r="I1866">
        <v>240.25</v>
      </c>
      <c r="J1866" t="s">
        <v>126</v>
      </c>
      <c r="K1866" t="s">
        <v>28</v>
      </c>
      <c r="L1866">
        <v>3</v>
      </c>
      <c r="M1866">
        <v>2</v>
      </c>
      <c r="N1866" s="1" t="s">
        <v>27</v>
      </c>
      <c r="O1866" t="s">
        <v>32</v>
      </c>
      <c r="P1866">
        <v>18</v>
      </c>
      <c r="Q1866" t="s">
        <v>32</v>
      </c>
      <c r="R1866" t="s">
        <v>32</v>
      </c>
      <c r="S1866">
        <v>30</v>
      </c>
      <c r="T1866">
        <v>200</v>
      </c>
      <c r="U1866" t="s">
        <v>29</v>
      </c>
    </row>
    <row r="1867" spans="1:21" x14ac:dyDescent="0.35">
      <c r="A1867" t="s">
        <v>61</v>
      </c>
      <c r="B1867">
        <v>33</v>
      </c>
      <c r="C1867">
        <v>2023</v>
      </c>
      <c r="D1867" t="s">
        <v>171</v>
      </c>
      <c r="E1867">
        <v>137</v>
      </c>
      <c r="F1867" t="s">
        <v>172</v>
      </c>
      <c r="G1867" t="s">
        <v>24</v>
      </c>
      <c r="H1867" t="s">
        <v>25</v>
      </c>
      <c r="I1867">
        <v>218</v>
      </c>
      <c r="J1867" t="s">
        <v>126</v>
      </c>
      <c r="K1867" t="s">
        <v>28</v>
      </c>
      <c r="L1867">
        <v>3</v>
      </c>
      <c r="M1867">
        <v>2</v>
      </c>
      <c r="N1867" s="1" t="s">
        <v>27</v>
      </c>
      <c r="O1867" t="s">
        <v>27</v>
      </c>
      <c r="P1867" t="s">
        <v>28</v>
      </c>
      <c r="Q1867" t="s">
        <v>32</v>
      </c>
      <c r="R1867" t="s">
        <v>32</v>
      </c>
      <c r="S1867">
        <v>24</v>
      </c>
      <c r="T1867">
        <v>110</v>
      </c>
      <c r="U1867" t="s">
        <v>173</v>
      </c>
    </row>
    <row r="1868" spans="1:21" x14ac:dyDescent="0.35">
      <c r="A1868" t="s">
        <v>62</v>
      </c>
      <c r="B1868">
        <v>34</v>
      </c>
      <c r="C1868">
        <v>2023</v>
      </c>
      <c r="D1868" t="s">
        <v>171</v>
      </c>
      <c r="E1868">
        <v>137</v>
      </c>
      <c r="F1868" t="s">
        <v>172</v>
      </c>
      <c r="G1868" t="s">
        <v>24</v>
      </c>
      <c r="H1868" t="s">
        <v>25</v>
      </c>
      <c r="I1868">
        <v>242.5</v>
      </c>
      <c r="J1868" t="s">
        <v>126</v>
      </c>
      <c r="K1868" t="s">
        <v>28</v>
      </c>
      <c r="L1868">
        <v>3</v>
      </c>
      <c r="M1868">
        <v>2</v>
      </c>
      <c r="N1868" s="1" t="s">
        <v>27</v>
      </c>
      <c r="O1868" t="s">
        <v>27</v>
      </c>
      <c r="P1868">
        <v>18</v>
      </c>
      <c r="Q1868" t="s">
        <v>32</v>
      </c>
      <c r="R1868" t="s">
        <v>32</v>
      </c>
      <c r="S1868">
        <v>30</v>
      </c>
      <c r="T1868">
        <v>100</v>
      </c>
      <c r="U1868" t="s">
        <v>29</v>
      </c>
    </row>
    <row r="1869" spans="1:21" x14ac:dyDescent="0.35">
      <c r="A1869" t="s">
        <v>63</v>
      </c>
      <c r="B1869">
        <v>35</v>
      </c>
      <c r="C1869">
        <v>2023</v>
      </c>
      <c r="D1869" t="s">
        <v>171</v>
      </c>
      <c r="E1869">
        <v>137</v>
      </c>
      <c r="F1869" t="s">
        <v>172</v>
      </c>
      <c r="G1869" t="s">
        <v>24</v>
      </c>
      <c r="H1869" t="s">
        <v>25</v>
      </c>
      <c r="I1869">
        <v>250</v>
      </c>
      <c r="J1869" t="s">
        <v>126</v>
      </c>
      <c r="K1869" t="s">
        <v>28</v>
      </c>
      <c r="L1869">
        <v>3</v>
      </c>
      <c r="M1869">
        <v>2</v>
      </c>
      <c r="N1869" s="1" t="s">
        <v>27</v>
      </c>
      <c r="O1869" t="s">
        <v>27</v>
      </c>
      <c r="P1869" t="s">
        <v>28</v>
      </c>
      <c r="Q1869" t="s">
        <v>27</v>
      </c>
      <c r="R1869" t="s">
        <v>27</v>
      </c>
      <c r="S1869">
        <v>30</v>
      </c>
      <c r="T1869">
        <v>120</v>
      </c>
      <c r="U1869" t="s">
        <v>29</v>
      </c>
    </row>
    <row r="1870" spans="1:21" x14ac:dyDescent="0.35">
      <c r="A1870" t="s">
        <v>64</v>
      </c>
      <c r="B1870">
        <v>36</v>
      </c>
      <c r="C1870">
        <v>2023</v>
      </c>
      <c r="D1870" t="s">
        <v>171</v>
      </c>
      <c r="E1870">
        <v>137</v>
      </c>
      <c r="F1870" t="s">
        <v>172</v>
      </c>
      <c r="G1870" t="s">
        <v>24</v>
      </c>
      <c r="H1870" t="s">
        <v>25</v>
      </c>
      <c r="I1870">
        <v>103</v>
      </c>
      <c r="J1870" t="s">
        <v>126</v>
      </c>
      <c r="K1870" t="s">
        <v>28</v>
      </c>
      <c r="L1870">
        <v>3</v>
      </c>
      <c r="M1870">
        <v>1</v>
      </c>
      <c r="N1870" s="1" t="s">
        <v>27</v>
      </c>
      <c r="O1870" t="s">
        <v>27</v>
      </c>
      <c r="P1870">
        <v>18</v>
      </c>
      <c r="Q1870" t="s">
        <v>32</v>
      </c>
      <c r="R1870" t="s">
        <v>27</v>
      </c>
      <c r="S1870">
        <v>24</v>
      </c>
      <c r="T1870">
        <v>103</v>
      </c>
      <c r="U1870" t="s">
        <v>29</v>
      </c>
    </row>
    <row r="1871" spans="1:21" x14ac:dyDescent="0.35">
      <c r="A1871" t="s">
        <v>65</v>
      </c>
      <c r="B1871">
        <v>37</v>
      </c>
      <c r="C1871">
        <v>2023</v>
      </c>
      <c r="D1871" t="s">
        <v>171</v>
      </c>
      <c r="E1871">
        <v>137</v>
      </c>
      <c r="F1871" t="s">
        <v>172</v>
      </c>
      <c r="G1871" t="s">
        <v>24</v>
      </c>
      <c r="H1871" t="s">
        <v>25</v>
      </c>
      <c r="I1871">
        <v>150</v>
      </c>
      <c r="J1871" t="s">
        <v>126</v>
      </c>
      <c r="K1871" t="s">
        <v>28</v>
      </c>
      <c r="L1871">
        <v>3</v>
      </c>
      <c r="M1871">
        <v>2</v>
      </c>
      <c r="N1871" s="1" t="s">
        <v>27</v>
      </c>
      <c r="O1871" t="s">
        <v>27</v>
      </c>
      <c r="P1871" t="s">
        <v>28</v>
      </c>
      <c r="Q1871" t="s">
        <v>32</v>
      </c>
      <c r="R1871" t="s">
        <v>32</v>
      </c>
      <c r="S1871">
        <v>40</v>
      </c>
      <c r="T1871">
        <v>240</v>
      </c>
      <c r="U1871" t="s">
        <v>29</v>
      </c>
    </row>
    <row r="1872" spans="1:21" x14ac:dyDescent="0.35">
      <c r="A1872" t="s">
        <v>66</v>
      </c>
      <c r="B1872">
        <v>38</v>
      </c>
      <c r="C1872">
        <v>2023</v>
      </c>
      <c r="D1872" t="s">
        <v>171</v>
      </c>
      <c r="E1872">
        <v>137</v>
      </c>
      <c r="F1872" t="s">
        <v>172</v>
      </c>
      <c r="G1872" t="s">
        <v>24</v>
      </c>
      <c r="H1872" t="s">
        <v>25</v>
      </c>
      <c r="I1872">
        <v>241.25</v>
      </c>
      <c r="J1872" t="s">
        <v>126</v>
      </c>
      <c r="K1872" t="s">
        <v>28</v>
      </c>
      <c r="L1872">
        <v>3</v>
      </c>
      <c r="M1872">
        <v>2</v>
      </c>
      <c r="N1872" s="1" t="s">
        <v>27</v>
      </c>
      <c r="O1872" t="s">
        <v>27</v>
      </c>
      <c r="P1872" t="s">
        <v>28</v>
      </c>
      <c r="Q1872" t="s">
        <v>32</v>
      </c>
      <c r="R1872" t="s">
        <v>32</v>
      </c>
      <c r="S1872">
        <v>25</v>
      </c>
      <c r="T1872">
        <f>2*60</f>
        <v>120</v>
      </c>
      <c r="U1872" t="s">
        <v>29</v>
      </c>
    </row>
    <row r="1873" spans="1:21" x14ac:dyDescent="0.35">
      <c r="A1873" t="s">
        <v>67</v>
      </c>
      <c r="B1873">
        <v>39</v>
      </c>
      <c r="C1873">
        <v>2023</v>
      </c>
      <c r="D1873" t="s">
        <v>171</v>
      </c>
      <c r="E1873">
        <v>137</v>
      </c>
      <c r="F1873" t="s">
        <v>172</v>
      </c>
      <c r="G1873" t="s">
        <v>24</v>
      </c>
      <c r="H1873" t="s">
        <v>25</v>
      </c>
      <c r="I1873">
        <v>100</v>
      </c>
      <c r="J1873" t="s">
        <v>126</v>
      </c>
      <c r="K1873" t="s">
        <v>28</v>
      </c>
      <c r="L1873">
        <v>3</v>
      </c>
      <c r="M1873">
        <v>2</v>
      </c>
      <c r="N1873" s="1" t="s">
        <v>27</v>
      </c>
      <c r="O1873" t="s">
        <v>27</v>
      </c>
      <c r="P1873" t="s">
        <v>28</v>
      </c>
      <c r="Q1873" t="s">
        <v>27</v>
      </c>
      <c r="R1873" t="s">
        <v>32</v>
      </c>
      <c r="S1873">
        <v>12</v>
      </c>
      <c r="T1873">
        <v>70</v>
      </c>
      <c r="U1873" t="s">
        <v>29</v>
      </c>
    </row>
    <row r="1874" spans="1:21" x14ac:dyDescent="0.35">
      <c r="A1874" t="s">
        <v>68</v>
      </c>
      <c r="B1874">
        <v>40</v>
      </c>
      <c r="C1874">
        <v>2023</v>
      </c>
      <c r="D1874" t="s">
        <v>171</v>
      </c>
      <c r="E1874">
        <v>137</v>
      </c>
      <c r="F1874" t="s">
        <v>172</v>
      </c>
      <c r="G1874" t="s">
        <v>24</v>
      </c>
      <c r="H1874" t="s">
        <v>25</v>
      </c>
      <c r="I1874">
        <v>135</v>
      </c>
      <c r="J1874" t="s">
        <v>126</v>
      </c>
      <c r="K1874" t="s">
        <v>28</v>
      </c>
      <c r="L1874">
        <v>3</v>
      </c>
      <c r="M1874">
        <v>1</v>
      </c>
      <c r="N1874" s="1" t="s">
        <v>27</v>
      </c>
      <c r="O1874" t="s">
        <v>32</v>
      </c>
      <c r="P1874" t="s">
        <v>28</v>
      </c>
      <c r="Q1874" t="s">
        <v>32</v>
      </c>
      <c r="R1874" t="s">
        <v>32</v>
      </c>
      <c r="S1874">
        <v>30</v>
      </c>
      <c r="T1874">
        <f>2*60</f>
        <v>120</v>
      </c>
      <c r="U1874" t="s">
        <v>29</v>
      </c>
    </row>
    <row r="1875" spans="1:21" x14ac:dyDescent="0.35">
      <c r="A1875" t="s">
        <v>69</v>
      </c>
      <c r="B1875">
        <v>41</v>
      </c>
      <c r="C1875">
        <v>2023</v>
      </c>
      <c r="D1875" t="s">
        <v>171</v>
      </c>
      <c r="E1875">
        <v>137</v>
      </c>
      <c r="F1875" t="s">
        <v>172</v>
      </c>
      <c r="G1875" t="s">
        <v>24</v>
      </c>
      <c r="H1875" t="s">
        <v>25</v>
      </c>
      <c r="I1875" s="6">
        <v>210.5</v>
      </c>
      <c r="J1875" t="s">
        <v>126</v>
      </c>
      <c r="K1875" t="s">
        <v>28</v>
      </c>
      <c r="L1875">
        <v>3</v>
      </c>
      <c r="M1875">
        <v>2</v>
      </c>
      <c r="N1875" s="1" t="s">
        <v>27</v>
      </c>
      <c r="O1875" t="s">
        <v>27</v>
      </c>
      <c r="P1875">
        <v>18</v>
      </c>
      <c r="Q1875" t="s">
        <v>32</v>
      </c>
      <c r="R1875" t="s">
        <v>32</v>
      </c>
      <c r="S1875">
        <v>24</v>
      </c>
      <c r="T1875">
        <f>2*110</f>
        <v>220</v>
      </c>
      <c r="U1875" t="s">
        <v>39</v>
      </c>
    </row>
    <row r="1876" spans="1:21" x14ac:dyDescent="0.35">
      <c r="A1876" t="s">
        <v>70</v>
      </c>
      <c r="B1876">
        <v>42</v>
      </c>
      <c r="C1876">
        <v>2023</v>
      </c>
      <c r="D1876" t="s">
        <v>171</v>
      </c>
      <c r="E1876">
        <v>137</v>
      </c>
      <c r="F1876" t="s">
        <v>172</v>
      </c>
      <c r="G1876" t="s">
        <v>24</v>
      </c>
      <c r="H1876" t="s">
        <v>25</v>
      </c>
      <c r="I1876">
        <v>30</v>
      </c>
      <c r="J1876" t="s">
        <v>126</v>
      </c>
      <c r="K1876" t="s">
        <v>28</v>
      </c>
      <c r="L1876">
        <v>3</v>
      </c>
      <c r="M1876">
        <v>1</v>
      </c>
      <c r="N1876" s="1" t="s">
        <v>27</v>
      </c>
      <c r="O1876" t="s">
        <v>27</v>
      </c>
      <c r="P1876">
        <v>18</v>
      </c>
      <c r="Q1876" t="s">
        <v>32</v>
      </c>
      <c r="R1876" t="s">
        <v>27</v>
      </c>
      <c r="S1876">
        <v>30</v>
      </c>
      <c r="T1876">
        <v>45</v>
      </c>
      <c r="U1876" t="s">
        <v>29</v>
      </c>
    </row>
    <row r="1877" spans="1:21" x14ac:dyDescent="0.35">
      <c r="A1877" t="s">
        <v>71</v>
      </c>
      <c r="B1877">
        <v>44</v>
      </c>
      <c r="C1877">
        <v>2023</v>
      </c>
      <c r="D1877" t="s">
        <v>171</v>
      </c>
      <c r="E1877">
        <v>137</v>
      </c>
      <c r="F1877" t="s">
        <v>172</v>
      </c>
      <c r="G1877" t="s">
        <v>24</v>
      </c>
      <c r="H1877" t="s">
        <v>25</v>
      </c>
      <c r="I1877">
        <v>50</v>
      </c>
      <c r="J1877" t="s">
        <v>126</v>
      </c>
      <c r="K1877" t="s">
        <v>28</v>
      </c>
      <c r="L1877">
        <v>3</v>
      </c>
      <c r="M1877">
        <v>1</v>
      </c>
      <c r="N1877" s="1" t="s">
        <v>27</v>
      </c>
      <c r="O1877" t="s">
        <v>27</v>
      </c>
      <c r="P1877">
        <v>18</v>
      </c>
      <c r="Q1877" t="s">
        <v>32</v>
      </c>
      <c r="R1877" t="s">
        <v>32</v>
      </c>
      <c r="S1877">
        <v>24</v>
      </c>
      <c r="T1877">
        <v>50</v>
      </c>
      <c r="U1877" t="s">
        <v>29</v>
      </c>
    </row>
    <row r="1878" spans="1:21" x14ac:dyDescent="0.35">
      <c r="A1878" t="s">
        <v>72</v>
      </c>
      <c r="B1878">
        <v>45</v>
      </c>
      <c r="C1878">
        <v>2023</v>
      </c>
      <c r="D1878" t="s">
        <v>171</v>
      </c>
      <c r="E1878">
        <v>137</v>
      </c>
      <c r="F1878" t="s">
        <v>172</v>
      </c>
      <c r="G1878" t="s">
        <v>24</v>
      </c>
      <c r="H1878" t="s">
        <v>25</v>
      </c>
      <c r="I1878">
        <v>120</v>
      </c>
      <c r="J1878" t="s">
        <v>126</v>
      </c>
      <c r="K1878" t="s">
        <v>28</v>
      </c>
      <c r="L1878">
        <v>3</v>
      </c>
      <c r="M1878">
        <v>1</v>
      </c>
      <c r="N1878" s="1" t="s">
        <v>27</v>
      </c>
      <c r="O1878" t="s">
        <v>32</v>
      </c>
      <c r="P1878">
        <v>18</v>
      </c>
      <c r="Q1878" t="s">
        <v>32</v>
      </c>
      <c r="R1878" t="s">
        <v>32</v>
      </c>
      <c r="S1878">
        <v>30</v>
      </c>
      <c r="T1878">
        <v>80</v>
      </c>
      <c r="U1878" t="s">
        <v>29</v>
      </c>
    </row>
    <row r="1879" spans="1:21" x14ac:dyDescent="0.35">
      <c r="A1879" t="s">
        <v>73</v>
      </c>
      <c r="B1879">
        <v>46</v>
      </c>
      <c r="C1879">
        <v>2023</v>
      </c>
      <c r="D1879" t="s">
        <v>171</v>
      </c>
      <c r="E1879">
        <v>137</v>
      </c>
      <c r="F1879" t="s">
        <v>172</v>
      </c>
      <c r="G1879" t="s">
        <v>24</v>
      </c>
      <c r="H1879" t="s">
        <v>25</v>
      </c>
      <c r="I1879">
        <v>60</v>
      </c>
      <c r="J1879" t="s">
        <v>126</v>
      </c>
      <c r="K1879" t="s">
        <v>28</v>
      </c>
      <c r="L1879">
        <v>3</v>
      </c>
      <c r="M1879">
        <v>1</v>
      </c>
      <c r="N1879" s="1" t="s">
        <v>27</v>
      </c>
      <c r="O1879" t="s">
        <v>27</v>
      </c>
      <c r="P1879" t="s">
        <v>28</v>
      </c>
      <c r="Q1879" t="s">
        <v>32</v>
      </c>
      <c r="R1879" t="s">
        <v>32</v>
      </c>
      <c r="S1879">
        <v>30</v>
      </c>
      <c r="T1879">
        <f>2*50</f>
        <v>100</v>
      </c>
      <c r="U1879" t="s">
        <v>39</v>
      </c>
    </row>
    <row r="1880" spans="1:21" x14ac:dyDescent="0.35">
      <c r="A1880" t="s">
        <v>74</v>
      </c>
      <c r="B1880">
        <v>47</v>
      </c>
      <c r="C1880">
        <v>2023</v>
      </c>
      <c r="D1880" t="s">
        <v>171</v>
      </c>
      <c r="E1880">
        <v>137</v>
      </c>
      <c r="F1880" t="s">
        <v>172</v>
      </c>
      <c r="G1880" t="s">
        <v>24</v>
      </c>
      <c r="H1880" t="s">
        <v>25</v>
      </c>
      <c r="I1880">
        <v>115</v>
      </c>
      <c r="J1880" t="s">
        <v>126</v>
      </c>
      <c r="K1880" t="s">
        <v>28</v>
      </c>
      <c r="L1880">
        <v>3</v>
      </c>
      <c r="M1880">
        <v>1</v>
      </c>
      <c r="N1880" s="1" t="s">
        <v>27</v>
      </c>
      <c r="O1880" t="s">
        <v>32</v>
      </c>
      <c r="P1880" t="s">
        <v>28</v>
      </c>
      <c r="Q1880" t="s">
        <v>32</v>
      </c>
      <c r="R1880" t="s">
        <v>32</v>
      </c>
      <c r="S1880">
        <v>30</v>
      </c>
      <c r="T1880">
        <v>55</v>
      </c>
      <c r="U1880" t="s">
        <v>39</v>
      </c>
    </row>
    <row r="1881" spans="1:21" x14ac:dyDescent="0.35">
      <c r="A1881" t="s">
        <v>75</v>
      </c>
      <c r="B1881">
        <v>48</v>
      </c>
      <c r="C1881">
        <v>2023</v>
      </c>
      <c r="D1881" t="s">
        <v>171</v>
      </c>
      <c r="E1881">
        <v>137</v>
      </c>
      <c r="F1881" t="s">
        <v>172</v>
      </c>
      <c r="G1881" t="s">
        <v>24</v>
      </c>
      <c r="H1881" t="s">
        <v>25</v>
      </c>
      <c r="I1881">
        <v>125</v>
      </c>
      <c r="J1881" t="s">
        <v>126</v>
      </c>
      <c r="K1881" t="s">
        <v>28</v>
      </c>
      <c r="L1881">
        <v>3</v>
      </c>
      <c r="M1881">
        <v>2</v>
      </c>
      <c r="N1881" s="1" t="s">
        <v>27</v>
      </c>
      <c r="O1881" t="s">
        <v>27</v>
      </c>
      <c r="P1881" t="s">
        <v>28</v>
      </c>
      <c r="Q1881" t="s">
        <v>32</v>
      </c>
      <c r="R1881" t="s">
        <v>32</v>
      </c>
      <c r="S1881">
        <v>20</v>
      </c>
      <c r="T1881">
        <v>184</v>
      </c>
      <c r="U1881" t="s">
        <v>29</v>
      </c>
    </row>
    <row r="1882" spans="1:21" x14ac:dyDescent="0.35">
      <c r="A1882" t="s">
        <v>76</v>
      </c>
      <c r="B1882">
        <v>49</v>
      </c>
      <c r="C1882">
        <v>2023</v>
      </c>
      <c r="D1882" t="s">
        <v>171</v>
      </c>
      <c r="E1882">
        <v>137</v>
      </c>
      <c r="F1882" t="s">
        <v>172</v>
      </c>
      <c r="G1882" t="s">
        <v>24</v>
      </c>
      <c r="H1882" t="s">
        <v>25</v>
      </c>
      <c r="I1882">
        <v>60</v>
      </c>
      <c r="J1882" t="s">
        <v>126</v>
      </c>
      <c r="K1882" t="s">
        <v>28</v>
      </c>
      <c r="L1882">
        <v>3</v>
      </c>
      <c r="M1882">
        <v>1</v>
      </c>
      <c r="N1882" s="1" t="s">
        <v>27</v>
      </c>
      <c r="O1882" t="s">
        <v>32</v>
      </c>
      <c r="P1882" t="s">
        <v>28</v>
      </c>
      <c r="Q1882" t="s">
        <v>32</v>
      </c>
      <c r="R1882" t="s">
        <v>32</v>
      </c>
      <c r="S1882">
        <v>20</v>
      </c>
      <c r="T1882">
        <v>47</v>
      </c>
      <c r="U1882" t="s">
        <v>29</v>
      </c>
    </row>
    <row r="1883" spans="1:21" x14ac:dyDescent="0.35">
      <c r="A1883" t="s">
        <v>77</v>
      </c>
      <c r="B1883">
        <v>50</v>
      </c>
      <c r="C1883">
        <v>2023</v>
      </c>
      <c r="D1883" t="s">
        <v>171</v>
      </c>
      <c r="E1883">
        <v>137</v>
      </c>
      <c r="F1883" t="s">
        <v>172</v>
      </c>
      <c r="G1883" t="s">
        <v>24</v>
      </c>
      <c r="H1883" t="s">
        <v>25</v>
      </c>
      <c r="I1883">
        <v>150</v>
      </c>
      <c r="J1883" t="s">
        <v>126</v>
      </c>
      <c r="K1883" t="s">
        <v>28</v>
      </c>
      <c r="L1883">
        <v>3</v>
      </c>
      <c r="M1883">
        <v>1</v>
      </c>
      <c r="N1883" s="1" t="s">
        <v>27</v>
      </c>
      <c r="O1883" t="s">
        <v>27</v>
      </c>
      <c r="P1883" t="s">
        <v>28</v>
      </c>
      <c r="Q1883" t="s">
        <v>27</v>
      </c>
      <c r="R1883" t="s">
        <v>32</v>
      </c>
      <c r="S1883">
        <v>16</v>
      </c>
      <c r="T1883">
        <v>100</v>
      </c>
      <c r="U1883" t="s">
        <v>29</v>
      </c>
    </row>
    <row r="1884" spans="1:21" x14ac:dyDescent="0.35">
      <c r="A1884" t="s">
        <v>78</v>
      </c>
      <c r="B1884">
        <v>51</v>
      </c>
      <c r="C1884">
        <v>2023</v>
      </c>
      <c r="D1884" t="s">
        <v>171</v>
      </c>
      <c r="E1884">
        <v>137</v>
      </c>
      <c r="F1884" t="s">
        <v>172</v>
      </c>
      <c r="G1884" t="s">
        <v>24</v>
      </c>
      <c r="H1884" t="s">
        <v>25</v>
      </c>
      <c r="I1884">
        <v>100</v>
      </c>
      <c r="J1884" t="s">
        <v>126</v>
      </c>
      <c r="K1884" t="s">
        <v>28</v>
      </c>
      <c r="L1884">
        <v>3</v>
      </c>
      <c r="M1884">
        <v>1</v>
      </c>
      <c r="N1884" s="1" t="s">
        <v>27</v>
      </c>
      <c r="O1884" t="s">
        <v>27</v>
      </c>
      <c r="P1884">
        <v>18</v>
      </c>
      <c r="Q1884" t="s">
        <v>27</v>
      </c>
      <c r="R1884" t="s">
        <v>32</v>
      </c>
      <c r="S1884">
        <v>30</v>
      </c>
      <c r="T1884">
        <v>70</v>
      </c>
      <c r="U1884" t="s">
        <v>29</v>
      </c>
    </row>
    <row r="1885" spans="1:21" x14ac:dyDescent="0.35">
      <c r="A1885" t="s">
        <v>79</v>
      </c>
      <c r="B1885">
        <v>53</v>
      </c>
      <c r="C1885">
        <v>2023</v>
      </c>
      <c r="D1885" t="s">
        <v>171</v>
      </c>
      <c r="E1885">
        <v>137</v>
      </c>
      <c r="F1885" t="s">
        <v>172</v>
      </c>
      <c r="G1885" t="s">
        <v>24</v>
      </c>
      <c r="H1885" t="s">
        <v>25</v>
      </c>
      <c r="I1885">
        <v>60</v>
      </c>
      <c r="J1885" t="s">
        <v>126</v>
      </c>
      <c r="K1885" t="s">
        <v>28</v>
      </c>
      <c r="L1885">
        <v>3</v>
      </c>
      <c r="M1885">
        <v>2</v>
      </c>
      <c r="N1885" s="1" t="s">
        <v>27</v>
      </c>
      <c r="O1885" t="s">
        <v>27</v>
      </c>
      <c r="P1885" t="s">
        <v>28</v>
      </c>
      <c r="Q1885" t="s">
        <v>32</v>
      </c>
      <c r="R1885" t="s">
        <v>32</v>
      </c>
      <c r="S1885">
        <v>24</v>
      </c>
      <c r="T1885">
        <f>2*70</f>
        <v>140</v>
      </c>
      <c r="U1885" t="s">
        <v>29</v>
      </c>
    </row>
    <row r="1886" spans="1:21" x14ac:dyDescent="0.35">
      <c r="A1886" t="s">
        <v>80</v>
      </c>
      <c r="B1886">
        <v>54</v>
      </c>
      <c r="C1886">
        <v>2023</v>
      </c>
      <c r="D1886" t="s">
        <v>171</v>
      </c>
      <c r="E1886">
        <v>137</v>
      </c>
      <c r="F1886" t="s">
        <v>172</v>
      </c>
      <c r="G1886" t="s">
        <v>24</v>
      </c>
      <c r="H1886" t="s">
        <v>25</v>
      </c>
      <c r="I1886">
        <v>165</v>
      </c>
      <c r="J1886" t="s">
        <v>126</v>
      </c>
      <c r="K1886" t="s">
        <v>28</v>
      </c>
      <c r="L1886">
        <v>3</v>
      </c>
      <c r="M1886">
        <v>1</v>
      </c>
      <c r="N1886" s="1" t="s">
        <v>27</v>
      </c>
      <c r="O1886" t="s">
        <v>27</v>
      </c>
      <c r="P1886">
        <v>18</v>
      </c>
      <c r="Q1886" t="s">
        <v>32</v>
      </c>
      <c r="R1886" t="s">
        <v>32</v>
      </c>
      <c r="S1886">
        <v>24</v>
      </c>
      <c r="T1886">
        <v>60</v>
      </c>
      <c r="U1886" t="s">
        <v>29</v>
      </c>
    </row>
    <row r="1887" spans="1:21" x14ac:dyDescent="0.35">
      <c r="A1887" t="s">
        <v>81</v>
      </c>
      <c r="B1887">
        <v>55</v>
      </c>
      <c r="C1887">
        <v>2023</v>
      </c>
      <c r="D1887" t="s">
        <v>171</v>
      </c>
      <c r="E1887">
        <v>137</v>
      </c>
      <c r="F1887" t="s">
        <v>172</v>
      </c>
      <c r="G1887" t="s">
        <v>24</v>
      </c>
      <c r="H1887" t="s">
        <v>25</v>
      </c>
      <c r="I1887">
        <v>150</v>
      </c>
      <c r="J1887" t="s">
        <v>126</v>
      </c>
      <c r="K1887" t="s">
        <v>28</v>
      </c>
      <c r="L1887">
        <v>3</v>
      </c>
      <c r="M1887">
        <v>2</v>
      </c>
      <c r="N1887" s="1" t="s">
        <v>27</v>
      </c>
      <c r="O1887" t="s">
        <v>27</v>
      </c>
      <c r="P1887" t="s">
        <v>28</v>
      </c>
      <c r="Q1887" t="s">
        <v>27</v>
      </c>
      <c r="R1887" t="s">
        <v>32</v>
      </c>
      <c r="S1887">
        <v>20</v>
      </c>
      <c r="T1887">
        <v>56</v>
      </c>
      <c r="U1887" t="s">
        <v>29</v>
      </c>
    </row>
    <row r="1888" spans="1:21" x14ac:dyDescent="0.35">
      <c r="A1888" t="s">
        <v>82</v>
      </c>
      <c r="B1888">
        <v>56</v>
      </c>
      <c r="C1888">
        <v>2023</v>
      </c>
      <c r="D1888" t="s">
        <v>171</v>
      </c>
      <c r="E1888">
        <v>137</v>
      </c>
      <c r="F1888" t="s">
        <v>172</v>
      </c>
      <c r="G1888" t="s">
        <v>24</v>
      </c>
      <c r="H1888" t="s">
        <v>25</v>
      </c>
      <c r="I1888">
        <v>190</v>
      </c>
      <c r="J1888" t="s">
        <v>126</v>
      </c>
      <c r="K1888" t="s">
        <v>28</v>
      </c>
      <c r="L1888">
        <v>3</v>
      </c>
      <c r="M1888">
        <v>2</v>
      </c>
      <c r="N1888" s="1" t="s">
        <v>27</v>
      </c>
      <c r="O1888" t="s">
        <v>32</v>
      </c>
      <c r="P1888" t="s">
        <v>28</v>
      </c>
      <c r="Q1888" t="s">
        <v>32</v>
      </c>
      <c r="R1888" t="s">
        <v>32</v>
      </c>
      <c r="S1888">
        <v>30</v>
      </c>
      <c r="T1888">
        <f>2*50</f>
        <v>100</v>
      </c>
      <c r="U1888" t="s">
        <v>29</v>
      </c>
    </row>
    <row r="1889" spans="1:21" x14ac:dyDescent="0.35">
      <c r="A1889" t="s">
        <v>21</v>
      </c>
      <c r="B1889">
        <v>1</v>
      </c>
      <c r="C1889">
        <v>2023</v>
      </c>
      <c r="D1889" t="s">
        <v>174</v>
      </c>
      <c r="E1889">
        <v>138</v>
      </c>
      <c r="F1889" t="s">
        <v>175</v>
      </c>
      <c r="G1889" t="s">
        <v>24</v>
      </c>
      <c r="H1889" t="s">
        <v>25</v>
      </c>
      <c r="I1889">
        <v>335</v>
      </c>
      <c r="J1889" t="s">
        <v>26</v>
      </c>
      <c r="K1889">
        <v>2000</v>
      </c>
      <c r="L1889">
        <v>6</v>
      </c>
      <c r="M1889">
        <v>1</v>
      </c>
      <c r="N1889" s="1" t="s">
        <v>27</v>
      </c>
      <c r="O1889" t="s">
        <v>27</v>
      </c>
      <c r="P1889" t="s">
        <v>28</v>
      </c>
      <c r="Q1889" t="s">
        <v>27</v>
      </c>
      <c r="R1889" t="s">
        <v>27</v>
      </c>
      <c r="S1889">
        <v>50</v>
      </c>
      <c r="T1889">
        <f>2*300</f>
        <v>600</v>
      </c>
      <c r="U1889" t="s">
        <v>29</v>
      </c>
    </row>
    <row r="1890" spans="1:21" x14ac:dyDescent="0.35">
      <c r="A1890" t="s">
        <v>30</v>
      </c>
      <c r="B1890">
        <v>2</v>
      </c>
      <c r="C1890">
        <v>2023</v>
      </c>
      <c r="D1890" t="s">
        <v>174</v>
      </c>
      <c r="E1890">
        <v>138</v>
      </c>
      <c r="F1890" t="s">
        <v>175</v>
      </c>
      <c r="G1890" t="s">
        <v>24</v>
      </c>
      <c r="H1890" t="s">
        <v>25</v>
      </c>
      <c r="I1890">
        <v>825</v>
      </c>
      <c r="J1890" t="s">
        <v>26</v>
      </c>
      <c r="K1890">
        <v>4000</v>
      </c>
      <c r="L1890">
        <v>6</v>
      </c>
      <c r="M1890">
        <v>1</v>
      </c>
      <c r="N1890" s="1" t="s">
        <v>27</v>
      </c>
      <c r="O1890" t="s">
        <v>27</v>
      </c>
      <c r="P1890" t="s">
        <v>28</v>
      </c>
      <c r="Q1890" t="s">
        <v>27</v>
      </c>
      <c r="R1890" t="s">
        <v>27</v>
      </c>
      <c r="S1890">
        <v>50</v>
      </c>
      <c r="T1890">
        <v>425</v>
      </c>
      <c r="U1890" t="s">
        <v>29</v>
      </c>
    </row>
    <row r="1891" spans="1:21" x14ac:dyDescent="0.35">
      <c r="A1891" t="s">
        <v>33</v>
      </c>
      <c r="B1891">
        <v>4</v>
      </c>
      <c r="C1891">
        <v>2023</v>
      </c>
      <c r="D1891" t="s">
        <v>174</v>
      </c>
      <c r="E1891">
        <v>138</v>
      </c>
      <c r="F1891" t="s">
        <v>175</v>
      </c>
      <c r="G1891" t="s">
        <v>24</v>
      </c>
      <c r="H1891" t="s">
        <v>25</v>
      </c>
      <c r="I1891">
        <v>500</v>
      </c>
      <c r="J1891" t="s">
        <v>26</v>
      </c>
      <c r="K1891">
        <v>2000</v>
      </c>
      <c r="L1891">
        <v>6</v>
      </c>
      <c r="M1891">
        <v>1</v>
      </c>
      <c r="N1891" s="1" t="s">
        <v>27</v>
      </c>
      <c r="O1891" t="s">
        <v>32</v>
      </c>
      <c r="P1891" t="s">
        <v>28</v>
      </c>
      <c r="Q1891" t="s">
        <v>32</v>
      </c>
      <c r="R1891" t="s">
        <v>27</v>
      </c>
      <c r="S1891">
        <v>40</v>
      </c>
      <c r="T1891">
        <v>500</v>
      </c>
      <c r="U1891" t="s">
        <v>29</v>
      </c>
    </row>
    <row r="1892" spans="1:21" x14ac:dyDescent="0.35">
      <c r="A1892" t="s">
        <v>34</v>
      </c>
      <c r="B1892">
        <v>5</v>
      </c>
      <c r="C1892">
        <v>2023</v>
      </c>
      <c r="D1892" t="s">
        <v>174</v>
      </c>
      <c r="E1892">
        <v>138</v>
      </c>
      <c r="F1892" t="s">
        <v>175</v>
      </c>
      <c r="G1892" t="s">
        <v>24</v>
      </c>
      <c r="H1892" t="s">
        <v>25</v>
      </c>
      <c r="I1892">
        <v>500</v>
      </c>
      <c r="J1892" t="s">
        <v>26</v>
      </c>
      <c r="K1892">
        <v>2000</v>
      </c>
      <c r="L1892">
        <v>6</v>
      </c>
      <c r="M1892">
        <v>1</v>
      </c>
      <c r="N1892" s="1" t="s">
        <v>27</v>
      </c>
      <c r="O1892" t="s">
        <v>32</v>
      </c>
      <c r="P1892">
        <v>21</v>
      </c>
      <c r="Q1892" t="s">
        <v>32</v>
      </c>
      <c r="R1892" t="s">
        <v>27</v>
      </c>
      <c r="S1892">
        <v>40</v>
      </c>
      <c r="T1892">
        <f>2*220</f>
        <v>440</v>
      </c>
      <c r="U1892" t="s">
        <v>27</v>
      </c>
    </row>
    <row r="1893" spans="1:21" x14ac:dyDescent="0.35">
      <c r="A1893" t="s">
        <v>35</v>
      </c>
      <c r="B1893">
        <v>6</v>
      </c>
      <c r="C1893">
        <v>2023</v>
      </c>
      <c r="D1893" t="s">
        <v>174</v>
      </c>
      <c r="E1893">
        <v>138</v>
      </c>
      <c r="F1893" t="s">
        <v>175</v>
      </c>
      <c r="G1893" t="s">
        <v>24</v>
      </c>
      <c r="H1893" t="s">
        <v>25</v>
      </c>
      <c r="I1893">
        <v>1299</v>
      </c>
      <c r="J1893" t="s">
        <v>26</v>
      </c>
      <c r="K1893">
        <v>2000</v>
      </c>
      <c r="L1893">
        <v>6</v>
      </c>
      <c r="M1893">
        <v>1</v>
      </c>
      <c r="N1893" s="1" t="s">
        <v>27</v>
      </c>
      <c r="O1893" t="s">
        <v>27</v>
      </c>
      <c r="P1893" t="s">
        <v>28</v>
      </c>
      <c r="Q1893" t="s">
        <v>27</v>
      </c>
      <c r="R1893" t="s">
        <v>27</v>
      </c>
      <c r="S1893">
        <v>50</v>
      </c>
      <c r="T1893">
        <v>910</v>
      </c>
      <c r="U1893" t="s">
        <v>39</v>
      </c>
    </row>
    <row r="1894" spans="1:21" x14ac:dyDescent="0.35">
      <c r="A1894" t="s">
        <v>36</v>
      </c>
      <c r="B1894">
        <v>8</v>
      </c>
      <c r="C1894">
        <v>2023</v>
      </c>
      <c r="D1894" t="s">
        <v>174</v>
      </c>
      <c r="E1894">
        <v>138</v>
      </c>
      <c r="F1894" t="s">
        <v>175</v>
      </c>
      <c r="G1894" t="s">
        <v>24</v>
      </c>
      <c r="H1894" t="s">
        <v>25</v>
      </c>
      <c r="I1894">
        <v>412</v>
      </c>
      <c r="J1894" t="s">
        <v>26</v>
      </c>
      <c r="K1894">
        <v>2000</v>
      </c>
      <c r="L1894">
        <v>6</v>
      </c>
      <c r="M1894">
        <v>1</v>
      </c>
      <c r="N1894" s="1" t="s">
        <v>27</v>
      </c>
      <c r="O1894" t="s">
        <v>27</v>
      </c>
      <c r="P1894">
        <v>21</v>
      </c>
      <c r="Q1894" t="s">
        <v>32</v>
      </c>
      <c r="R1894" t="s">
        <v>27</v>
      </c>
      <c r="S1894">
        <v>50</v>
      </c>
      <c r="T1894" t="s">
        <v>28</v>
      </c>
      <c r="U1894" t="s">
        <v>29</v>
      </c>
    </row>
    <row r="1895" spans="1:21" x14ac:dyDescent="0.35">
      <c r="A1895" t="s">
        <v>37</v>
      </c>
      <c r="B1895">
        <v>9</v>
      </c>
      <c r="C1895">
        <v>2023</v>
      </c>
      <c r="D1895" t="s">
        <v>174</v>
      </c>
      <c r="E1895">
        <v>138</v>
      </c>
      <c r="F1895" t="s">
        <v>175</v>
      </c>
      <c r="G1895" t="s">
        <v>24</v>
      </c>
      <c r="H1895" t="s">
        <v>25</v>
      </c>
      <c r="I1895">
        <v>569.75</v>
      </c>
      <c r="J1895" t="s">
        <v>26</v>
      </c>
      <c r="K1895">
        <v>4000</v>
      </c>
      <c r="L1895">
        <v>6</v>
      </c>
      <c r="M1895">
        <v>1</v>
      </c>
      <c r="N1895" s="1" t="s">
        <v>27</v>
      </c>
      <c r="O1895" t="s">
        <v>27</v>
      </c>
      <c r="P1895" t="s">
        <v>28</v>
      </c>
      <c r="Q1895" t="s">
        <v>27</v>
      </c>
      <c r="R1895" t="s">
        <v>27</v>
      </c>
      <c r="S1895">
        <v>50</v>
      </c>
      <c r="T1895">
        <f>2*575</f>
        <v>1150</v>
      </c>
      <c r="U1895" t="s">
        <v>29</v>
      </c>
    </row>
    <row r="1896" spans="1:21" x14ac:dyDescent="0.35">
      <c r="A1896" t="s">
        <v>38</v>
      </c>
      <c r="B1896">
        <v>10</v>
      </c>
      <c r="C1896">
        <v>2023</v>
      </c>
      <c r="D1896" t="s">
        <v>174</v>
      </c>
      <c r="E1896">
        <v>138</v>
      </c>
      <c r="F1896" t="s">
        <v>175</v>
      </c>
      <c r="G1896" t="s">
        <v>24</v>
      </c>
      <c r="H1896" t="s">
        <v>25</v>
      </c>
      <c r="I1896">
        <v>425</v>
      </c>
      <c r="J1896" t="s">
        <v>26</v>
      </c>
      <c r="K1896">
        <v>2000</v>
      </c>
      <c r="L1896">
        <v>6</v>
      </c>
      <c r="M1896">
        <v>1</v>
      </c>
      <c r="N1896" s="1" t="s">
        <v>27</v>
      </c>
      <c r="O1896" t="s">
        <v>27</v>
      </c>
      <c r="P1896" t="s">
        <v>28</v>
      </c>
      <c r="Q1896" t="s">
        <v>27</v>
      </c>
      <c r="R1896" t="s">
        <v>32</v>
      </c>
      <c r="S1896">
        <v>41</v>
      </c>
      <c r="T1896">
        <v>404</v>
      </c>
      <c r="U1896" t="s">
        <v>29</v>
      </c>
    </row>
    <row r="1897" spans="1:21" x14ac:dyDescent="0.35">
      <c r="A1897" t="s">
        <v>41</v>
      </c>
      <c r="B1897">
        <v>12</v>
      </c>
      <c r="C1897">
        <v>2023</v>
      </c>
      <c r="D1897" t="s">
        <v>174</v>
      </c>
      <c r="E1897">
        <v>138</v>
      </c>
      <c r="F1897" t="s">
        <v>175</v>
      </c>
      <c r="G1897" t="s">
        <v>24</v>
      </c>
      <c r="H1897" t="s">
        <v>25</v>
      </c>
      <c r="I1897">
        <v>700</v>
      </c>
      <c r="J1897" t="s">
        <v>26</v>
      </c>
      <c r="K1897">
        <v>2000</v>
      </c>
      <c r="L1897">
        <v>6</v>
      </c>
      <c r="M1897">
        <v>1</v>
      </c>
      <c r="N1897" s="1" t="s">
        <v>27</v>
      </c>
      <c r="O1897" t="s">
        <v>27</v>
      </c>
      <c r="P1897">
        <v>21</v>
      </c>
      <c r="Q1897" t="s">
        <v>32</v>
      </c>
      <c r="R1897" t="s">
        <v>32</v>
      </c>
      <c r="S1897">
        <v>40</v>
      </c>
      <c r="T1897">
        <v>389</v>
      </c>
      <c r="U1897" t="s">
        <v>29</v>
      </c>
    </row>
    <row r="1898" spans="1:21" x14ac:dyDescent="0.35">
      <c r="A1898" t="s">
        <v>42</v>
      </c>
      <c r="B1898">
        <v>13</v>
      </c>
      <c r="C1898">
        <v>2023</v>
      </c>
      <c r="D1898" t="s">
        <v>174</v>
      </c>
      <c r="E1898">
        <v>138</v>
      </c>
      <c r="F1898" t="s">
        <v>175</v>
      </c>
      <c r="G1898" t="s">
        <v>24</v>
      </c>
      <c r="H1898" t="s">
        <v>25</v>
      </c>
      <c r="I1898">
        <v>500</v>
      </c>
      <c r="J1898" t="s">
        <v>26</v>
      </c>
      <c r="K1898">
        <v>2000</v>
      </c>
      <c r="L1898">
        <v>6</v>
      </c>
      <c r="M1898">
        <v>1</v>
      </c>
      <c r="N1898" s="1" t="s">
        <v>27</v>
      </c>
      <c r="O1898" t="s">
        <v>32</v>
      </c>
      <c r="P1898" t="s">
        <v>28</v>
      </c>
      <c r="Q1898" t="s">
        <v>32</v>
      </c>
      <c r="R1898" t="s">
        <v>32</v>
      </c>
      <c r="S1898">
        <v>40</v>
      </c>
      <c r="T1898">
        <v>230</v>
      </c>
      <c r="U1898" t="s">
        <v>39</v>
      </c>
    </row>
    <row r="1899" spans="1:21" x14ac:dyDescent="0.35">
      <c r="A1899" t="s">
        <v>43</v>
      </c>
      <c r="B1899">
        <v>15</v>
      </c>
      <c r="C1899">
        <v>2023</v>
      </c>
      <c r="D1899" t="s">
        <v>174</v>
      </c>
      <c r="E1899">
        <v>138</v>
      </c>
      <c r="F1899" t="s">
        <v>175</v>
      </c>
      <c r="G1899" t="s">
        <v>24</v>
      </c>
      <c r="H1899" t="s">
        <v>25</v>
      </c>
      <c r="I1899">
        <v>392</v>
      </c>
      <c r="J1899" t="s">
        <v>26</v>
      </c>
      <c r="K1899">
        <v>2000</v>
      </c>
      <c r="L1899">
        <v>6</v>
      </c>
      <c r="M1899">
        <v>1</v>
      </c>
      <c r="N1899" s="1" t="s">
        <v>27</v>
      </c>
      <c r="O1899" t="s">
        <v>32</v>
      </c>
      <c r="P1899">
        <v>18</v>
      </c>
      <c r="Q1899" t="s">
        <v>32</v>
      </c>
      <c r="R1899" t="s">
        <v>27</v>
      </c>
      <c r="S1899">
        <v>40</v>
      </c>
      <c r="T1899">
        <v>402</v>
      </c>
      <c r="U1899" t="s">
        <v>39</v>
      </c>
    </row>
    <row r="1900" spans="1:21" x14ac:dyDescent="0.35">
      <c r="A1900" t="s">
        <v>44</v>
      </c>
      <c r="B1900">
        <v>16</v>
      </c>
      <c r="C1900">
        <v>2023</v>
      </c>
      <c r="D1900" t="s">
        <v>174</v>
      </c>
      <c r="E1900">
        <v>138</v>
      </c>
      <c r="F1900" t="s">
        <v>175</v>
      </c>
      <c r="G1900" t="s">
        <v>24</v>
      </c>
      <c r="H1900" t="s">
        <v>25</v>
      </c>
      <c r="I1900">
        <v>400</v>
      </c>
      <c r="J1900" t="s">
        <v>26</v>
      </c>
      <c r="K1900">
        <v>2000</v>
      </c>
      <c r="L1900">
        <v>6</v>
      </c>
      <c r="M1900">
        <v>1</v>
      </c>
      <c r="N1900" s="1" t="s">
        <v>27</v>
      </c>
      <c r="O1900" t="s">
        <v>32</v>
      </c>
      <c r="P1900" t="s">
        <v>28</v>
      </c>
      <c r="Q1900" t="s">
        <v>27</v>
      </c>
      <c r="R1900" t="s">
        <v>32</v>
      </c>
      <c r="S1900">
        <v>40</v>
      </c>
      <c r="T1900">
        <v>200</v>
      </c>
      <c r="U1900" t="s">
        <v>29</v>
      </c>
    </row>
    <row r="1901" spans="1:21" x14ac:dyDescent="0.35">
      <c r="A1901" t="s">
        <v>45</v>
      </c>
      <c r="B1901">
        <v>17</v>
      </c>
      <c r="C1901">
        <v>2023</v>
      </c>
      <c r="D1901" t="s">
        <v>174</v>
      </c>
      <c r="E1901">
        <v>138</v>
      </c>
      <c r="F1901" t="s">
        <v>175</v>
      </c>
      <c r="G1901" t="s">
        <v>24</v>
      </c>
      <c r="H1901" t="s">
        <v>25</v>
      </c>
      <c r="I1901">
        <v>500</v>
      </c>
      <c r="J1901" t="s">
        <v>26</v>
      </c>
      <c r="K1901">
        <v>4000</v>
      </c>
      <c r="L1901">
        <v>6</v>
      </c>
      <c r="M1901">
        <v>1</v>
      </c>
      <c r="N1901" s="1" t="s">
        <v>27</v>
      </c>
      <c r="O1901" t="s">
        <v>32</v>
      </c>
      <c r="P1901" t="s">
        <v>28</v>
      </c>
      <c r="Q1901" t="s">
        <v>32</v>
      </c>
      <c r="R1901" t="s">
        <v>27</v>
      </c>
      <c r="S1901">
        <v>100</v>
      </c>
      <c r="T1901" s="6">
        <f>(2/3)*167</f>
        <v>111.33333333333333</v>
      </c>
      <c r="U1901" t="s">
        <v>29</v>
      </c>
    </row>
    <row r="1902" spans="1:21" x14ac:dyDescent="0.35">
      <c r="A1902" t="s">
        <v>46</v>
      </c>
      <c r="B1902">
        <v>18</v>
      </c>
      <c r="C1902">
        <v>2023</v>
      </c>
      <c r="D1902" t="s">
        <v>174</v>
      </c>
      <c r="E1902">
        <v>138</v>
      </c>
      <c r="F1902" t="s">
        <v>175</v>
      </c>
      <c r="G1902" t="s">
        <v>24</v>
      </c>
      <c r="H1902" t="s">
        <v>25</v>
      </c>
      <c r="I1902">
        <v>250</v>
      </c>
      <c r="J1902" t="s">
        <v>26</v>
      </c>
      <c r="K1902">
        <v>2000</v>
      </c>
      <c r="L1902">
        <v>6</v>
      </c>
      <c r="M1902">
        <v>1</v>
      </c>
      <c r="N1902" s="1" t="s">
        <v>27</v>
      </c>
      <c r="O1902" t="s">
        <v>32</v>
      </c>
      <c r="P1902" t="s">
        <v>28</v>
      </c>
      <c r="Q1902" t="s">
        <v>27</v>
      </c>
      <c r="R1902" t="s">
        <v>27</v>
      </c>
      <c r="S1902">
        <v>2</v>
      </c>
      <c r="T1902">
        <v>200</v>
      </c>
      <c r="U1902" t="s">
        <v>29</v>
      </c>
    </row>
    <row r="1903" spans="1:21" x14ac:dyDescent="0.35">
      <c r="A1903" t="s">
        <v>47</v>
      </c>
      <c r="B1903">
        <v>19</v>
      </c>
      <c r="C1903">
        <v>2023</v>
      </c>
      <c r="D1903" t="s">
        <v>174</v>
      </c>
      <c r="E1903">
        <v>138</v>
      </c>
      <c r="F1903" t="s">
        <v>175</v>
      </c>
      <c r="G1903" t="s">
        <v>24</v>
      </c>
      <c r="H1903" t="s">
        <v>25</v>
      </c>
      <c r="I1903">
        <v>495</v>
      </c>
      <c r="J1903" t="s">
        <v>26</v>
      </c>
      <c r="K1903">
        <v>2000</v>
      </c>
      <c r="L1903">
        <v>6</v>
      </c>
      <c r="M1903">
        <v>1</v>
      </c>
      <c r="N1903" s="1" t="s">
        <v>27</v>
      </c>
      <c r="O1903" t="s">
        <v>27</v>
      </c>
      <c r="P1903">
        <v>21</v>
      </c>
      <c r="Q1903" t="s">
        <v>32</v>
      </c>
      <c r="R1903" t="s">
        <v>27</v>
      </c>
      <c r="S1903">
        <v>40</v>
      </c>
      <c r="T1903">
        <v>450</v>
      </c>
      <c r="U1903" t="s">
        <v>29</v>
      </c>
    </row>
    <row r="1904" spans="1:21" x14ac:dyDescent="0.35">
      <c r="A1904" t="s">
        <v>48</v>
      </c>
      <c r="B1904">
        <v>20</v>
      </c>
      <c r="C1904">
        <v>2023</v>
      </c>
      <c r="D1904" t="s">
        <v>174</v>
      </c>
      <c r="E1904">
        <v>138</v>
      </c>
      <c r="F1904" t="s">
        <v>175</v>
      </c>
      <c r="G1904" t="s">
        <v>24</v>
      </c>
      <c r="H1904" t="s">
        <v>25</v>
      </c>
      <c r="I1904">
        <v>350</v>
      </c>
      <c r="J1904" t="s">
        <v>26</v>
      </c>
      <c r="K1904">
        <v>2000</v>
      </c>
      <c r="L1904">
        <v>6</v>
      </c>
      <c r="M1904">
        <v>1</v>
      </c>
      <c r="N1904" s="1" t="s">
        <v>27</v>
      </c>
      <c r="O1904" t="s">
        <v>27</v>
      </c>
      <c r="P1904">
        <v>18</v>
      </c>
      <c r="Q1904" t="s">
        <v>32</v>
      </c>
      <c r="R1904" t="s">
        <v>32</v>
      </c>
      <c r="S1904">
        <v>50</v>
      </c>
      <c r="T1904">
        <f>2*330</f>
        <v>660</v>
      </c>
      <c r="U1904" t="s">
        <v>29</v>
      </c>
    </row>
    <row r="1905" spans="1:21" x14ac:dyDescent="0.35">
      <c r="A1905" t="s">
        <v>49</v>
      </c>
      <c r="B1905">
        <v>21</v>
      </c>
      <c r="C1905">
        <v>2023</v>
      </c>
      <c r="D1905" t="s">
        <v>174</v>
      </c>
      <c r="E1905">
        <v>138</v>
      </c>
      <c r="F1905" t="s">
        <v>175</v>
      </c>
      <c r="G1905" t="s">
        <v>24</v>
      </c>
      <c r="H1905" t="s">
        <v>25</v>
      </c>
      <c r="I1905">
        <v>300</v>
      </c>
      <c r="J1905" t="s">
        <v>26</v>
      </c>
      <c r="K1905">
        <v>4000</v>
      </c>
      <c r="L1905">
        <v>6</v>
      </c>
      <c r="M1905">
        <v>1</v>
      </c>
      <c r="N1905" s="1" t="s">
        <v>27</v>
      </c>
      <c r="O1905" t="s">
        <v>32</v>
      </c>
      <c r="P1905" t="s">
        <v>28</v>
      </c>
      <c r="Q1905" t="s">
        <v>32</v>
      </c>
      <c r="R1905" t="s">
        <v>32</v>
      </c>
      <c r="S1905">
        <v>40</v>
      </c>
      <c r="T1905">
        <f>2*150</f>
        <v>300</v>
      </c>
      <c r="U1905" t="s">
        <v>29</v>
      </c>
    </row>
    <row r="1906" spans="1:21" x14ac:dyDescent="0.35">
      <c r="A1906" t="s">
        <v>50</v>
      </c>
      <c r="B1906">
        <v>22</v>
      </c>
      <c r="C1906">
        <v>2023</v>
      </c>
      <c r="D1906" t="s">
        <v>174</v>
      </c>
      <c r="E1906">
        <v>138</v>
      </c>
      <c r="F1906" t="s">
        <v>175</v>
      </c>
      <c r="G1906" t="s">
        <v>24</v>
      </c>
      <c r="H1906" t="s">
        <v>25</v>
      </c>
      <c r="I1906">
        <v>382</v>
      </c>
      <c r="J1906" t="s">
        <v>26</v>
      </c>
      <c r="K1906">
        <v>2000</v>
      </c>
      <c r="L1906">
        <v>6</v>
      </c>
      <c r="M1906">
        <v>1</v>
      </c>
      <c r="N1906" s="1" t="s">
        <v>27</v>
      </c>
      <c r="O1906" t="s">
        <v>32</v>
      </c>
      <c r="P1906">
        <v>21</v>
      </c>
      <c r="Q1906" t="s">
        <v>32</v>
      </c>
      <c r="R1906" t="s">
        <v>27</v>
      </c>
      <c r="S1906">
        <v>40</v>
      </c>
      <c r="T1906">
        <f>2*300</f>
        <v>600</v>
      </c>
      <c r="U1906" t="s">
        <v>39</v>
      </c>
    </row>
    <row r="1907" spans="1:21" x14ac:dyDescent="0.35">
      <c r="A1907" t="s">
        <v>51</v>
      </c>
      <c r="B1907">
        <v>23</v>
      </c>
      <c r="C1907">
        <v>2023</v>
      </c>
      <c r="D1907" t="s">
        <v>174</v>
      </c>
      <c r="E1907">
        <v>138</v>
      </c>
      <c r="F1907" t="s">
        <v>175</v>
      </c>
      <c r="G1907" t="s">
        <v>24</v>
      </c>
      <c r="H1907" t="s">
        <v>25</v>
      </c>
      <c r="I1907">
        <v>700</v>
      </c>
      <c r="J1907" t="s">
        <v>26</v>
      </c>
      <c r="K1907">
        <v>6000</v>
      </c>
      <c r="L1907">
        <v>6</v>
      </c>
      <c r="M1907">
        <v>2</v>
      </c>
      <c r="N1907" s="1" t="s">
        <v>27</v>
      </c>
      <c r="O1907" t="s">
        <v>27</v>
      </c>
      <c r="P1907" t="s">
        <v>28</v>
      </c>
      <c r="Q1907" t="s">
        <v>32</v>
      </c>
      <c r="R1907" t="s">
        <v>27</v>
      </c>
      <c r="S1907">
        <v>40</v>
      </c>
      <c r="T1907">
        <v>500</v>
      </c>
      <c r="U1907" t="s">
        <v>39</v>
      </c>
    </row>
    <row r="1908" spans="1:21" x14ac:dyDescent="0.35">
      <c r="A1908" t="s">
        <v>52</v>
      </c>
      <c r="B1908">
        <v>24</v>
      </c>
      <c r="C1908">
        <v>2023</v>
      </c>
      <c r="D1908" t="s">
        <v>174</v>
      </c>
      <c r="E1908">
        <v>138</v>
      </c>
      <c r="F1908" t="s">
        <v>175</v>
      </c>
      <c r="G1908" t="s">
        <v>24</v>
      </c>
      <c r="H1908" t="s">
        <v>25</v>
      </c>
      <c r="I1908">
        <v>790</v>
      </c>
      <c r="J1908" t="s">
        <v>26</v>
      </c>
      <c r="K1908">
        <v>2000</v>
      </c>
      <c r="L1908">
        <v>6</v>
      </c>
      <c r="M1908">
        <v>1</v>
      </c>
      <c r="N1908" s="1" t="s">
        <v>27</v>
      </c>
      <c r="O1908" t="s">
        <v>32</v>
      </c>
      <c r="P1908">
        <v>18</v>
      </c>
      <c r="Q1908" t="s">
        <v>32</v>
      </c>
      <c r="R1908" t="s">
        <v>32</v>
      </c>
      <c r="S1908">
        <v>50</v>
      </c>
      <c r="T1908">
        <v>512</v>
      </c>
      <c r="U1908" t="s">
        <v>39</v>
      </c>
    </row>
    <row r="1909" spans="1:21" x14ac:dyDescent="0.35">
      <c r="A1909" t="s">
        <v>53</v>
      </c>
      <c r="B1909">
        <v>25</v>
      </c>
      <c r="C1909">
        <v>2023</v>
      </c>
      <c r="D1909" t="s">
        <v>174</v>
      </c>
      <c r="E1909">
        <v>138</v>
      </c>
      <c r="F1909" t="s">
        <v>175</v>
      </c>
      <c r="G1909" t="s">
        <v>24</v>
      </c>
      <c r="H1909" t="s">
        <v>25</v>
      </c>
      <c r="I1909">
        <v>600</v>
      </c>
      <c r="J1909" t="s">
        <v>26</v>
      </c>
      <c r="K1909">
        <v>4000</v>
      </c>
      <c r="L1909">
        <v>6</v>
      </c>
      <c r="M1909">
        <v>1</v>
      </c>
      <c r="N1909" s="1" t="s">
        <v>27</v>
      </c>
      <c r="O1909" t="s">
        <v>32</v>
      </c>
      <c r="P1909">
        <v>18</v>
      </c>
      <c r="Q1909" t="s">
        <v>32</v>
      </c>
      <c r="R1909" t="s">
        <v>32</v>
      </c>
      <c r="S1909">
        <v>50</v>
      </c>
      <c r="T1909">
        <v>600</v>
      </c>
      <c r="U1909" t="s">
        <v>27</v>
      </c>
    </row>
    <row r="1910" spans="1:21" x14ac:dyDescent="0.35">
      <c r="A1910" t="s">
        <v>54</v>
      </c>
      <c r="B1910">
        <v>26</v>
      </c>
      <c r="C1910">
        <v>2023</v>
      </c>
      <c r="D1910" t="s">
        <v>174</v>
      </c>
      <c r="E1910">
        <v>138</v>
      </c>
      <c r="F1910" t="s">
        <v>175</v>
      </c>
      <c r="G1910" t="s">
        <v>24</v>
      </c>
      <c r="H1910" t="s">
        <v>25</v>
      </c>
      <c r="I1910">
        <v>367.7</v>
      </c>
      <c r="J1910" t="s">
        <v>26</v>
      </c>
      <c r="K1910">
        <v>4000</v>
      </c>
      <c r="L1910">
        <v>6</v>
      </c>
      <c r="M1910">
        <v>1</v>
      </c>
      <c r="N1910" s="1" t="s">
        <v>27</v>
      </c>
      <c r="O1910" t="s">
        <v>32</v>
      </c>
      <c r="P1910" t="s">
        <v>28</v>
      </c>
      <c r="Q1910" t="s">
        <v>32</v>
      </c>
      <c r="R1910" t="s">
        <v>32</v>
      </c>
      <c r="S1910">
        <v>100</v>
      </c>
      <c r="T1910">
        <f>(2/3)*308.25</f>
        <v>205.5</v>
      </c>
      <c r="U1910" t="s">
        <v>29</v>
      </c>
    </row>
    <row r="1911" spans="1:21" x14ac:dyDescent="0.35">
      <c r="A1911" t="s">
        <v>55</v>
      </c>
      <c r="B1911">
        <v>27</v>
      </c>
      <c r="C1911">
        <v>2023</v>
      </c>
      <c r="D1911" t="s">
        <v>174</v>
      </c>
      <c r="E1911">
        <v>138</v>
      </c>
      <c r="F1911" t="s">
        <v>175</v>
      </c>
      <c r="G1911" t="s">
        <v>24</v>
      </c>
      <c r="H1911" t="s">
        <v>25</v>
      </c>
      <c r="I1911">
        <v>425.25</v>
      </c>
      <c r="J1911" t="s">
        <v>26</v>
      </c>
      <c r="K1911">
        <v>2000</v>
      </c>
      <c r="L1911">
        <v>6</v>
      </c>
      <c r="M1911">
        <v>1</v>
      </c>
      <c r="N1911" s="1" t="s">
        <v>27</v>
      </c>
      <c r="O1911" t="s">
        <v>32</v>
      </c>
      <c r="P1911" t="s">
        <v>28</v>
      </c>
      <c r="Q1911" t="s">
        <v>32</v>
      </c>
      <c r="R1911" t="s">
        <v>27</v>
      </c>
      <c r="S1911">
        <v>50</v>
      </c>
      <c r="T1911">
        <f>2*192</f>
        <v>384</v>
      </c>
      <c r="U1911" t="s">
        <v>29</v>
      </c>
    </row>
    <row r="1912" spans="1:21" x14ac:dyDescent="0.35">
      <c r="A1912" t="s">
        <v>56</v>
      </c>
      <c r="B1912">
        <v>28</v>
      </c>
      <c r="C1912">
        <v>2023</v>
      </c>
      <c r="D1912" t="s">
        <v>174</v>
      </c>
      <c r="E1912">
        <v>138</v>
      </c>
      <c r="F1912" t="s">
        <v>175</v>
      </c>
      <c r="G1912" t="s">
        <v>24</v>
      </c>
      <c r="H1912" t="s">
        <v>25</v>
      </c>
      <c r="I1912">
        <v>550</v>
      </c>
      <c r="J1912" t="s">
        <v>26</v>
      </c>
      <c r="K1912">
        <v>2000</v>
      </c>
      <c r="L1912">
        <v>6</v>
      </c>
      <c r="M1912">
        <v>1</v>
      </c>
      <c r="N1912" s="1" t="s">
        <v>27</v>
      </c>
      <c r="O1912" t="s">
        <v>32</v>
      </c>
      <c r="P1912">
        <v>21</v>
      </c>
      <c r="Q1912" t="s">
        <v>32</v>
      </c>
      <c r="R1912" t="s">
        <v>27</v>
      </c>
      <c r="S1912">
        <v>40</v>
      </c>
      <c r="T1912">
        <f>2*300</f>
        <v>600</v>
      </c>
      <c r="U1912" t="s">
        <v>29</v>
      </c>
    </row>
    <row r="1913" spans="1:21" x14ac:dyDescent="0.35">
      <c r="A1913" t="s">
        <v>57</v>
      </c>
      <c r="B1913">
        <v>29</v>
      </c>
      <c r="C1913">
        <v>2023</v>
      </c>
      <c r="D1913" t="s">
        <v>174</v>
      </c>
      <c r="E1913">
        <v>138</v>
      </c>
      <c r="F1913" t="s">
        <v>175</v>
      </c>
      <c r="G1913" t="s">
        <v>24</v>
      </c>
      <c r="H1913" t="s">
        <v>25</v>
      </c>
      <c r="I1913">
        <v>75</v>
      </c>
      <c r="J1913" t="s">
        <v>26</v>
      </c>
      <c r="K1913">
        <v>2000</v>
      </c>
      <c r="L1913">
        <v>6</v>
      </c>
      <c r="M1913">
        <v>1</v>
      </c>
      <c r="N1913" s="1" t="s">
        <v>27</v>
      </c>
      <c r="O1913" t="s">
        <v>32</v>
      </c>
      <c r="P1913" t="s">
        <v>28</v>
      </c>
      <c r="Q1913" t="s">
        <v>32</v>
      </c>
      <c r="R1913" t="s">
        <v>27</v>
      </c>
      <c r="S1913">
        <v>50</v>
      </c>
      <c r="T1913">
        <f>2*100</f>
        <v>200</v>
      </c>
      <c r="U1913" t="s">
        <v>29</v>
      </c>
    </row>
    <row r="1914" spans="1:21" x14ac:dyDescent="0.35">
      <c r="A1914" t="s">
        <v>40</v>
      </c>
      <c r="B1914">
        <v>11</v>
      </c>
      <c r="C1914">
        <v>2023</v>
      </c>
      <c r="D1914" t="s">
        <v>174</v>
      </c>
      <c r="E1914">
        <v>138</v>
      </c>
      <c r="F1914" t="s">
        <v>175</v>
      </c>
      <c r="G1914" t="s">
        <v>24</v>
      </c>
      <c r="H1914" t="s">
        <v>25</v>
      </c>
      <c r="I1914">
        <v>855</v>
      </c>
      <c r="J1914" t="s">
        <v>26</v>
      </c>
      <c r="K1914">
        <v>2000</v>
      </c>
      <c r="L1914">
        <v>6</v>
      </c>
      <c r="M1914">
        <v>1</v>
      </c>
      <c r="N1914" s="1" t="s">
        <v>27</v>
      </c>
      <c r="O1914" t="s">
        <v>27</v>
      </c>
      <c r="P1914">
        <v>18</v>
      </c>
      <c r="Q1914" t="s">
        <v>27</v>
      </c>
      <c r="R1914" t="s">
        <v>27</v>
      </c>
      <c r="S1914">
        <v>50</v>
      </c>
      <c r="T1914">
        <f>2*550</f>
        <v>1100</v>
      </c>
      <c r="U1914" t="s">
        <v>29</v>
      </c>
    </row>
    <row r="1915" spans="1:21" x14ac:dyDescent="0.35">
      <c r="A1915" t="s">
        <v>58</v>
      </c>
      <c r="B1915">
        <v>30</v>
      </c>
      <c r="C1915">
        <v>2023</v>
      </c>
      <c r="D1915" t="s">
        <v>174</v>
      </c>
      <c r="E1915">
        <v>138</v>
      </c>
      <c r="F1915" t="s">
        <v>175</v>
      </c>
      <c r="G1915" t="s">
        <v>24</v>
      </c>
      <c r="H1915" t="s">
        <v>25</v>
      </c>
      <c r="I1915">
        <v>375</v>
      </c>
      <c r="J1915" t="s">
        <v>26</v>
      </c>
      <c r="K1915">
        <v>4000</v>
      </c>
      <c r="L1915">
        <v>6</v>
      </c>
      <c r="M1915">
        <v>1</v>
      </c>
      <c r="N1915" s="1" t="s">
        <v>27</v>
      </c>
      <c r="O1915" t="s">
        <v>32</v>
      </c>
      <c r="P1915" t="s">
        <v>28</v>
      </c>
      <c r="Q1915" t="s">
        <v>32</v>
      </c>
      <c r="R1915" t="s">
        <v>32</v>
      </c>
      <c r="S1915">
        <v>0</v>
      </c>
      <c r="T1915">
        <v>500</v>
      </c>
      <c r="U1915" t="s">
        <v>29</v>
      </c>
    </row>
    <row r="1916" spans="1:21" x14ac:dyDescent="0.35">
      <c r="A1916" t="s">
        <v>59</v>
      </c>
      <c r="B1916">
        <v>31</v>
      </c>
      <c r="C1916">
        <v>2023</v>
      </c>
      <c r="D1916" t="s">
        <v>174</v>
      </c>
      <c r="E1916">
        <v>138</v>
      </c>
      <c r="F1916" t="s">
        <v>175</v>
      </c>
      <c r="G1916" t="s">
        <v>24</v>
      </c>
      <c r="H1916" t="s">
        <v>25</v>
      </c>
      <c r="I1916">
        <v>345.25</v>
      </c>
      <c r="J1916" t="s">
        <v>26</v>
      </c>
      <c r="K1916">
        <v>2000</v>
      </c>
      <c r="L1916">
        <v>6</v>
      </c>
      <c r="M1916">
        <v>1</v>
      </c>
      <c r="N1916" s="1" t="s">
        <v>27</v>
      </c>
      <c r="O1916" t="s">
        <v>32</v>
      </c>
      <c r="P1916">
        <v>19</v>
      </c>
      <c r="Q1916" t="s">
        <v>32</v>
      </c>
      <c r="R1916" t="s">
        <v>32</v>
      </c>
      <c r="S1916">
        <v>50</v>
      </c>
      <c r="T1916">
        <v>121</v>
      </c>
      <c r="U1916" t="s">
        <v>29</v>
      </c>
    </row>
    <row r="1917" spans="1:21" x14ac:dyDescent="0.35">
      <c r="A1917" t="s">
        <v>60</v>
      </c>
      <c r="B1917">
        <v>32</v>
      </c>
      <c r="C1917">
        <v>2023</v>
      </c>
      <c r="D1917" t="s">
        <v>174</v>
      </c>
      <c r="E1917">
        <v>138</v>
      </c>
      <c r="F1917" t="s">
        <v>175</v>
      </c>
      <c r="G1917" t="s">
        <v>24</v>
      </c>
      <c r="H1917" t="s">
        <v>25</v>
      </c>
      <c r="I1917">
        <v>1425</v>
      </c>
      <c r="J1917" t="s">
        <v>26</v>
      </c>
      <c r="K1917">
        <v>4000</v>
      </c>
      <c r="L1917">
        <v>6</v>
      </c>
      <c r="M1917">
        <v>1</v>
      </c>
      <c r="N1917" s="1" t="s">
        <v>27</v>
      </c>
      <c r="O1917" t="s">
        <v>32</v>
      </c>
      <c r="P1917" t="s">
        <v>28</v>
      </c>
      <c r="Q1917" t="s">
        <v>27</v>
      </c>
      <c r="R1917" t="s">
        <v>27</v>
      </c>
      <c r="S1917">
        <v>40</v>
      </c>
      <c r="T1917">
        <v>750</v>
      </c>
      <c r="U1917" t="s">
        <v>29</v>
      </c>
    </row>
    <row r="1918" spans="1:21" x14ac:dyDescent="0.35">
      <c r="A1918" t="s">
        <v>61</v>
      </c>
      <c r="B1918">
        <v>33</v>
      </c>
      <c r="C1918">
        <v>2023</v>
      </c>
      <c r="D1918" t="s">
        <v>174</v>
      </c>
      <c r="E1918">
        <v>138</v>
      </c>
      <c r="F1918" t="s">
        <v>175</v>
      </c>
      <c r="G1918" t="s">
        <v>24</v>
      </c>
      <c r="H1918" t="s">
        <v>25</v>
      </c>
      <c r="I1918">
        <v>320</v>
      </c>
      <c r="J1918" t="s">
        <v>26</v>
      </c>
      <c r="K1918">
        <v>4000</v>
      </c>
      <c r="L1918">
        <v>6</v>
      </c>
      <c r="M1918">
        <v>1</v>
      </c>
      <c r="N1918" s="1" t="s">
        <v>27</v>
      </c>
      <c r="O1918" t="s">
        <v>32</v>
      </c>
      <c r="P1918">
        <v>21</v>
      </c>
      <c r="Q1918" t="s">
        <v>32</v>
      </c>
      <c r="R1918" t="s">
        <v>32</v>
      </c>
      <c r="S1918">
        <v>100</v>
      </c>
      <c r="T1918">
        <v>370</v>
      </c>
      <c r="U1918" t="s">
        <v>29</v>
      </c>
    </row>
    <row r="1919" spans="1:21" x14ac:dyDescent="0.35">
      <c r="A1919" t="s">
        <v>62</v>
      </c>
      <c r="B1919">
        <v>34</v>
      </c>
      <c r="C1919">
        <v>2023</v>
      </c>
      <c r="D1919" t="s">
        <v>174</v>
      </c>
      <c r="E1919">
        <v>138</v>
      </c>
      <c r="F1919" t="s">
        <v>175</v>
      </c>
      <c r="G1919" t="s">
        <v>24</v>
      </c>
      <c r="H1919" t="s">
        <v>25</v>
      </c>
      <c r="I1919">
        <v>840</v>
      </c>
      <c r="J1919" t="s">
        <v>26</v>
      </c>
      <c r="K1919">
        <v>6000</v>
      </c>
      <c r="L1919">
        <v>6</v>
      </c>
      <c r="M1919">
        <v>1</v>
      </c>
      <c r="N1919" s="1" t="s">
        <v>27</v>
      </c>
      <c r="O1919" t="s">
        <v>32</v>
      </c>
      <c r="P1919">
        <v>21</v>
      </c>
      <c r="Q1919" t="s">
        <v>32</v>
      </c>
      <c r="R1919" t="s">
        <v>32</v>
      </c>
      <c r="S1919">
        <v>100</v>
      </c>
      <c r="T1919">
        <v>580</v>
      </c>
      <c r="U1919" t="s">
        <v>29</v>
      </c>
    </row>
    <row r="1920" spans="1:21" x14ac:dyDescent="0.35">
      <c r="A1920" t="s">
        <v>63</v>
      </c>
      <c r="B1920">
        <v>35</v>
      </c>
      <c r="C1920">
        <v>2023</v>
      </c>
      <c r="D1920" t="s">
        <v>174</v>
      </c>
      <c r="E1920">
        <v>138</v>
      </c>
      <c r="F1920" t="s">
        <v>175</v>
      </c>
      <c r="G1920" t="s">
        <v>24</v>
      </c>
      <c r="H1920" t="s">
        <v>25</v>
      </c>
      <c r="I1920">
        <v>400</v>
      </c>
      <c r="J1920" t="s">
        <v>26</v>
      </c>
      <c r="K1920">
        <v>4000</v>
      </c>
      <c r="L1920">
        <v>6</v>
      </c>
      <c r="M1920">
        <v>1</v>
      </c>
      <c r="N1920" s="1" t="s">
        <v>27</v>
      </c>
      <c r="O1920" t="s">
        <v>32</v>
      </c>
      <c r="P1920" t="s">
        <v>28</v>
      </c>
      <c r="Q1920" t="s">
        <v>32</v>
      </c>
      <c r="R1920" t="s">
        <v>27</v>
      </c>
      <c r="S1920">
        <v>50</v>
      </c>
      <c r="T1920">
        <v>400</v>
      </c>
      <c r="U1920" t="s">
        <v>29</v>
      </c>
    </row>
    <row r="1921" spans="1:21" x14ac:dyDescent="0.35">
      <c r="A1921" t="s">
        <v>64</v>
      </c>
      <c r="B1921">
        <v>36</v>
      </c>
      <c r="C1921">
        <v>2023</v>
      </c>
      <c r="D1921" t="s">
        <v>174</v>
      </c>
      <c r="E1921">
        <v>138</v>
      </c>
      <c r="F1921" t="s">
        <v>175</v>
      </c>
      <c r="G1921" t="s">
        <v>24</v>
      </c>
      <c r="H1921" t="s">
        <v>25</v>
      </c>
      <c r="I1921">
        <v>735</v>
      </c>
      <c r="J1921" t="s">
        <v>26</v>
      </c>
      <c r="K1921">
        <v>2000</v>
      </c>
      <c r="L1921">
        <v>6</v>
      </c>
      <c r="M1921">
        <v>1</v>
      </c>
      <c r="N1921" s="1" t="s">
        <v>27</v>
      </c>
      <c r="O1921" t="s">
        <v>32</v>
      </c>
      <c r="P1921">
        <v>21</v>
      </c>
      <c r="Q1921" t="s">
        <v>32</v>
      </c>
      <c r="R1921" t="s">
        <v>27</v>
      </c>
      <c r="S1921">
        <v>0</v>
      </c>
      <c r="T1921">
        <v>600</v>
      </c>
      <c r="U1921" t="s">
        <v>29</v>
      </c>
    </row>
    <row r="1922" spans="1:21" x14ac:dyDescent="0.35">
      <c r="A1922" t="s">
        <v>65</v>
      </c>
      <c r="B1922">
        <v>37</v>
      </c>
      <c r="C1922">
        <v>2023</v>
      </c>
      <c r="D1922" t="s">
        <v>174</v>
      </c>
      <c r="E1922">
        <v>138</v>
      </c>
      <c r="F1922" t="s">
        <v>175</v>
      </c>
      <c r="G1922" t="s">
        <v>24</v>
      </c>
      <c r="H1922" t="s">
        <v>25</v>
      </c>
      <c r="I1922">
        <v>440</v>
      </c>
      <c r="J1922" t="s">
        <v>26</v>
      </c>
      <c r="K1922">
        <v>2000</v>
      </c>
      <c r="L1922">
        <v>6</v>
      </c>
      <c r="M1922">
        <v>1</v>
      </c>
      <c r="N1922" s="1" t="s">
        <v>27</v>
      </c>
      <c r="O1922" t="s">
        <v>32</v>
      </c>
      <c r="P1922" t="s">
        <v>28</v>
      </c>
      <c r="Q1922" t="s">
        <v>32</v>
      </c>
      <c r="R1922" t="s">
        <v>32</v>
      </c>
      <c r="S1922">
        <v>40</v>
      </c>
      <c r="T1922">
        <f>2*250</f>
        <v>500</v>
      </c>
      <c r="U1922" t="s">
        <v>29</v>
      </c>
    </row>
    <row r="1923" spans="1:21" x14ac:dyDescent="0.35">
      <c r="A1923" t="s">
        <v>66</v>
      </c>
      <c r="B1923">
        <v>38</v>
      </c>
      <c r="C1923">
        <v>2023</v>
      </c>
      <c r="D1923" t="s">
        <v>174</v>
      </c>
      <c r="E1923">
        <v>138</v>
      </c>
      <c r="F1923" t="s">
        <v>175</v>
      </c>
      <c r="G1923" t="s">
        <v>24</v>
      </c>
      <c r="H1923" t="s">
        <v>25</v>
      </c>
      <c r="I1923">
        <v>241.25</v>
      </c>
      <c r="J1923" t="s">
        <v>26</v>
      </c>
      <c r="K1923">
        <v>2000</v>
      </c>
      <c r="L1923">
        <v>6</v>
      </c>
      <c r="M1923">
        <v>1</v>
      </c>
      <c r="N1923" s="1" t="s">
        <v>27</v>
      </c>
      <c r="O1923" t="s">
        <v>32</v>
      </c>
      <c r="P1923" t="s">
        <v>28</v>
      </c>
      <c r="Q1923" t="s">
        <v>32</v>
      </c>
      <c r="R1923" t="s">
        <v>32</v>
      </c>
      <c r="S1923">
        <v>40</v>
      </c>
      <c r="T1923">
        <f>2*205</f>
        <v>410</v>
      </c>
      <c r="U1923" t="s">
        <v>29</v>
      </c>
    </row>
    <row r="1924" spans="1:21" x14ac:dyDescent="0.35">
      <c r="A1924" t="s">
        <v>67</v>
      </c>
      <c r="B1924">
        <v>39</v>
      </c>
      <c r="C1924">
        <v>2023</v>
      </c>
      <c r="D1924" t="s">
        <v>174</v>
      </c>
      <c r="E1924">
        <v>138</v>
      </c>
      <c r="F1924" t="s">
        <v>175</v>
      </c>
      <c r="G1924" t="s">
        <v>24</v>
      </c>
      <c r="H1924" t="s">
        <v>25</v>
      </c>
      <c r="I1924">
        <v>308.5</v>
      </c>
      <c r="J1924" t="s">
        <v>26</v>
      </c>
      <c r="K1924">
        <v>2000</v>
      </c>
      <c r="L1924">
        <v>6</v>
      </c>
      <c r="M1924">
        <v>1</v>
      </c>
      <c r="N1924" s="1" t="s">
        <v>27</v>
      </c>
      <c r="O1924" t="s">
        <v>32</v>
      </c>
      <c r="P1924">
        <v>18</v>
      </c>
      <c r="Q1924" t="s">
        <v>32</v>
      </c>
      <c r="R1924" t="s">
        <v>32</v>
      </c>
      <c r="S1924">
        <v>100</v>
      </c>
      <c r="T1924">
        <v>305</v>
      </c>
      <c r="U1924" t="s">
        <v>29</v>
      </c>
    </row>
    <row r="1925" spans="1:21" x14ac:dyDescent="0.35">
      <c r="A1925" t="s">
        <v>68</v>
      </c>
      <c r="B1925">
        <v>40</v>
      </c>
      <c r="C1925">
        <v>2023</v>
      </c>
      <c r="D1925" t="s">
        <v>174</v>
      </c>
      <c r="E1925">
        <v>138</v>
      </c>
      <c r="F1925" t="s">
        <v>175</v>
      </c>
      <c r="G1925" t="s">
        <v>24</v>
      </c>
      <c r="H1925" t="s">
        <v>25</v>
      </c>
      <c r="I1925">
        <v>500</v>
      </c>
      <c r="J1925" t="s">
        <v>26</v>
      </c>
      <c r="K1925">
        <v>2000</v>
      </c>
      <c r="L1925">
        <v>6</v>
      </c>
      <c r="M1925">
        <v>2</v>
      </c>
      <c r="N1925" s="1" t="s">
        <v>27</v>
      </c>
      <c r="O1925" t="s">
        <v>32</v>
      </c>
      <c r="P1925" t="s">
        <v>28</v>
      </c>
      <c r="Q1925" t="s">
        <v>27</v>
      </c>
      <c r="R1925" t="s">
        <v>27</v>
      </c>
      <c r="S1925" s="1">
        <v>40</v>
      </c>
      <c r="T1925">
        <f>2*200</f>
        <v>400</v>
      </c>
      <c r="U1925" t="s">
        <v>29</v>
      </c>
    </row>
    <row r="1926" spans="1:21" x14ac:dyDescent="0.35">
      <c r="A1926" t="s">
        <v>69</v>
      </c>
      <c r="B1926">
        <v>41</v>
      </c>
      <c r="C1926">
        <v>2023</v>
      </c>
      <c r="D1926" t="s">
        <v>174</v>
      </c>
      <c r="E1926">
        <v>138</v>
      </c>
      <c r="F1926" t="s">
        <v>175</v>
      </c>
      <c r="G1926" t="s">
        <v>24</v>
      </c>
      <c r="H1926" t="s">
        <v>25</v>
      </c>
      <c r="I1926">
        <v>999</v>
      </c>
      <c r="J1926" t="s">
        <v>26</v>
      </c>
      <c r="K1926">
        <v>2000</v>
      </c>
      <c r="L1926">
        <v>6</v>
      </c>
      <c r="M1926">
        <v>1</v>
      </c>
      <c r="N1926" s="1" t="s">
        <v>27</v>
      </c>
      <c r="O1926" t="s">
        <v>32</v>
      </c>
      <c r="P1926" t="s">
        <v>28</v>
      </c>
      <c r="Q1926" t="s">
        <v>32</v>
      </c>
      <c r="R1926" t="s">
        <v>32</v>
      </c>
      <c r="S1926">
        <v>60</v>
      </c>
      <c r="T1926">
        <v>560</v>
      </c>
      <c r="U1926" t="s">
        <v>29</v>
      </c>
    </row>
    <row r="1927" spans="1:21" x14ac:dyDescent="0.35">
      <c r="A1927" t="s">
        <v>70</v>
      </c>
      <c r="B1927">
        <v>42</v>
      </c>
      <c r="C1927">
        <v>2023</v>
      </c>
      <c r="D1927" t="s">
        <v>174</v>
      </c>
      <c r="E1927">
        <v>138</v>
      </c>
      <c r="F1927" t="s">
        <v>175</v>
      </c>
      <c r="G1927" t="s">
        <v>24</v>
      </c>
      <c r="H1927" t="s">
        <v>25</v>
      </c>
      <c r="I1927">
        <v>35</v>
      </c>
      <c r="J1927" t="s">
        <v>26</v>
      </c>
      <c r="K1927">
        <v>2000</v>
      </c>
      <c r="L1927">
        <v>6</v>
      </c>
      <c r="M1927">
        <v>1</v>
      </c>
      <c r="N1927" s="1" t="s">
        <v>27</v>
      </c>
      <c r="O1927" t="s">
        <v>32</v>
      </c>
      <c r="P1927">
        <v>18</v>
      </c>
      <c r="Q1927" t="s">
        <v>32</v>
      </c>
      <c r="R1927" t="s">
        <v>32</v>
      </c>
      <c r="S1927">
        <v>100</v>
      </c>
      <c r="T1927">
        <v>360</v>
      </c>
      <c r="U1927" t="s">
        <v>29</v>
      </c>
    </row>
    <row r="1928" spans="1:21" x14ac:dyDescent="0.35">
      <c r="A1928" t="s">
        <v>71</v>
      </c>
      <c r="B1928">
        <v>44</v>
      </c>
      <c r="C1928">
        <v>2023</v>
      </c>
      <c r="D1928" t="s">
        <v>174</v>
      </c>
      <c r="E1928">
        <v>138</v>
      </c>
      <c r="F1928" t="s">
        <v>175</v>
      </c>
      <c r="G1928" t="s">
        <v>24</v>
      </c>
      <c r="H1928" t="s">
        <v>25</v>
      </c>
      <c r="I1928">
        <v>1090</v>
      </c>
      <c r="J1928" t="s">
        <v>26</v>
      </c>
      <c r="K1928">
        <v>4000</v>
      </c>
      <c r="L1928">
        <v>6</v>
      </c>
      <c r="M1928">
        <v>1</v>
      </c>
      <c r="N1928" s="1" t="s">
        <v>27</v>
      </c>
      <c r="O1928" t="s">
        <v>32</v>
      </c>
      <c r="P1928" t="s">
        <v>28</v>
      </c>
      <c r="Q1928" t="s">
        <v>32</v>
      </c>
      <c r="R1928" t="s">
        <v>27</v>
      </c>
      <c r="S1928">
        <v>40</v>
      </c>
      <c r="T1928">
        <v>1090</v>
      </c>
      <c r="U1928" t="s">
        <v>29</v>
      </c>
    </row>
    <row r="1929" spans="1:21" x14ac:dyDescent="0.35">
      <c r="A1929" t="s">
        <v>72</v>
      </c>
      <c r="B1929">
        <v>45</v>
      </c>
      <c r="C1929">
        <v>2023</v>
      </c>
      <c r="D1929" t="s">
        <v>174</v>
      </c>
      <c r="E1929">
        <v>138</v>
      </c>
      <c r="F1929" t="s">
        <v>175</v>
      </c>
      <c r="G1929" t="s">
        <v>24</v>
      </c>
      <c r="H1929" t="s">
        <v>25</v>
      </c>
      <c r="I1929">
        <v>580</v>
      </c>
      <c r="J1929" t="s">
        <v>26</v>
      </c>
      <c r="K1929">
        <v>2000</v>
      </c>
      <c r="L1929">
        <v>6</v>
      </c>
      <c r="M1929">
        <v>1</v>
      </c>
      <c r="N1929" s="1" t="s">
        <v>27</v>
      </c>
      <c r="O1929" t="s">
        <v>32</v>
      </c>
      <c r="P1929">
        <v>21</v>
      </c>
      <c r="Q1929" t="s">
        <v>32</v>
      </c>
      <c r="R1929" t="s">
        <v>27</v>
      </c>
      <c r="S1929">
        <v>100</v>
      </c>
      <c r="T1929">
        <v>155</v>
      </c>
      <c r="U1929" t="s">
        <v>29</v>
      </c>
    </row>
    <row r="1930" spans="1:21" x14ac:dyDescent="0.35">
      <c r="A1930" t="s">
        <v>73</v>
      </c>
      <c r="B1930">
        <v>46</v>
      </c>
      <c r="C1930">
        <v>2023</v>
      </c>
      <c r="D1930" t="s">
        <v>174</v>
      </c>
      <c r="E1930">
        <v>138</v>
      </c>
      <c r="F1930" t="s">
        <v>175</v>
      </c>
      <c r="G1930" t="s">
        <v>24</v>
      </c>
      <c r="H1930" t="s">
        <v>25</v>
      </c>
      <c r="I1930">
        <v>400</v>
      </c>
      <c r="J1930" t="s">
        <v>26</v>
      </c>
      <c r="K1930">
        <v>4000</v>
      </c>
      <c r="L1930">
        <v>6</v>
      </c>
      <c r="M1930">
        <v>1</v>
      </c>
      <c r="N1930" s="1" t="s">
        <v>27</v>
      </c>
      <c r="O1930" t="s">
        <v>32</v>
      </c>
      <c r="P1930">
        <v>18</v>
      </c>
      <c r="Q1930" t="s">
        <v>32</v>
      </c>
      <c r="R1930" t="s">
        <v>27</v>
      </c>
      <c r="S1930">
        <v>0</v>
      </c>
      <c r="T1930">
        <v>400</v>
      </c>
      <c r="U1930" t="s">
        <v>39</v>
      </c>
    </row>
    <row r="1931" spans="1:21" x14ac:dyDescent="0.35">
      <c r="A1931" t="s">
        <v>74</v>
      </c>
      <c r="B1931">
        <v>47</v>
      </c>
      <c r="C1931">
        <v>2023</v>
      </c>
      <c r="D1931" t="s">
        <v>174</v>
      </c>
      <c r="E1931">
        <v>138</v>
      </c>
      <c r="F1931" t="s">
        <v>175</v>
      </c>
      <c r="G1931" t="s">
        <v>24</v>
      </c>
      <c r="H1931" t="s">
        <v>25</v>
      </c>
      <c r="I1931">
        <v>505</v>
      </c>
      <c r="J1931" t="s">
        <v>26</v>
      </c>
      <c r="K1931">
        <v>2000</v>
      </c>
      <c r="L1931">
        <v>6</v>
      </c>
      <c r="M1931">
        <v>1</v>
      </c>
      <c r="N1931" s="1" t="s">
        <v>27</v>
      </c>
      <c r="O1931" t="s">
        <v>32</v>
      </c>
      <c r="P1931" t="s">
        <v>28</v>
      </c>
      <c r="Q1931" t="s">
        <v>32</v>
      </c>
      <c r="R1931" t="s">
        <v>32</v>
      </c>
      <c r="S1931">
        <v>40</v>
      </c>
      <c r="T1931">
        <v>310</v>
      </c>
      <c r="U1931" t="s">
        <v>29</v>
      </c>
    </row>
    <row r="1932" spans="1:21" x14ac:dyDescent="0.35">
      <c r="A1932" t="s">
        <v>75</v>
      </c>
      <c r="B1932">
        <v>48</v>
      </c>
      <c r="C1932">
        <v>2023</v>
      </c>
      <c r="D1932" t="s">
        <v>174</v>
      </c>
      <c r="E1932">
        <v>138</v>
      </c>
      <c r="F1932" t="s">
        <v>175</v>
      </c>
      <c r="G1932" t="s">
        <v>24</v>
      </c>
      <c r="H1932" t="s">
        <v>25</v>
      </c>
      <c r="I1932">
        <v>817</v>
      </c>
      <c r="J1932" t="s">
        <v>26</v>
      </c>
      <c r="K1932">
        <v>2000</v>
      </c>
      <c r="L1932">
        <v>6</v>
      </c>
      <c r="M1932">
        <v>2</v>
      </c>
      <c r="N1932" s="1" t="s">
        <v>27</v>
      </c>
      <c r="O1932" t="s">
        <v>32</v>
      </c>
      <c r="P1932">
        <v>21</v>
      </c>
      <c r="Q1932" t="s">
        <v>32</v>
      </c>
      <c r="R1932" t="s">
        <v>32</v>
      </c>
      <c r="S1932">
        <v>48</v>
      </c>
      <c r="T1932">
        <v>474.9</v>
      </c>
      <c r="U1932" t="s">
        <v>29</v>
      </c>
    </row>
    <row r="1933" spans="1:21" x14ac:dyDescent="0.35">
      <c r="A1933" t="s">
        <v>76</v>
      </c>
      <c r="B1933">
        <v>49</v>
      </c>
      <c r="C1933">
        <v>2023</v>
      </c>
      <c r="D1933" t="s">
        <v>174</v>
      </c>
      <c r="E1933">
        <v>138</v>
      </c>
      <c r="F1933" t="s">
        <v>175</v>
      </c>
      <c r="G1933" t="s">
        <v>24</v>
      </c>
      <c r="H1933" t="s">
        <v>25</v>
      </c>
      <c r="I1933">
        <v>200</v>
      </c>
      <c r="J1933" t="s">
        <v>26</v>
      </c>
      <c r="K1933">
        <v>4000</v>
      </c>
      <c r="L1933">
        <v>6</v>
      </c>
      <c r="M1933">
        <v>1</v>
      </c>
      <c r="N1933" s="1" t="s">
        <v>27</v>
      </c>
      <c r="O1933" t="s">
        <v>32</v>
      </c>
      <c r="P1933" t="s">
        <v>28</v>
      </c>
      <c r="Q1933" t="s">
        <v>32</v>
      </c>
      <c r="R1933" t="s">
        <v>32</v>
      </c>
      <c r="S1933">
        <v>40</v>
      </c>
      <c r="T1933">
        <v>193</v>
      </c>
      <c r="U1933" t="s">
        <v>29</v>
      </c>
    </row>
    <row r="1934" spans="1:21" x14ac:dyDescent="0.35">
      <c r="A1934" t="s">
        <v>77</v>
      </c>
      <c r="B1934">
        <v>50</v>
      </c>
      <c r="C1934">
        <v>2023</v>
      </c>
      <c r="D1934" t="s">
        <v>174</v>
      </c>
      <c r="E1934">
        <v>138</v>
      </c>
      <c r="F1934" t="s">
        <v>175</v>
      </c>
      <c r="G1934" t="s">
        <v>24</v>
      </c>
      <c r="H1934" t="s">
        <v>25</v>
      </c>
      <c r="I1934">
        <v>650</v>
      </c>
      <c r="J1934" t="s">
        <v>26</v>
      </c>
      <c r="K1934">
        <v>4000</v>
      </c>
      <c r="L1934">
        <v>6</v>
      </c>
      <c r="M1934">
        <v>1</v>
      </c>
      <c r="N1934" s="1" t="s">
        <v>27</v>
      </c>
      <c r="O1934" t="s">
        <v>32</v>
      </c>
      <c r="P1934">
        <v>18</v>
      </c>
      <c r="Q1934" t="s">
        <v>32</v>
      </c>
      <c r="R1934" t="s">
        <v>32</v>
      </c>
      <c r="S1934">
        <v>30</v>
      </c>
      <c r="T1934">
        <v>525</v>
      </c>
      <c r="U1934" t="s">
        <v>39</v>
      </c>
    </row>
    <row r="1935" spans="1:21" x14ac:dyDescent="0.35">
      <c r="A1935" t="s">
        <v>78</v>
      </c>
      <c r="B1935">
        <v>51</v>
      </c>
      <c r="C1935">
        <v>2023</v>
      </c>
      <c r="D1935" t="s">
        <v>174</v>
      </c>
      <c r="E1935">
        <v>138</v>
      </c>
      <c r="F1935" t="s">
        <v>175</v>
      </c>
      <c r="G1935" t="s">
        <v>24</v>
      </c>
      <c r="H1935" t="s">
        <v>25</v>
      </c>
      <c r="I1935">
        <v>302</v>
      </c>
      <c r="J1935" t="s">
        <v>26</v>
      </c>
      <c r="K1935">
        <v>2000</v>
      </c>
      <c r="L1935">
        <v>6</v>
      </c>
      <c r="M1935">
        <v>1</v>
      </c>
      <c r="N1935" s="1" t="s">
        <v>27</v>
      </c>
      <c r="O1935" t="s">
        <v>32</v>
      </c>
      <c r="P1935">
        <v>18</v>
      </c>
      <c r="Q1935" t="s">
        <v>32</v>
      </c>
      <c r="R1935" t="s">
        <v>27</v>
      </c>
      <c r="S1935">
        <v>60</v>
      </c>
      <c r="T1935">
        <v>337</v>
      </c>
      <c r="U1935" t="s">
        <v>29</v>
      </c>
    </row>
    <row r="1936" spans="1:21" x14ac:dyDescent="0.35">
      <c r="A1936" t="s">
        <v>79</v>
      </c>
      <c r="B1936">
        <v>53</v>
      </c>
      <c r="C1936">
        <v>2023</v>
      </c>
      <c r="D1936" t="s">
        <v>174</v>
      </c>
      <c r="E1936">
        <v>138</v>
      </c>
      <c r="F1936" t="s">
        <v>175</v>
      </c>
      <c r="G1936" t="s">
        <v>24</v>
      </c>
      <c r="H1936" t="s">
        <v>25</v>
      </c>
      <c r="I1936">
        <v>491</v>
      </c>
      <c r="J1936" t="s">
        <v>26</v>
      </c>
      <c r="K1936">
        <v>4000</v>
      </c>
      <c r="L1936">
        <v>6</v>
      </c>
      <c r="M1936">
        <v>1</v>
      </c>
      <c r="N1936" s="1" t="s">
        <v>27</v>
      </c>
      <c r="O1936" t="s">
        <v>32</v>
      </c>
      <c r="P1936" t="s">
        <v>28</v>
      </c>
      <c r="Q1936" t="s">
        <v>32</v>
      </c>
      <c r="R1936" t="s">
        <v>27</v>
      </c>
      <c r="S1936">
        <v>100</v>
      </c>
      <c r="T1936">
        <v>956</v>
      </c>
      <c r="U1936" t="s">
        <v>39</v>
      </c>
    </row>
    <row r="1937" spans="1:21" x14ac:dyDescent="0.35">
      <c r="A1937" t="s">
        <v>80</v>
      </c>
      <c r="B1937">
        <v>54</v>
      </c>
      <c r="C1937">
        <v>2023</v>
      </c>
      <c r="D1937" t="s">
        <v>174</v>
      </c>
      <c r="E1937">
        <v>138</v>
      </c>
      <c r="F1937" t="s">
        <v>175</v>
      </c>
      <c r="G1937" t="s">
        <v>24</v>
      </c>
      <c r="H1937" t="s">
        <v>25</v>
      </c>
      <c r="I1937">
        <v>400</v>
      </c>
      <c r="J1937" t="s">
        <v>26</v>
      </c>
      <c r="K1937">
        <v>2000</v>
      </c>
      <c r="L1937">
        <v>6</v>
      </c>
      <c r="M1937">
        <v>1</v>
      </c>
      <c r="N1937" s="1" t="s">
        <v>27</v>
      </c>
      <c r="O1937" t="s">
        <v>32</v>
      </c>
      <c r="P1937" t="s">
        <v>28</v>
      </c>
      <c r="Q1937" t="s">
        <v>32</v>
      </c>
      <c r="R1937" t="s">
        <v>32</v>
      </c>
      <c r="S1937">
        <v>50</v>
      </c>
      <c r="T1937">
        <v>400</v>
      </c>
      <c r="U1937" t="s">
        <v>29</v>
      </c>
    </row>
    <row r="1938" spans="1:21" x14ac:dyDescent="0.35">
      <c r="A1938" t="s">
        <v>81</v>
      </c>
      <c r="B1938">
        <v>55</v>
      </c>
      <c r="C1938">
        <v>2023</v>
      </c>
      <c r="D1938" t="s">
        <v>174</v>
      </c>
      <c r="E1938">
        <v>138</v>
      </c>
      <c r="F1938" t="s">
        <v>175</v>
      </c>
      <c r="G1938" t="s">
        <v>24</v>
      </c>
      <c r="H1938" t="s">
        <v>25</v>
      </c>
      <c r="I1938">
        <v>75</v>
      </c>
      <c r="J1938" t="s">
        <v>26</v>
      </c>
      <c r="K1938">
        <v>4000</v>
      </c>
      <c r="L1938">
        <v>6</v>
      </c>
      <c r="M1938">
        <v>1</v>
      </c>
      <c r="N1938" s="1" t="s">
        <v>27</v>
      </c>
      <c r="O1938" t="s">
        <v>32</v>
      </c>
      <c r="P1938" t="s">
        <v>28</v>
      </c>
      <c r="Q1938" t="s">
        <v>32</v>
      </c>
      <c r="R1938" t="s">
        <v>27</v>
      </c>
      <c r="S1938">
        <v>30</v>
      </c>
      <c r="T1938">
        <v>60</v>
      </c>
      <c r="U1938" t="s">
        <v>39</v>
      </c>
    </row>
    <row r="1939" spans="1:21" x14ac:dyDescent="0.35">
      <c r="A1939" t="s">
        <v>82</v>
      </c>
      <c r="B1939">
        <v>56</v>
      </c>
      <c r="C1939">
        <v>2023</v>
      </c>
      <c r="D1939" t="s">
        <v>174</v>
      </c>
      <c r="E1939">
        <v>138</v>
      </c>
      <c r="F1939" t="s">
        <v>175</v>
      </c>
      <c r="G1939" t="s">
        <v>24</v>
      </c>
      <c r="H1939" t="s">
        <v>25</v>
      </c>
      <c r="I1939">
        <v>600</v>
      </c>
      <c r="J1939" t="s">
        <v>26</v>
      </c>
      <c r="K1939">
        <v>4000</v>
      </c>
      <c r="L1939">
        <v>6</v>
      </c>
      <c r="M1939">
        <v>1</v>
      </c>
      <c r="N1939" s="1" t="s">
        <v>27</v>
      </c>
      <c r="O1939" t="s">
        <v>27</v>
      </c>
      <c r="P1939" t="s">
        <v>28</v>
      </c>
      <c r="Q1939" t="s">
        <v>27</v>
      </c>
      <c r="R1939" t="s">
        <v>27</v>
      </c>
      <c r="S1939">
        <v>40</v>
      </c>
      <c r="T1939">
        <f>2*240</f>
        <v>480</v>
      </c>
      <c r="U1939" t="s">
        <v>27</v>
      </c>
    </row>
    <row r="1940" spans="1:21" x14ac:dyDescent="0.35">
      <c r="A1940" t="s">
        <v>21</v>
      </c>
      <c r="B1940">
        <v>1</v>
      </c>
      <c r="C1940">
        <v>2023</v>
      </c>
      <c r="D1940" t="s">
        <v>176</v>
      </c>
      <c r="E1940">
        <v>139</v>
      </c>
      <c r="F1940" t="s">
        <v>177</v>
      </c>
      <c r="G1940" t="s">
        <v>24</v>
      </c>
      <c r="H1940" t="s">
        <v>25</v>
      </c>
      <c r="I1940">
        <v>265</v>
      </c>
      <c r="J1940" t="s">
        <v>31</v>
      </c>
      <c r="K1940" t="s">
        <v>28</v>
      </c>
      <c r="L1940">
        <v>5</v>
      </c>
      <c r="M1940">
        <v>1</v>
      </c>
      <c r="N1940" s="1" t="s">
        <v>27</v>
      </c>
      <c r="O1940" s="1" t="s">
        <v>32</v>
      </c>
      <c r="P1940" t="s">
        <v>28</v>
      </c>
      <c r="Q1940" t="s">
        <v>32</v>
      </c>
      <c r="R1940" t="s">
        <v>27</v>
      </c>
      <c r="S1940">
        <v>50</v>
      </c>
      <c r="T1940">
        <f>2*100</f>
        <v>200</v>
      </c>
      <c r="U1940" t="s">
        <v>29</v>
      </c>
    </row>
    <row r="1941" spans="1:21" x14ac:dyDescent="0.35">
      <c r="A1941" t="s">
        <v>30</v>
      </c>
      <c r="B1941">
        <v>2</v>
      </c>
      <c r="C1941">
        <v>2023</v>
      </c>
      <c r="D1941" t="s">
        <v>176</v>
      </c>
      <c r="E1941">
        <v>139</v>
      </c>
      <c r="F1941" t="s">
        <v>177</v>
      </c>
      <c r="G1941" t="s">
        <v>24</v>
      </c>
      <c r="H1941" t="s">
        <v>25</v>
      </c>
      <c r="I1941">
        <v>650</v>
      </c>
      <c r="J1941" t="s">
        <v>31</v>
      </c>
      <c r="K1941" t="s">
        <v>28</v>
      </c>
      <c r="L1941">
        <v>5</v>
      </c>
      <c r="M1941">
        <v>1</v>
      </c>
      <c r="N1941" s="1" t="s">
        <v>27</v>
      </c>
      <c r="O1941" t="s">
        <v>27</v>
      </c>
      <c r="P1941" t="s">
        <v>28</v>
      </c>
      <c r="Q1941" t="s">
        <v>27</v>
      </c>
      <c r="R1941" t="s">
        <v>27</v>
      </c>
      <c r="S1941">
        <v>100</v>
      </c>
      <c r="T1941">
        <v>250</v>
      </c>
      <c r="U1941" t="s">
        <v>29</v>
      </c>
    </row>
    <row r="1942" spans="1:21" x14ac:dyDescent="0.35">
      <c r="A1942" t="s">
        <v>33</v>
      </c>
      <c r="B1942">
        <v>4</v>
      </c>
      <c r="C1942">
        <v>2023</v>
      </c>
      <c r="D1942" t="s">
        <v>176</v>
      </c>
      <c r="E1942">
        <v>139</v>
      </c>
      <c r="F1942" t="s">
        <v>177</v>
      </c>
      <c r="G1942" t="s">
        <v>24</v>
      </c>
      <c r="H1942" t="s">
        <v>25</v>
      </c>
      <c r="I1942">
        <v>495</v>
      </c>
      <c r="J1942" t="s">
        <v>31</v>
      </c>
      <c r="K1942" t="s">
        <v>28</v>
      </c>
      <c r="L1942">
        <v>5</v>
      </c>
      <c r="M1942">
        <v>1</v>
      </c>
      <c r="N1942" s="1" t="s">
        <v>27</v>
      </c>
      <c r="O1942" t="s">
        <v>32</v>
      </c>
      <c r="P1942" t="s">
        <v>28</v>
      </c>
      <c r="Q1942" t="s">
        <v>27</v>
      </c>
      <c r="R1942" t="s">
        <v>27</v>
      </c>
      <c r="S1942">
        <v>40</v>
      </c>
      <c r="T1942">
        <v>370</v>
      </c>
      <c r="U1942" t="s">
        <v>29</v>
      </c>
    </row>
    <row r="1943" spans="1:21" x14ac:dyDescent="0.35">
      <c r="A1943" t="s">
        <v>34</v>
      </c>
      <c r="B1943">
        <v>5</v>
      </c>
      <c r="C1943">
        <v>2023</v>
      </c>
      <c r="D1943" t="s">
        <v>176</v>
      </c>
      <c r="E1943">
        <v>139</v>
      </c>
      <c r="F1943" t="s">
        <v>177</v>
      </c>
      <c r="G1943" t="s">
        <v>24</v>
      </c>
      <c r="H1943" t="s">
        <v>25</v>
      </c>
      <c r="I1943">
        <v>90</v>
      </c>
      <c r="J1943" t="s">
        <v>31</v>
      </c>
      <c r="K1943" t="s">
        <v>28</v>
      </c>
      <c r="L1943">
        <v>5</v>
      </c>
      <c r="M1943">
        <v>1</v>
      </c>
      <c r="N1943" s="1" t="s">
        <v>27</v>
      </c>
      <c r="O1943" t="s">
        <v>32</v>
      </c>
      <c r="P1943">
        <v>21</v>
      </c>
      <c r="Q1943" t="s">
        <v>32</v>
      </c>
      <c r="R1943" t="s">
        <v>32</v>
      </c>
      <c r="S1943">
        <v>40</v>
      </c>
      <c r="T1943">
        <v>100</v>
      </c>
      <c r="U1943" t="s">
        <v>29</v>
      </c>
    </row>
    <row r="1944" spans="1:21" x14ac:dyDescent="0.35">
      <c r="A1944" t="s">
        <v>35</v>
      </c>
      <c r="B1944">
        <v>6</v>
      </c>
      <c r="C1944">
        <v>2023</v>
      </c>
      <c r="D1944" t="s">
        <v>176</v>
      </c>
      <c r="E1944">
        <v>139</v>
      </c>
      <c r="F1944" t="s">
        <v>177</v>
      </c>
      <c r="G1944" t="s">
        <v>24</v>
      </c>
      <c r="H1944" t="s">
        <v>25</v>
      </c>
      <c r="I1944">
        <v>274</v>
      </c>
      <c r="J1944" t="s">
        <v>31</v>
      </c>
      <c r="K1944" t="s">
        <v>28</v>
      </c>
      <c r="L1944">
        <v>5</v>
      </c>
      <c r="M1944">
        <v>1</v>
      </c>
      <c r="N1944" s="1" t="s">
        <v>27</v>
      </c>
      <c r="O1944" t="s">
        <v>27</v>
      </c>
      <c r="P1944" t="s">
        <v>28</v>
      </c>
      <c r="Q1944" t="s">
        <v>27</v>
      </c>
      <c r="R1944" t="s">
        <v>27</v>
      </c>
      <c r="S1944">
        <v>50</v>
      </c>
      <c r="T1944">
        <v>322</v>
      </c>
      <c r="U1944" t="s">
        <v>29</v>
      </c>
    </row>
    <row r="1945" spans="1:21" x14ac:dyDescent="0.35">
      <c r="A1945" t="s">
        <v>36</v>
      </c>
      <c r="B1945">
        <v>8</v>
      </c>
      <c r="C1945">
        <v>2023</v>
      </c>
      <c r="D1945" t="s">
        <v>176</v>
      </c>
      <c r="E1945">
        <v>139</v>
      </c>
      <c r="F1945" t="s">
        <v>177</v>
      </c>
      <c r="G1945" t="s">
        <v>24</v>
      </c>
      <c r="H1945" t="s">
        <v>25</v>
      </c>
      <c r="I1945">
        <v>220</v>
      </c>
      <c r="J1945" t="s">
        <v>31</v>
      </c>
      <c r="K1945" t="s">
        <v>28</v>
      </c>
      <c r="L1945">
        <v>5</v>
      </c>
      <c r="M1945">
        <v>1</v>
      </c>
      <c r="N1945" s="1" t="s">
        <v>27</v>
      </c>
      <c r="O1945" t="s">
        <v>27</v>
      </c>
      <c r="P1945">
        <v>21</v>
      </c>
      <c r="Q1945" t="s">
        <v>27</v>
      </c>
      <c r="R1945" t="s">
        <v>27</v>
      </c>
      <c r="S1945">
        <v>0</v>
      </c>
      <c r="T1945" t="s">
        <v>28</v>
      </c>
      <c r="U1945" t="s">
        <v>29</v>
      </c>
    </row>
    <row r="1946" spans="1:21" x14ac:dyDescent="0.35">
      <c r="A1946" t="s">
        <v>37</v>
      </c>
      <c r="B1946">
        <v>9</v>
      </c>
      <c r="C1946">
        <v>2023</v>
      </c>
      <c r="D1946" t="s">
        <v>176</v>
      </c>
      <c r="E1946">
        <v>139</v>
      </c>
      <c r="F1946" t="s">
        <v>177</v>
      </c>
      <c r="G1946" t="s">
        <v>24</v>
      </c>
      <c r="H1946" t="s">
        <v>25</v>
      </c>
      <c r="I1946">
        <v>190</v>
      </c>
      <c r="J1946" t="s">
        <v>31</v>
      </c>
      <c r="K1946" t="s">
        <v>28</v>
      </c>
      <c r="L1946">
        <v>5</v>
      </c>
      <c r="M1946">
        <v>1</v>
      </c>
      <c r="N1946" s="1" t="s">
        <v>27</v>
      </c>
      <c r="O1946" t="s">
        <v>27</v>
      </c>
      <c r="P1946" t="s">
        <v>28</v>
      </c>
      <c r="Q1946" t="s">
        <v>27</v>
      </c>
      <c r="R1946" t="s">
        <v>27</v>
      </c>
      <c r="S1946">
        <v>100</v>
      </c>
      <c r="T1946">
        <f>2*155</f>
        <v>310</v>
      </c>
      <c r="U1946" t="s">
        <v>29</v>
      </c>
    </row>
    <row r="1947" spans="1:21" x14ac:dyDescent="0.35">
      <c r="A1947" t="s">
        <v>38</v>
      </c>
      <c r="B1947">
        <v>10</v>
      </c>
      <c r="C1947">
        <v>2023</v>
      </c>
      <c r="D1947" t="s">
        <v>176</v>
      </c>
      <c r="E1947">
        <v>139</v>
      </c>
      <c r="F1947" t="s">
        <v>177</v>
      </c>
      <c r="G1947" t="s">
        <v>24</v>
      </c>
      <c r="H1947" t="s">
        <v>25</v>
      </c>
      <c r="I1947">
        <v>217</v>
      </c>
      <c r="J1947" t="s">
        <v>31</v>
      </c>
      <c r="K1947" t="s">
        <v>28</v>
      </c>
      <c r="L1947">
        <v>5</v>
      </c>
      <c r="M1947">
        <v>1</v>
      </c>
      <c r="N1947" s="1" t="s">
        <v>27</v>
      </c>
      <c r="O1947" t="s">
        <v>27</v>
      </c>
      <c r="P1947" t="s">
        <v>28</v>
      </c>
      <c r="Q1947" t="s">
        <v>27</v>
      </c>
      <c r="R1947" t="s">
        <v>27</v>
      </c>
      <c r="S1947">
        <v>100</v>
      </c>
      <c r="T1947">
        <v>217</v>
      </c>
      <c r="U1947" t="s">
        <v>29</v>
      </c>
    </row>
    <row r="1948" spans="1:21" x14ac:dyDescent="0.35">
      <c r="A1948" t="s">
        <v>40</v>
      </c>
      <c r="B1948">
        <v>11</v>
      </c>
      <c r="C1948">
        <v>2023</v>
      </c>
      <c r="D1948" t="s">
        <v>176</v>
      </c>
      <c r="E1948">
        <v>139</v>
      </c>
      <c r="F1948" t="s">
        <v>177</v>
      </c>
      <c r="G1948" t="s">
        <v>24</v>
      </c>
      <c r="H1948" t="s">
        <v>25</v>
      </c>
      <c r="I1948">
        <v>230</v>
      </c>
      <c r="J1948" t="s">
        <v>31</v>
      </c>
      <c r="K1948" t="s">
        <v>28</v>
      </c>
      <c r="L1948">
        <v>5</v>
      </c>
      <c r="M1948">
        <v>1</v>
      </c>
      <c r="N1948" s="1" t="s">
        <v>27</v>
      </c>
      <c r="O1948" t="s">
        <v>27</v>
      </c>
      <c r="P1948" t="s">
        <v>28</v>
      </c>
      <c r="Q1948" t="s">
        <v>27</v>
      </c>
      <c r="R1948" t="s">
        <v>27</v>
      </c>
      <c r="S1948">
        <v>100</v>
      </c>
      <c r="T1948">
        <v>145</v>
      </c>
      <c r="U1948" t="s">
        <v>39</v>
      </c>
    </row>
    <row r="1949" spans="1:21" x14ac:dyDescent="0.35">
      <c r="A1949" t="s">
        <v>41</v>
      </c>
      <c r="B1949">
        <v>12</v>
      </c>
      <c r="C1949">
        <v>2023</v>
      </c>
      <c r="D1949" t="s">
        <v>176</v>
      </c>
      <c r="E1949">
        <v>139</v>
      </c>
      <c r="F1949" t="s">
        <v>177</v>
      </c>
      <c r="G1949" t="s">
        <v>24</v>
      </c>
      <c r="H1949" t="s">
        <v>25</v>
      </c>
      <c r="I1949">
        <v>305</v>
      </c>
      <c r="J1949" t="s">
        <v>31</v>
      </c>
      <c r="K1949" t="s">
        <v>28</v>
      </c>
      <c r="L1949">
        <v>5</v>
      </c>
      <c r="M1949">
        <v>1</v>
      </c>
      <c r="N1949" s="1" t="s">
        <v>27</v>
      </c>
      <c r="O1949" t="s">
        <v>27</v>
      </c>
      <c r="P1949">
        <v>18</v>
      </c>
      <c r="Q1949" t="s">
        <v>27</v>
      </c>
      <c r="R1949" t="s">
        <v>27</v>
      </c>
      <c r="S1949">
        <v>110</v>
      </c>
      <c r="T1949">
        <v>280</v>
      </c>
      <c r="U1949" t="s">
        <v>29</v>
      </c>
    </row>
    <row r="1950" spans="1:21" x14ac:dyDescent="0.35">
      <c r="A1950" t="s">
        <v>42</v>
      </c>
      <c r="B1950">
        <v>13</v>
      </c>
      <c r="C1950">
        <v>2023</v>
      </c>
      <c r="D1950" t="s">
        <v>176</v>
      </c>
      <c r="E1950">
        <v>139</v>
      </c>
      <c r="F1950" t="s">
        <v>177</v>
      </c>
      <c r="G1950" t="s">
        <v>24</v>
      </c>
      <c r="H1950" t="s">
        <v>25</v>
      </c>
      <c r="I1950">
        <v>300</v>
      </c>
      <c r="J1950" t="s">
        <v>31</v>
      </c>
      <c r="K1950" t="s">
        <v>28</v>
      </c>
      <c r="L1950">
        <v>5</v>
      </c>
      <c r="M1950">
        <v>1</v>
      </c>
      <c r="N1950" s="1" t="s">
        <v>27</v>
      </c>
      <c r="O1950" s="1" t="s">
        <v>32</v>
      </c>
      <c r="P1950" t="s">
        <v>28</v>
      </c>
      <c r="Q1950" t="s">
        <v>32</v>
      </c>
      <c r="R1950" t="s">
        <v>27</v>
      </c>
      <c r="S1950">
        <v>40</v>
      </c>
      <c r="T1950">
        <v>105</v>
      </c>
      <c r="U1950" t="s">
        <v>29</v>
      </c>
    </row>
    <row r="1951" spans="1:21" x14ac:dyDescent="0.35">
      <c r="A1951" t="s">
        <v>43</v>
      </c>
      <c r="B1951">
        <v>15</v>
      </c>
      <c r="C1951">
        <v>2023</v>
      </c>
      <c r="D1951" t="s">
        <v>176</v>
      </c>
      <c r="E1951">
        <v>139</v>
      </c>
      <c r="F1951" t="s">
        <v>177</v>
      </c>
      <c r="G1951" t="s">
        <v>24</v>
      </c>
      <c r="H1951" t="s">
        <v>25</v>
      </c>
      <c r="I1951">
        <v>182</v>
      </c>
      <c r="J1951" t="s">
        <v>31</v>
      </c>
      <c r="K1951" t="s">
        <v>28</v>
      </c>
      <c r="L1951">
        <v>5</v>
      </c>
      <c r="M1951">
        <v>1</v>
      </c>
      <c r="N1951" s="1" t="s">
        <v>27</v>
      </c>
      <c r="O1951" t="s">
        <v>27</v>
      </c>
      <c r="P1951">
        <v>18</v>
      </c>
      <c r="Q1951" t="s">
        <v>27</v>
      </c>
      <c r="R1951" t="s">
        <v>27</v>
      </c>
      <c r="S1951">
        <v>40</v>
      </c>
      <c r="T1951">
        <v>150</v>
      </c>
      <c r="U1951" t="s">
        <v>29</v>
      </c>
    </row>
    <row r="1952" spans="1:21" x14ac:dyDescent="0.35">
      <c r="A1952" t="s">
        <v>44</v>
      </c>
      <c r="B1952">
        <v>16</v>
      </c>
      <c r="C1952">
        <v>2023</v>
      </c>
      <c r="D1952" t="s">
        <v>176</v>
      </c>
      <c r="E1952">
        <v>139</v>
      </c>
      <c r="F1952" t="s">
        <v>177</v>
      </c>
      <c r="G1952" t="s">
        <v>24</v>
      </c>
      <c r="H1952" t="s">
        <v>25</v>
      </c>
      <c r="I1952">
        <v>150</v>
      </c>
      <c r="J1952" t="s">
        <v>31</v>
      </c>
      <c r="K1952" t="s">
        <v>28</v>
      </c>
      <c r="L1952">
        <v>5</v>
      </c>
      <c r="M1952">
        <v>1</v>
      </c>
      <c r="N1952" s="1" t="s">
        <v>27</v>
      </c>
      <c r="O1952" t="s">
        <v>32</v>
      </c>
      <c r="P1952" t="s">
        <v>28</v>
      </c>
      <c r="Q1952" t="s">
        <v>27</v>
      </c>
      <c r="R1952" t="s">
        <v>32</v>
      </c>
      <c r="S1952">
        <v>100</v>
      </c>
      <c r="T1952">
        <f>2*50</f>
        <v>100</v>
      </c>
      <c r="U1952" t="s">
        <v>27</v>
      </c>
    </row>
    <row r="1953" spans="1:21" x14ac:dyDescent="0.35">
      <c r="A1953" t="s">
        <v>45</v>
      </c>
      <c r="B1953">
        <v>17</v>
      </c>
      <c r="C1953">
        <v>2023</v>
      </c>
      <c r="D1953" t="s">
        <v>176</v>
      </c>
      <c r="E1953">
        <v>139</v>
      </c>
      <c r="F1953" t="s">
        <v>177</v>
      </c>
      <c r="G1953" t="s">
        <v>24</v>
      </c>
      <c r="H1953" t="s">
        <v>25</v>
      </c>
      <c r="I1953">
        <v>50</v>
      </c>
      <c r="J1953" t="s">
        <v>31</v>
      </c>
      <c r="K1953" t="s">
        <v>28</v>
      </c>
      <c r="L1953">
        <v>5</v>
      </c>
      <c r="M1953">
        <v>1</v>
      </c>
      <c r="N1953" s="1" t="s">
        <v>27</v>
      </c>
      <c r="O1953" t="s">
        <v>27</v>
      </c>
      <c r="P1953" t="s">
        <v>28</v>
      </c>
      <c r="Q1953" t="s">
        <v>32</v>
      </c>
      <c r="R1953" t="s">
        <v>27</v>
      </c>
      <c r="S1953">
        <v>50</v>
      </c>
      <c r="T1953">
        <v>40</v>
      </c>
      <c r="U1953" t="s">
        <v>29</v>
      </c>
    </row>
    <row r="1954" spans="1:21" x14ac:dyDescent="0.35">
      <c r="A1954" t="s">
        <v>46</v>
      </c>
      <c r="B1954">
        <v>18</v>
      </c>
      <c r="C1954">
        <v>2023</v>
      </c>
      <c r="D1954" t="s">
        <v>176</v>
      </c>
      <c r="E1954">
        <v>139</v>
      </c>
      <c r="F1954" t="s">
        <v>177</v>
      </c>
      <c r="G1954" t="s">
        <v>24</v>
      </c>
      <c r="H1954" t="s">
        <v>25</v>
      </c>
      <c r="I1954">
        <v>100</v>
      </c>
      <c r="J1954" t="s">
        <v>31</v>
      </c>
      <c r="K1954" t="s">
        <v>28</v>
      </c>
      <c r="L1954">
        <v>5</v>
      </c>
      <c r="M1954">
        <v>1</v>
      </c>
      <c r="N1954" s="1" t="s">
        <v>27</v>
      </c>
      <c r="O1954" t="s">
        <v>27</v>
      </c>
      <c r="P1954" t="s">
        <v>28</v>
      </c>
      <c r="Q1954" t="s">
        <v>32</v>
      </c>
      <c r="R1954" t="s">
        <v>27</v>
      </c>
      <c r="S1954">
        <v>100</v>
      </c>
      <c r="T1954">
        <v>50</v>
      </c>
      <c r="U1954" t="s">
        <v>29</v>
      </c>
    </row>
    <row r="1955" spans="1:21" x14ac:dyDescent="0.35">
      <c r="A1955" t="s">
        <v>47</v>
      </c>
      <c r="B1955">
        <v>19</v>
      </c>
      <c r="C1955">
        <v>2023</v>
      </c>
      <c r="D1955" t="s">
        <v>176</v>
      </c>
      <c r="E1955">
        <v>139</v>
      </c>
      <c r="F1955" t="s">
        <v>177</v>
      </c>
      <c r="G1955" t="s">
        <v>24</v>
      </c>
      <c r="H1955" t="s">
        <v>25</v>
      </c>
      <c r="I1955">
        <v>120</v>
      </c>
      <c r="J1955" t="s">
        <v>31</v>
      </c>
      <c r="K1955" t="s">
        <v>28</v>
      </c>
      <c r="L1955">
        <v>5</v>
      </c>
      <c r="M1955">
        <v>1</v>
      </c>
      <c r="N1955" s="1" t="s">
        <v>27</v>
      </c>
      <c r="O1955" t="s">
        <v>27</v>
      </c>
      <c r="P1955" t="s">
        <v>28</v>
      </c>
      <c r="Q1955" t="s">
        <v>27</v>
      </c>
      <c r="R1955" t="s">
        <v>27</v>
      </c>
      <c r="S1955">
        <v>100</v>
      </c>
      <c r="T1955">
        <v>120</v>
      </c>
      <c r="U1955" t="s">
        <v>29</v>
      </c>
    </row>
    <row r="1956" spans="1:21" x14ac:dyDescent="0.35">
      <c r="A1956" t="s">
        <v>48</v>
      </c>
      <c r="B1956">
        <v>20</v>
      </c>
      <c r="C1956">
        <v>2023</v>
      </c>
      <c r="D1956" t="s">
        <v>176</v>
      </c>
      <c r="E1956">
        <v>139</v>
      </c>
      <c r="F1956" t="s">
        <v>177</v>
      </c>
      <c r="G1956" t="s">
        <v>24</v>
      </c>
      <c r="H1956" t="s">
        <v>25</v>
      </c>
      <c r="I1956">
        <v>203</v>
      </c>
      <c r="J1956" t="s">
        <v>31</v>
      </c>
      <c r="K1956" t="s">
        <v>28</v>
      </c>
      <c r="L1956">
        <v>5</v>
      </c>
      <c r="M1956">
        <v>1</v>
      </c>
      <c r="N1956" s="1" t="s">
        <v>27</v>
      </c>
      <c r="O1956" t="s">
        <v>27</v>
      </c>
      <c r="P1956" t="s">
        <v>28</v>
      </c>
      <c r="Q1956" t="s">
        <v>27</v>
      </c>
      <c r="R1956" t="s">
        <v>27</v>
      </c>
      <c r="S1956">
        <v>100</v>
      </c>
      <c r="T1956">
        <f>2*150</f>
        <v>300</v>
      </c>
      <c r="U1956" t="s">
        <v>29</v>
      </c>
    </row>
    <row r="1957" spans="1:21" x14ac:dyDescent="0.35">
      <c r="A1957" t="s">
        <v>49</v>
      </c>
      <c r="B1957">
        <v>21</v>
      </c>
      <c r="C1957">
        <v>2023</v>
      </c>
      <c r="D1957" t="s">
        <v>176</v>
      </c>
      <c r="E1957">
        <v>139</v>
      </c>
      <c r="F1957" t="s">
        <v>177</v>
      </c>
      <c r="G1957" t="s">
        <v>24</v>
      </c>
      <c r="H1957" t="s">
        <v>25</v>
      </c>
      <c r="I1957">
        <v>100</v>
      </c>
      <c r="J1957" t="s">
        <v>31</v>
      </c>
      <c r="K1957" t="s">
        <v>28</v>
      </c>
      <c r="L1957">
        <v>5</v>
      </c>
      <c r="M1957">
        <v>1</v>
      </c>
      <c r="N1957" s="1" t="s">
        <v>27</v>
      </c>
      <c r="O1957" t="s">
        <v>27</v>
      </c>
      <c r="P1957" t="s">
        <v>28</v>
      </c>
      <c r="Q1957" t="s">
        <v>32</v>
      </c>
      <c r="R1957" t="s">
        <v>27</v>
      </c>
      <c r="S1957">
        <v>100</v>
      </c>
      <c r="T1957">
        <v>150</v>
      </c>
      <c r="U1957" t="s">
        <v>29</v>
      </c>
    </row>
    <row r="1958" spans="1:21" x14ac:dyDescent="0.35">
      <c r="A1958" t="s">
        <v>50</v>
      </c>
      <c r="B1958">
        <v>22</v>
      </c>
      <c r="C1958">
        <v>2023</v>
      </c>
      <c r="D1958" t="s">
        <v>176</v>
      </c>
      <c r="E1958">
        <v>139</v>
      </c>
      <c r="F1958" t="s">
        <v>177</v>
      </c>
      <c r="G1958" t="s">
        <v>24</v>
      </c>
      <c r="H1958" t="s">
        <v>25</v>
      </c>
      <c r="I1958">
        <v>275</v>
      </c>
      <c r="J1958" t="s">
        <v>31</v>
      </c>
      <c r="K1958" t="s">
        <v>28</v>
      </c>
      <c r="L1958">
        <v>5</v>
      </c>
      <c r="M1958">
        <v>1</v>
      </c>
      <c r="N1958" s="1" t="s">
        <v>27</v>
      </c>
      <c r="O1958" t="s">
        <v>32</v>
      </c>
      <c r="P1958">
        <v>20</v>
      </c>
      <c r="Q1958" t="s">
        <v>32</v>
      </c>
      <c r="R1958" t="s">
        <v>27</v>
      </c>
      <c r="S1958">
        <v>100</v>
      </c>
      <c r="T1958" s="1">
        <v>350</v>
      </c>
      <c r="U1958" t="s">
        <v>29</v>
      </c>
    </row>
    <row r="1959" spans="1:21" x14ac:dyDescent="0.35">
      <c r="A1959" t="s">
        <v>51</v>
      </c>
      <c r="B1959">
        <v>23</v>
      </c>
      <c r="C1959">
        <v>2023</v>
      </c>
      <c r="D1959" t="s">
        <v>176</v>
      </c>
      <c r="E1959">
        <v>139</v>
      </c>
      <c r="F1959" t="s">
        <v>177</v>
      </c>
      <c r="G1959" t="s">
        <v>24</v>
      </c>
      <c r="H1959" t="s">
        <v>25</v>
      </c>
      <c r="I1959">
        <v>300</v>
      </c>
      <c r="J1959" t="s">
        <v>31</v>
      </c>
      <c r="K1959" t="s">
        <v>28</v>
      </c>
      <c r="L1959">
        <v>5</v>
      </c>
      <c r="M1959">
        <v>2</v>
      </c>
      <c r="N1959" s="1" t="s">
        <v>27</v>
      </c>
      <c r="O1959" t="s">
        <v>27</v>
      </c>
      <c r="P1959" t="s">
        <v>28</v>
      </c>
      <c r="Q1959" t="s">
        <v>27</v>
      </c>
      <c r="R1959" t="s">
        <v>27</v>
      </c>
      <c r="S1959">
        <v>100</v>
      </c>
      <c r="T1959">
        <v>250</v>
      </c>
      <c r="U1959" t="s">
        <v>29</v>
      </c>
    </row>
    <row r="1960" spans="1:21" x14ac:dyDescent="0.35">
      <c r="A1960" t="s">
        <v>52</v>
      </c>
      <c r="B1960">
        <v>24</v>
      </c>
      <c r="C1960">
        <v>2023</v>
      </c>
      <c r="D1960" t="s">
        <v>176</v>
      </c>
      <c r="E1960">
        <v>139</v>
      </c>
      <c r="F1960" t="s">
        <v>177</v>
      </c>
      <c r="G1960" t="s">
        <v>24</v>
      </c>
      <c r="H1960" t="s">
        <v>25</v>
      </c>
      <c r="I1960">
        <v>225</v>
      </c>
      <c r="J1960" t="s">
        <v>31</v>
      </c>
      <c r="K1960" t="s">
        <v>28</v>
      </c>
      <c r="L1960">
        <v>5</v>
      </c>
      <c r="M1960">
        <v>1</v>
      </c>
      <c r="N1960" s="1" t="s">
        <v>27</v>
      </c>
      <c r="O1960" t="s">
        <v>27</v>
      </c>
      <c r="P1960">
        <v>18</v>
      </c>
      <c r="Q1960" t="s">
        <v>32</v>
      </c>
      <c r="R1960" t="s">
        <v>32</v>
      </c>
      <c r="S1960">
        <v>50</v>
      </c>
      <c r="T1960">
        <v>186</v>
      </c>
      <c r="U1960" t="s">
        <v>39</v>
      </c>
    </row>
    <row r="1961" spans="1:21" x14ac:dyDescent="0.35">
      <c r="A1961" t="s">
        <v>53</v>
      </c>
      <c r="B1961">
        <v>25</v>
      </c>
      <c r="C1961">
        <v>2023</v>
      </c>
      <c r="D1961" t="s">
        <v>176</v>
      </c>
      <c r="E1961">
        <v>139</v>
      </c>
      <c r="F1961" t="s">
        <v>177</v>
      </c>
      <c r="G1961" t="s">
        <v>24</v>
      </c>
      <c r="H1961" t="s">
        <v>25</v>
      </c>
      <c r="I1961">
        <v>250</v>
      </c>
      <c r="J1961" t="s">
        <v>31</v>
      </c>
      <c r="K1961" t="s">
        <v>28</v>
      </c>
      <c r="L1961">
        <v>5</v>
      </c>
      <c r="M1961">
        <v>1</v>
      </c>
      <c r="N1961" s="1" t="s">
        <v>27</v>
      </c>
      <c r="O1961" t="s">
        <v>27</v>
      </c>
      <c r="P1961">
        <v>18</v>
      </c>
      <c r="Q1961" t="s">
        <v>32</v>
      </c>
      <c r="R1961" t="s">
        <v>27</v>
      </c>
      <c r="S1961">
        <v>100</v>
      </c>
      <c r="T1961">
        <v>150</v>
      </c>
      <c r="U1961" t="s">
        <v>29</v>
      </c>
    </row>
    <row r="1962" spans="1:21" x14ac:dyDescent="0.35">
      <c r="A1962" t="s">
        <v>54</v>
      </c>
      <c r="B1962">
        <v>26</v>
      </c>
      <c r="C1962">
        <v>2023</v>
      </c>
      <c r="D1962" t="s">
        <v>176</v>
      </c>
      <c r="E1962">
        <v>139</v>
      </c>
      <c r="F1962" t="s">
        <v>177</v>
      </c>
      <c r="G1962" t="s">
        <v>24</v>
      </c>
      <c r="H1962" t="s">
        <v>25</v>
      </c>
      <c r="I1962">
        <v>156.69999999999999</v>
      </c>
      <c r="J1962" t="s">
        <v>31</v>
      </c>
      <c r="K1962" t="s">
        <v>28</v>
      </c>
      <c r="L1962">
        <v>5</v>
      </c>
      <c r="M1962">
        <v>1</v>
      </c>
      <c r="N1962" s="1" t="s">
        <v>27</v>
      </c>
      <c r="O1962" t="s">
        <v>27</v>
      </c>
      <c r="P1962" t="s">
        <v>28</v>
      </c>
      <c r="Q1962" t="s">
        <v>32</v>
      </c>
      <c r="R1962" t="s">
        <v>32</v>
      </c>
      <c r="S1962">
        <v>0</v>
      </c>
      <c r="T1962">
        <v>119</v>
      </c>
      <c r="U1962" t="s">
        <v>29</v>
      </c>
    </row>
    <row r="1963" spans="1:21" x14ac:dyDescent="0.35">
      <c r="A1963" t="s">
        <v>55</v>
      </c>
      <c r="B1963">
        <v>27</v>
      </c>
      <c r="C1963">
        <v>2023</v>
      </c>
      <c r="D1963" t="s">
        <v>176</v>
      </c>
      <c r="E1963">
        <v>139</v>
      </c>
      <c r="F1963" t="s">
        <v>177</v>
      </c>
      <c r="G1963" t="s">
        <v>24</v>
      </c>
      <c r="H1963" t="s">
        <v>25</v>
      </c>
      <c r="I1963">
        <v>288.25</v>
      </c>
      <c r="J1963" t="s">
        <v>31</v>
      </c>
      <c r="K1963" t="s">
        <v>28</v>
      </c>
      <c r="L1963">
        <v>5</v>
      </c>
      <c r="M1963">
        <v>1</v>
      </c>
      <c r="N1963" s="1" t="s">
        <v>27</v>
      </c>
      <c r="O1963" t="s">
        <v>32</v>
      </c>
      <c r="P1963" t="s">
        <v>28</v>
      </c>
      <c r="Q1963" t="s">
        <v>27</v>
      </c>
      <c r="R1963" t="s">
        <v>27</v>
      </c>
      <c r="S1963">
        <v>50</v>
      </c>
      <c r="T1963">
        <f>2*135</f>
        <v>270</v>
      </c>
      <c r="U1963" t="s">
        <v>29</v>
      </c>
    </row>
    <row r="1964" spans="1:21" x14ac:dyDescent="0.35">
      <c r="A1964" t="s">
        <v>56</v>
      </c>
      <c r="B1964">
        <v>28</v>
      </c>
      <c r="C1964">
        <v>2023</v>
      </c>
      <c r="D1964" t="s">
        <v>176</v>
      </c>
      <c r="E1964">
        <v>139</v>
      </c>
      <c r="F1964" t="s">
        <v>177</v>
      </c>
      <c r="G1964" t="s">
        <v>24</v>
      </c>
      <c r="H1964" t="s">
        <v>25</v>
      </c>
      <c r="I1964">
        <v>550</v>
      </c>
      <c r="J1964" t="s">
        <v>31</v>
      </c>
      <c r="K1964" t="s">
        <v>28</v>
      </c>
      <c r="L1964">
        <v>5</v>
      </c>
      <c r="M1964">
        <v>1</v>
      </c>
      <c r="N1964" s="1" t="s">
        <v>27</v>
      </c>
      <c r="O1964" t="s">
        <v>27</v>
      </c>
      <c r="P1964">
        <v>21</v>
      </c>
      <c r="Q1964" t="s">
        <v>32</v>
      </c>
      <c r="R1964" t="s">
        <v>27</v>
      </c>
      <c r="S1964">
        <v>100</v>
      </c>
      <c r="T1964" s="1">
        <v>300</v>
      </c>
      <c r="U1964" t="s">
        <v>39</v>
      </c>
    </row>
    <row r="1965" spans="1:21" x14ac:dyDescent="0.35">
      <c r="A1965" t="s">
        <v>57</v>
      </c>
      <c r="B1965">
        <v>29</v>
      </c>
      <c r="C1965">
        <v>2023</v>
      </c>
      <c r="D1965" t="s">
        <v>176</v>
      </c>
      <c r="E1965">
        <v>139</v>
      </c>
      <c r="F1965" t="s">
        <v>177</v>
      </c>
      <c r="G1965" t="s">
        <v>24</v>
      </c>
      <c r="H1965" t="s">
        <v>25</v>
      </c>
      <c r="I1965">
        <v>25</v>
      </c>
      <c r="J1965" t="s">
        <v>31</v>
      </c>
      <c r="K1965" t="s">
        <v>28</v>
      </c>
      <c r="L1965">
        <v>5</v>
      </c>
      <c r="M1965">
        <v>1</v>
      </c>
      <c r="N1965" s="1" t="s">
        <v>27</v>
      </c>
      <c r="O1965" t="s">
        <v>27</v>
      </c>
      <c r="P1965" t="s">
        <v>28</v>
      </c>
      <c r="Q1965" t="s">
        <v>32</v>
      </c>
      <c r="R1965" t="s">
        <v>27</v>
      </c>
      <c r="S1965">
        <v>100</v>
      </c>
      <c r="T1965">
        <f>2*25</f>
        <v>50</v>
      </c>
      <c r="U1965" t="s">
        <v>39</v>
      </c>
    </row>
    <row r="1966" spans="1:21" x14ac:dyDescent="0.35">
      <c r="A1966" t="s">
        <v>58</v>
      </c>
      <c r="B1966">
        <v>30</v>
      </c>
      <c r="C1966">
        <v>2023</v>
      </c>
      <c r="D1966" t="s">
        <v>176</v>
      </c>
      <c r="E1966">
        <v>139</v>
      </c>
      <c r="F1966" t="s">
        <v>177</v>
      </c>
      <c r="G1966" t="s">
        <v>24</v>
      </c>
      <c r="H1966" t="s">
        <v>25</v>
      </c>
      <c r="I1966">
        <v>375</v>
      </c>
      <c r="J1966" t="s">
        <v>31</v>
      </c>
      <c r="K1966" t="s">
        <v>28</v>
      </c>
      <c r="L1966">
        <v>5</v>
      </c>
      <c r="M1966">
        <v>1</v>
      </c>
      <c r="N1966" s="1" t="s">
        <v>27</v>
      </c>
      <c r="O1966" t="s">
        <v>32</v>
      </c>
      <c r="P1966" t="s">
        <v>28</v>
      </c>
      <c r="Q1966" t="s">
        <v>32</v>
      </c>
      <c r="R1966" t="s">
        <v>32</v>
      </c>
      <c r="S1966">
        <v>0</v>
      </c>
      <c r="T1966" s="1">
        <v>380</v>
      </c>
      <c r="U1966" t="s">
        <v>29</v>
      </c>
    </row>
    <row r="1967" spans="1:21" x14ac:dyDescent="0.35">
      <c r="A1967" t="s">
        <v>59</v>
      </c>
      <c r="B1967">
        <v>31</v>
      </c>
      <c r="C1967">
        <v>2023</v>
      </c>
      <c r="D1967" t="s">
        <v>176</v>
      </c>
      <c r="E1967">
        <v>139</v>
      </c>
      <c r="F1967" t="s">
        <v>177</v>
      </c>
      <c r="G1967" t="s">
        <v>24</v>
      </c>
      <c r="H1967" t="s">
        <v>25</v>
      </c>
      <c r="I1967">
        <v>195.25</v>
      </c>
      <c r="J1967" t="s">
        <v>31</v>
      </c>
      <c r="K1967" t="s">
        <v>28</v>
      </c>
      <c r="L1967">
        <v>5</v>
      </c>
      <c r="M1967">
        <v>1</v>
      </c>
      <c r="N1967" s="1" t="s">
        <v>27</v>
      </c>
      <c r="O1967" t="s">
        <v>27</v>
      </c>
      <c r="P1967">
        <v>19</v>
      </c>
      <c r="Q1967" t="s">
        <v>32</v>
      </c>
      <c r="R1967" t="s">
        <v>27</v>
      </c>
      <c r="S1967">
        <v>50</v>
      </c>
      <c r="T1967">
        <v>110</v>
      </c>
      <c r="U1967" t="s">
        <v>29</v>
      </c>
    </row>
    <row r="1968" spans="1:21" x14ac:dyDescent="0.35">
      <c r="A1968" t="s">
        <v>60</v>
      </c>
      <c r="B1968">
        <v>32</v>
      </c>
      <c r="C1968">
        <v>2023</v>
      </c>
      <c r="D1968" t="s">
        <v>176</v>
      </c>
      <c r="E1968">
        <v>139</v>
      </c>
      <c r="F1968" t="s">
        <v>177</v>
      </c>
      <c r="G1968" t="s">
        <v>24</v>
      </c>
      <c r="H1968" t="s">
        <v>25</v>
      </c>
      <c r="I1968">
        <v>750</v>
      </c>
      <c r="J1968" t="s">
        <v>31</v>
      </c>
      <c r="K1968" t="s">
        <v>28</v>
      </c>
      <c r="L1968">
        <v>5</v>
      </c>
      <c r="M1968">
        <v>1</v>
      </c>
      <c r="N1968" s="1" t="s">
        <v>27</v>
      </c>
      <c r="O1968" t="s">
        <v>27</v>
      </c>
      <c r="P1968" t="s">
        <v>28</v>
      </c>
      <c r="Q1968" t="s">
        <v>32</v>
      </c>
      <c r="R1968" t="s">
        <v>32</v>
      </c>
      <c r="S1968">
        <v>40</v>
      </c>
      <c r="T1968">
        <v>375</v>
      </c>
      <c r="U1968" t="s">
        <v>29</v>
      </c>
    </row>
    <row r="1969" spans="1:21" x14ac:dyDescent="0.35">
      <c r="A1969" t="s">
        <v>61</v>
      </c>
      <c r="B1969">
        <v>33</v>
      </c>
      <c r="C1969">
        <v>2023</v>
      </c>
      <c r="D1969" t="s">
        <v>176</v>
      </c>
      <c r="E1969">
        <v>139</v>
      </c>
      <c r="F1969" t="s">
        <v>177</v>
      </c>
      <c r="G1969" t="s">
        <v>24</v>
      </c>
      <c r="H1969" t="s">
        <v>25</v>
      </c>
      <c r="I1969">
        <v>135</v>
      </c>
      <c r="J1969" t="s">
        <v>31</v>
      </c>
      <c r="K1969" t="s">
        <v>28</v>
      </c>
      <c r="L1969">
        <v>5</v>
      </c>
      <c r="M1969">
        <v>1</v>
      </c>
      <c r="N1969" s="1" t="s">
        <v>27</v>
      </c>
      <c r="O1969" t="s">
        <v>32</v>
      </c>
      <c r="P1969" t="s">
        <v>28</v>
      </c>
      <c r="Q1969" t="s">
        <v>32</v>
      </c>
      <c r="R1969" t="s">
        <v>27</v>
      </c>
      <c r="S1969">
        <v>100</v>
      </c>
      <c r="T1969">
        <f>2*158</f>
        <v>316</v>
      </c>
      <c r="U1969" t="s">
        <v>29</v>
      </c>
    </row>
    <row r="1970" spans="1:21" x14ac:dyDescent="0.35">
      <c r="A1970" t="s">
        <v>62</v>
      </c>
      <c r="B1970">
        <v>34</v>
      </c>
      <c r="C1970">
        <v>2023</v>
      </c>
      <c r="D1970" t="s">
        <v>176</v>
      </c>
      <c r="E1970">
        <v>139</v>
      </c>
      <c r="F1970" t="s">
        <v>177</v>
      </c>
      <c r="G1970" t="s">
        <v>24</v>
      </c>
      <c r="H1970" t="s">
        <v>25</v>
      </c>
      <c r="I1970">
        <v>363.75</v>
      </c>
      <c r="J1970" t="s">
        <v>31</v>
      </c>
      <c r="K1970" t="s">
        <v>28</v>
      </c>
      <c r="L1970">
        <v>5</v>
      </c>
      <c r="M1970">
        <v>1</v>
      </c>
      <c r="N1970" s="1" t="s">
        <v>27</v>
      </c>
      <c r="O1970" t="s">
        <v>27</v>
      </c>
      <c r="P1970">
        <v>18</v>
      </c>
      <c r="Q1970" t="s">
        <v>32</v>
      </c>
      <c r="R1970" t="s">
        <v>27</v>
      </c>
      <c r="S1970">
        <v>50</v>
      </c>
      <c r="T1970">
        <v>220</v>
      </c>
      <c r="U1970" t="s">
        <v>29</v>
      </c>
    </row>
    <row r="1971" spans="1:21" x14ac:dyDescent="0.35">
      <c r="A1971" t="s">
        <v>63</v>
      </c>
      <c r="B1971">
        <v>35</v>
      </c>
      <c r="C1971">
        <v>2023</v>
      </c>
      <c r="D1971" t="s">
        <v>176</v>
      </c>
      <c r="E1971">
        <v>139</v>
      </c>
      <c r="F1971" t="s">
        <v>177</v>
      </c>
      <c r="G1971" t="s">
        <v>24</v>
      </c>
      <c r="H1971" t="s">
        <v>25</v>
      </c>
      <c r="I1971">
        <v>150</v>
      </c>
      <c r="J1971" t="s">
        <v>31</v>
      </c>
      <c r="K1971" t="s">
        <v>28</v>
      </c>
      <c r="L1971">
        <v>5</v>
      </c>
      <c r="M1971">
        <v>1</v>
      </c>
      <c r="N1971" s="1" t="s">
        <v>27</v>
      </c>
      <c r="O1971" t="s">
        <v>27</v>
      </c>
      <c r="P1971" t="s">
        <v>28</v>
      </c>
      <c r="Q1971" t="s">
        <v>32</v>
      </c>
      <c r="R1971" t="s">
        <v>27</v>
      </c>
      <c r="S1971">
        <v>50</v>
      </c>
      <c r="T1971">
        <v>150</v>
      </c>
      <c r="U1971" t="s">
        <v>29</v>
      </c>
    </row>
    <row r="1972" spans="1:21" x14ac:dyDescent="0.35">
      <c r="A1972" t="s">
        <v>64</v>
      </c>
      <c r="B1972">
        <v>36</v>
      </c>
      <c r="C1972">
        <v>2023</v>
      </c>
      <c r="D1972" t="s">
        <v>176</v>
      </c>
      <c r="E1972">
        <v>139</v>
      </c>
      <c r="F1972" t="s">
        <v>177</v>
      </c>
      <c r="G1972" t="s">
        <v>24</v>
      </c>
      <c r="H1972" t="s">
        <v>25</v>
      </c>
      <c r="I1972">
        <v>115</v>
      </c>
      <c r="J1972" t="s">
        <v>31</v>
      </c>
      <c r="K1972" t="s">
        <v>28</v>
      </c>
      <c r="L1972">
        <v>5</v>
      </c>
      <c r="M1972">
        <v>1</v>
      </c>
      <c r="N1972" s="1" t="s">
        <v>27</v>
      </c>
      <c r="O1972" t="s">
        <v>27</v>
      </c>
      <c r="P1972">
        <v>21</v>
      </c>
      <c r="Q1972" t="s">
        <v>32</v>
      </c>
      <c r="R1972" t="s">
        <v>27</v>
      </c>
      <c r="S1972">
        <v>0</v>
      </c>
      <c r="T1972">
        <v>30</v>
      </c>
      <c r="U1972" t="s">
        <v>29</v>
      </c>
    </row>
    <row r="1973" spans="1:21" x14ac:dyDescent="0.35">
      <c r="A1973" t="s">
        <v>65</v>
      </c>
      <c r="B1973">
        <v>37</v>
      </c>
      <c r="C1973">
        <v>2023</v>
      </c>
      <c r="D1973" t="s">
        <v>176</v>
      </c>
      <c r="E1973">
        <v>139</v>
      </c>
      <c r="F1973" t="s">
        <v>177</v>
      </c>
      <c r="G1973" t="s">
        <v>24</v>
      </c>
      <c r="H1973" t="s">
        <v>25</v>
      </c>
      <c r="I1973">
        <v>268</v>
      </c>
      <c r="J1973" t="s">
        <v>31</v>
      </c>
      <c r="K1973" t="s">
        <v>28</v>
      </c>
      <c r="L1973">
        <v>5</v>
      </c>
      <c r="M1973">
        <v>1</v>
      </c>
      <c r="N1973" s="1" t="s">
        <v>27</v>
      </c>
      <c r="O1973" t="s">
        <v>32</v>
      </c>
      <c r="P1973" t="s">
        <v>28</v>
      </c>
      <c r="Q1973" t="s">
        <v>27</v>
      </c>
      <c r="R1973" t="s">
        <v>27</v>
      </c>
      <c r="S1973">
        <v>50</v>
      </c>
      <c r="T1973">
        <f>2*140</f>
        <v>280</v>
      </c>
      <c r="U1973" t="s">
        <v>29</v>
      </c>
    </row>
    <row r="1974" spans="1:21" x14ac:dyDescent="0.35">
      <c r="A1974" t="s">
        <v>66</v>
      </c>
      <c r="B1974">
        <v>38</v>
      </c>
      <c r="C1974">
        <v>2023</v>
      </c>
      <c r="D1974" t="s">
        <v>176</v>
      </c>
      <c r="E1974">
        <v>139</v>
      </c>
      <c r="F1974" t="s">
        <v>177</v>
      </c>
      <c r="G1974" t="s">
        <v>24</v>
      </c>
      <c r="H1974" t="s">
        <v>25</v>
      </c>
      <c r="I1974">
        <v>96.25</v>
      </c>
      <c r="J1974" t="s">
        <v>31</v>
      </c>
      <c r="K1974" t="s">
        <v>28</v>
      </c>
      <c r="L1974">
        <v>5</v>
      </c>
      <c r="M1974">
        <v>1</v>
      </c>
      <c r="N1974" s="1" t="s">
        <v>27</v>
      </c>
      <c r="O1974" t="s">
        <v>27</v>
      </c>
      <c r="P1974" t="s">
        <v>28</v>
      </c>
      <c r="Q1974" t="s">
        <v>27</v>
      </c>
      <c r="R1974" t="s">
        <v>27</v>
      </c>
      <c r="S1974">
        <v>100</v>
      </c>
      <c r="T1974">
        <f>2*55</f>
        <v>110</v>
      </c>
      <c r="U1974" t="s">
        <v>29</v>
      </c>
    </row>
    <row r="1975" spans="1:21" x14ac:dyDescent="0.35">
      <c r="A1975" t="s">
        <v>67</v>
      </c>
      <c r="B1975">
        <v>39</v>
      </c>
      <c r="C1975">
        <v>2023</v>
      </c>
      <c r="D1975" t="s">
        <v>176</v>
      </c>
      <c r="E1975">
        <v>139</v>
      </c>
      <c r="F1975" t="s">
        <v>177</v>
      </c>
      <c r="G1975" t="s">
        <v>24</v>
      </c>
      <c r="H1975" t="s">
        <v>25</v>
      </c>
      <c r="I1975">
        <v>403.5</v>
      </c>
      <c r="J1975" t="s">
        <v>31</v>
      </c>
      <c r="K1975" t="s">
        <v>28</v>
      </c>
      <c r="L1975">
        <v>5</v>
      </c>
      <c r="M1975">
        <v>1</v>
      </c>
      <c r="N1975" s="1" t="s">
        <v>27</v>
      </c>
      <c r="O1975" t="s">
        <v>27</v>
      </c>
      <c r="P1975">
        <v>18</v>
      </c>
      <c r="Q1975" t="s">
        <v>32</v>
      </c>
      <c r="R1975" t="s">
        <v>27</v>
      </c>
      <c r="S1975">
        <v>100</v>
      </c>
      <c r="T1975">
        <v>203.5</v>
      </c>
      <c r="U1975" t="s">
        <v>29</v>
      </c>
    </row>
    <row r="1976" spans="1:21" x14ac:dyDescent="0.35">
      <c r="A1976" t="s">
        <v>68</v>
      </c>
      <c r="B1976">
        <v>40</v>
      </c>
      <c r="C1976">
        <v>2023</v>
      </c>
      <c r="D1976" t="s">
        <v>176</v>
      </c>
      <c r="E1976">
        <v>139</v>
      </c>
      <c r="F1976" t="s">
        <v>177</v>
      </c>
      <c r="G1976" t="s">
        <v>24</v>
      </c>
      <c r="H1976" t="s">
        <v>25</v>
      </c>
      <c r="I1976">
        <v>150</v>
      </c>
      <c r="J1976" t="s">
        <v>31</v>
      </c>
      <c r="K1976" t="s">
        <v>28</v>
      </c>
      <c r="L1976">
        <v>5</v>
      </c>
      <c r="M1976">
        <v>2</v>
      </c>
      <c r="N1976" s="1" t="s">
        <v>27</v>
      </c>
      <c r="O1976" t="s">
        <v>27</v>
      </c>
      <c r="P1976" t="s">
        <v>28</v>
      </c>
      <c r="Q1976" t="s">
        <v>32</v>
      </c>
      <c r="R1976" t="s">
        <v>27</v>
      </c>
      <c r="S1976">
        <v>40</v>
      </c>
      <c r="T1976">
        <f>2*125</f>
        <v>250</v>
      </c>
      <c r="U1976" t="s">
        <v>27</v>
      </c>
    </row>
    <row r="1977" spans="1:21" x14ac:dyDescent="0.35">
      <c r="A1977" t="s">
        <v>69</v>
      </c>
      <c r="B1977">
        <v>41</v>
      </c>
      <c r="C1977">
        <v>2023</v>
      </c>
      <c r="D1977" t="s">
        <v>176</v>
      </c>
      <c r="E1977">
        <v>139</v>
      </c>
      <c r="F1977" t="s">
        <v>177</v>
      </c>
      <c r="G1977" t="s">
        <v>24</v>
      </c>
      <c r="H1977" t="s">
        <v>25</v>
      </c>
      <c r="I1977">
        <v>745</v>
      </c>
      <c r="J1977" t="s">
        <v>31</v>
      </c>
      <c r="K1977" t="s">
        <v>28</v>
      </c>
      <c r="L1977">
        <v>5</v>
      </c>
      <c r="M1977">
        <v>1</v>
      </c>
      <c r="N1977" s="1" t="s">
        <v>27</v>
      </c>
      <c r="O1977" t="s">
        <v>27</v>
      </c>
      <c r="P1977" t="s">
        <v>28</v>
      </c>
      <c r="Q1977" t="s">
        <v>27</v>
      </c>
      <c r="R1977" t="s">
        <v>32</v>
      </c>
      <c r="S1977">
        <v>60</v>
      </c>
      <c r="T1977">
        <v>456</v>
      </c>
      <c r="U1977" t="s">
        <v>29</v>
      </c>
    </row>
    <row r="1978" spans="1:21" x14ac:dyDescent="0.35">
      <c r="A1978" t="s">
        <v>70</v>
      </c>
      <c r="B1978">
        <v>42</v>
      </c>
      <c r="C1978">
        <v>2023</v>
      </c>
      <c r="D1978" t="s">
        <v>176</v>
      </c>
      <c r="E1978">
        <v>139</v>
      </c>
      <c r="F1978" t="s">
        <v>177</v>
      </c>
      <c r="G1978" t="s">
        <v>24</v>
      </c>
      <c r="H1978" t="s">
        <v>25</v>
      </c>
      <c r="I1978">
        <v>30</v>
      </c>
      <c r="J1978" t="s">
        <v>31</v>
      </c>
      <c r="K1978" t="s">
        <v>28</v>
      </c>
      <c r="L1978">
        <v>5</v>
      </c>
      <c r="M1978">
        <v>1</v>
      </c>
      <c r="N1978" s="1" t="s">
        <v>27</v>
      </c>
      <c r="O1978" t="s">
        <v>27</v>
      </c>
      <c r="P1978">
        <v>18</v>
      </c>
      <c r="Q1978" t="s">
        <v>32</v>
      </c>
      <c r="R1978" t="s">
        <v>27</v>
      </c>
      <c r="S1978">
        <v>100</v>
      </c>
      <c r="T1978">
        <v>40</v>
      </c>
      <c r="U1978" t="s">
        <v>29</v>
      </c>
    </row>
    <row r="1979" spans="1:21" x14ac:dyDescent="0.35">
      <c r="A1979" t="s">
        <v>71</v>
      </c>
      <c r="B1979">
        <v>44</v>
      </c>
      <c r="C1979">
        <v>2023</v>
      </c>
      <c r="D1979" t="s">
        <v>176</v>
      </c>
      <c r="E1979">
        <v>139</v>
      </c>
      <c r="F1979" t="s">
        <v>177</v>
      </c>
      <c r="G1979" t="s">
        <v>24</v>
      </c>
      <c r="H1979" t="s">
        <v>25</v>
      </c>
      <c r="I1979">
        <v>110</v>
      </c>
      <c r="J1979" t="s">
        <v>31</v>
      </c>
      <c r="K1979" t="s">
        <v>28</v>
      </c>
      <c r="L1979">
        <v>5</v>
      </c>
      <c r="M1979">
        <v>1</v>
      </c>
      <c r="N1979" s="1" t="s">
        <v>27</v>
      </c>
      <c r="O1979" t="s">
        <v>27</v>
      </c>
      <c r="P1979" t="s">
        <v>28</v>
      </c>
      <c r="Q1979" t="s">
        <v>32</v>
      </c>
      <c r="R1979" t="s">
        <v>27</v>
      </c>
      <c r="S1979" s="1">
        <v>50</v>
      </c>
      <c r="T1979">
        <v>110</v>
      </c>
      <c r="U1979" t="s">
        <v>29</v>
      </c>
    </row>
    <row r="1980" spans="1:21" x14ac:dyDescent="0.35">
      <c r="A1980" t="s">
        <v>72</v>
      </c>
      <c r="B1980">
        <v>45</v>
      </c>
      <c r="C1980">
        <v>2023</v>
      </c>
      <c r="D1980" t="s">
        <v>176</v>
      </c>
      <c r="E1980">
        <v>139</v>
      </c>
      <c r="F1980" t="s">
        <v>177</v>
      </c>
      <c r="G1980" t="s">
        <v>24</v>
      </c>
      <c r="H1980" t="s">
        <v>25</v>
      </c>
      <c r="I1980">
        <v>120</v>
      </c>
      <c r="J1980" t="s">
        <v>31</v>
      </c>
      <c r="K1980" t="s">
        <v>28</v>
      </c>
      <c r="L1980">
        <v>5</v>
      </c>
      <c r="M1980">
        <v>1</v>
      </c>
      <c r="N1980" s="1" t="s">
        <v>27</v>
      </c>
      <c r="O1980" t="s">
        <v>27</v>
      </c>
      <c r="P1980" t="s">
        <v>28</v>
      </c>
      <c r="Q1980" t="s">
        <v>32</v>
      </c>
      <c r="R1980" t="s">
        <v>27</v>
      </c>
      <c r="S1980">
        <v>100</v>
      </c>
      <c r="T1980">
        <v>45</v>
      </c>
      <c r="U1980" t="s">
        <v>29</v>
      </c>
    </row>
    <row r="1981" spans="1:21" x14ac:dyDescent="0.35">
      <c r="A1981" t="s">
        <v>73</v>
      </c>
      <c r="B1981">
        <v>46</v>
      </c>
      <c r="C1981">
        <v>2023</v>
      </c>
      <c r="D1981" t="s">
        <v>176</v>
      </c>
      <c r="E1981">
        <v>139</v>
      </c>
      <c r="F1981" t="s">
        <v>177</v>
      </c>
      <c r="G1981" t="s">
        <v>24</v>
      </c>
      <c r="H1981" t="s">
        <v>25</v>
      </c>
      <c r="I1981">
        <v>75</v>
      </c>
      <c r="J1981" t="s">
        <v>31</v>
      </c>
      <c r="K1981" t="s">
        <v>28</v>
      </c>
      <c r="L1981">
        <v>5</v>
      </c>
      <c r="M1981">
        <v>1</v>
      </c>
      <c r="N1981" s="1" t="s">
        <v>27</v>
      </c>
      <c r="O1981" t="s">
        <v>27</v>
      </c>
      <c r="P1981" t="s">
        <v>28</v>
      </c>
      <c r="Q1981" t="s">
        <v>32</v>
      </c>
      <c r="R1981" t="s">
        <v>27</v>
      </c>
      <c r="S1981">
        <v>60</v>
      </c>
      <c r="T1981">
        <f>2*100</f>
        <v>200</v>
      </c>
      <c r="U1981" t="s">
        <v>27</v>
      </c>
    </row>
    <row r="1982" spans="1:21" x14ac:dyDescent="0.35">
      <c r="A1982" t="s">
        <v>74</v>
      </c>
      <c r="B1982">
        <v>47</v>
      </c>
      <c r="C1982">
        <v>2023</v>
      </c>
      <c r="D1982" t="s">
        <v>176</v>
      </c>
      <c r="E1982">
        <v>139</v>
      </c>
      <c r="F1982" t="s">
        <v>177</v>
      </c>
      <c r="G1982" t="s">
        <v>24</v>
      </c>
      <c r="H1982" t="s">
        <v>25</v>
      </c>
      <c r="I1982">
        <v>335</v>
      </c>
      <c r="J1982" t="s">
        <v>31</v>
      </c>
      <c r="K1982" t="s">
        <v>28</v>
      </c>
      <c r="L1982">
        <v>5</v>
      </c>
      <c r="M1982">
        <v>1</v>
      </c>
      <c r="N1982" s="1" t="s">
        <v>27</v>
      </c>
      <c r="O1982" t="s">
        <v>27</v>
      </c>
      <c r="P1982" t="s">
        <v>28</v>
      </c>
      <c r="Q1982" t="s">
        <v>32</v>
      </c>
      <c r="R1982" t="s">
        <v>32</v>
      </c>
      <c r="S1982">
        <v>100</v>
      </c>
      <c r="T1982">
        <v>235</v>
      </c>
      <c r="U1982" t="s">
        <v>39</v>
      </c>
    </row>
    <row r="1983" spans="1:21" x14ac:dyDescent="0.35">
      <c r="A1983" t="s">
        <v>75</v>
      </c>
      <c r="B1983">
        <v>48</v>
      </c>
      <c r="C1983">
        <v>2023</v>
      </c>
      <c r="D1983" t="s">
        <v>176</v>
      </c>
      <c r="E1983">
        <v>139</v>
      </c>
      <c r="F1983" t="s">
        <v>177</v>
      </c>
      <c r="G1983" t="s">
        <v>24</v>
      </c>
      <c r="H1983" t="s">
        <v>25</v>
      </c>
      <c r="I1983">
        <v>220</v>
      </c>
      <c r="J1983" t="s">
        <v>31</v>
      </c>
      <c r="K1983" t="s">
        <v>28</v>
      </c>
      <c r="L1983">
        <v>5</v>
      </c>
      <c r="M1983">
        <v>2</v>
      </c>
      <c r="N1983" s="1" t="s">
        <v>27</v>
      </c>
      <c r="O1983" t="s">
        <v>27</v>
      </c>
      <c r="P1983" t="s">
        <v>28</v>
      </c>
      <c r="Q1983" t="s">
        <v>32</v>
      </c>
      <c r="R1983" t="s">
        <v>27</v>
      </c>
      <c r="S1983">
        <v>40</v>
      </c>
      <c r="T1983">
        <v>550.75</v>
      </c>
      <c r="U1983" t="s">
        <v>29</v>
      </c>
    </row>
    <row r="1984" spans="1:21" x14ac:dyDescent="0.35">
      <c r="A1984" t="s">
        <v>76</v>
      </c>
      <c r="B1984">
        <v>49</v>
      </c>
      <c r="C1984">
        <v>2023</v>
      </c>
      <c r="D1984" t="s">
        <v>176</v>
      </c>
      <c r="E1984">
        <v>139</v>
      </c>
      <c r="F1984" t="s">
        <v>177</v>
      </c>
      <c r="G1984" t="s">
        <v>24</v>
      </c>
      <c r="H1984" t="s">
        <v>25</v>
      </c>
      <c r="I1984">
        <v>180</v>
      </c>
      <c r="J1984" t="s">
        <v>31</v>
      </c>
      <c r="K1984" t="s">
        <v>28</v>
      </c>
      <c r="L1984">
        <v>5</v>
      </c>
      <c r="M1984">
        <v>1</v>
      </c>
      <c r="N1984" s="1" t="s">
        <v>27</v>
      </c>
      <c r="O1984" s="1" t="s">
        <v>27</v>
      </c>
      <c r="P1984" t="s">
        <v>28</v>
      </c>
      <c r="Q1984" t="s">
        <v>32</v>
      </c>
      <c r="R1984" t="s">
        <v>27</v>
      </c>
      <c r="S1984">
        <v>40</v>
      </c>
      <c r="T1984">
        <v>133</v>
      </c>
      <c r="U1984" t="s">
        <v>29</v>
      </c>
    </row>
    <row r="1985" spans="1:21" x14ac:dyDescent="0.35">
      <c r="A1985" t="s">
        <v>77</v>
      </c>
      <c r="B1985">
        <v>50</v>
      </c>
      <c r="C1985">
        <v>2023</v>
      </c>
      <c r="D1985" t="s">
        <v>176</v>
      </c>
      <c r="E1985">
        <v>139</v>
      </c>
      <c r="F1985" t="s">
        <v>177</v>
      </c>
      <c r="G1985" t="s">
        <v>24</v>
      </c>
      <c r="H1985" t="s">
        <v>25</v>
      </c>
      <c r="I1985">
        <v>225</v>
      </c>
      <c r="J1985" t="s">
        <v>31</v>
      </c>
      <c r="K1985" t="s">
        <v>28</v>
      </c>
      <c r="L1985">
        <v>5</v>
      </c>
      <c r="M1985">
        <v>1</v>
      </c>
      <c r="N1985" s="1" t="s">
        <v>27</v>
      </c>
      <c r="O1985" t="s">
        <v>27</v>
      </c>
      <c r="P1985" t="s">
        <v>28</v>
      </c>
      <c r="Q1985" t="s">
        <v>32</v>
      </c>
      <c r="R1985" t="s">
        <v>27</v>
      </c>
      <c r="S1985">
        <v>100</v>
      </c>
      <c r="T1985">
        <v>215</v>
      </c>
      <c r="U1985" t="s">
        <v>29</v>
      </c>
    </row>
    <row r="1986" spans="1:21" x14ac:dyDescent="0.35">
      <c r="A1986" t="s">
        <v>78</v>
      </c>
      <c r="B1986">
        <v>51</v>
      </c>
      <c r="C1986">
        <v>2023</v>
      </c>
      <c r="D1986" t="s">
        <v>176</v>
      </c>
      <c r="E1986">
        <v>139</v>
      </c>
      <c r="F1986" t="s">
        <v>177</v>
      </c>
      <c r="G1986" t="s">
        <v>24</v>
      </c>
      <c r="H1986" t="s">
        <v>25</v>
      </c>
      <c r="I1986">
        <v>130</v>
      </c>
      <c r="J1986" t="s">
        <v>31</v>
      </c>
      <c r="K1986" t="s">
        <v>28</v>
      </c>
      <c r="L1986">
        <v>5</v>
      </c>
      <c r="M1986">
        <v>1</v>
      </c>
      <c r="N1986" s="1" t="s">
        <v>27</v>
      </c>
      <c r="O1986" t="s">
        <v>27</v>
      </c>
      <c r="P1986" t="s">
        <v>28</v>
      </c>
      <c r="Q1986" t="s">
        <v>27</v>
      </c>
      <c r="R1986" t="s">
        <v>27</v>
      </c>
      <c r="S1986">
        <v>100</v>
      </c>
      <c r="T1986">
        <v>135</v>
      </c>
      <c r="U1986" t="s">
        <v>29</v>
      </c>
    </row>
    <row r="1987" spans="1:21" x14ac:dyDescent="0.35">
      <c r="A1987" t="s">
        <v>79</v>
      </c>
      <c r="B1987">
        <v>53</v>
      </c>
      <c r="C1987">
        <v>2023</v>
      </c>
      <c r="D1987" t="s">
        <v>176</v>
      </c>
      <c r="E1987">
        <v>139</v>
      </c>
      <c r="F1987" t="s">
        <v>177</v>
      </c>
      <c r="G1987" t="s">
        <v>24</v>
      </c>
      <c r="H1987" t="s">
        <v>25</v>
      </c>
      <c r="I1987">
        <v>116</v>
      </c>
      <c r="J1987" t="s">
        <v>31</v>
      </c>
      <c r="K1987" t="s">
        <v>28</v>
      </c>
      <c r="L1987">
        <v>5</v>
      </c>
      <c r="M1987">
        <v>1</v>
      </c>
      <c r="N1987" s="1" t="s">
        <v>27</v>
      </c>
      <c r="O1987" t="s">
        <v>27</v>
      </c>
      <c r="P1987" t="s">
        <v>28</v>
      </c>
      <c r="Q1987" t="s">
        <v>32</v>
      </c>
      <c r="R1987" t="s">
        <v>32</v>
      </c>
      <c r="S1987">
        <v>100</v>
      </c>
      <c r="T1987">
        <v>379</v>
      </c>
      <c r="U1987" t="s">
        <v>29</v>
      </c>
    </row>
    <row r="1988" spans="1:21" x14ac:dyDescent="0.35">
      <c r="A1988" t="s">
        <v>80</v>
      </c>
      <c r="B1988">
        <v>54</v>
      </c>
      <c r="C1988">
        <v>2023</v>
      </c>
      <c r="D1988" t="s">
        <v>176</v>
      </c>
      <c r="E1988">
        <v>139</v>
      </c>
      <c r="F1988" t="s">
        <v>177</v>
      </c>
      <c r="G1988" t="s">
        <v>24</v>
      </c>
      <c r="H1988" t="s">
        <v>25</v>
      </c>
      <c r="I1988">
        <v>250</v>
      </c>
      <c r="J1988" t="s">
        <v>31</v>
      </c>
      <c r="K1988" t="s">
        <v>28</v>
      </c>
      <c r="L1988">
        <v>5</v>
      </c>
      <c r="M1988">
        <v>1</v>
      </c>
      <c r="N1988" s="1" t="s">
        <v>27</v>
      </c>
      <c r="O1988" t="s">
        <v>27</v>
      </c>
      <c r="P1988" t="s">
        <v>28</v>
      </c>
      <c r="Q1988" t="s">
        <v>32</v>
      </c>
      <c r="R1988" t="s">
        <v>27</v>
      </c>
      <c r="S1988">
        <v>100</v>
      </c>
      <c r="T1988">
        <v>150</v>
      </c>
      <c r="U1988" t="s">
        <v>29</v>
      </c>
    </row>
    <row r="1989" spans="1:21" x14ac:dyDescent="0.35">
      <c r="A1989" t="s">
        <v>81</v>
      </c>
      <c r="B1989">
        <v>55</v>
      </c>
      <c r="C1989">
        <v>2023</v>
      </c>
      <c r="D1989" t="s">
        <v>176</v>
      </c>
      <c r="E1989">
        <v>139</v>
      </c>
      <c r="F1989" t="s">
        <v>177</v>
      </c>
      <c r="G1989" t="s">
        <v>24</v>
      </c>
      <c r="H1989" t="s">
        <v>25</v>
      </c>
      <c r="I1989">
        <v>135</v>
      </c>
      <c r="J1989" t="s">
        <v>31</v>
      </c>
      <c r="K1989" t="s">
        <v>28</v>
      </c>
      <c r="L1989">
        <v>5</v>
      </c>
      <c r="M1989">
        <v>2</v>
      </c>
      <c r="N1989" s="1" t="s">
        <v>27</v>
      </c>
      <c r="O1989" t="s">
        <v>27</v>
      </c>
      <c r="P1989" t="s">
        <v>28</v>
      </c>
      <c r="Q1989" t="s">
        <v>27</v>
      </c>
      <c r="R1989" t="s">
        <v>27</v>
      </c>
      <c r="S1989" s="1">
        <v>30</v>
      </c>
      <c r="T1989">
        <v>60</v>
      </c>
      <c r="U1989" t="s">
        <v>39</v>
      </c>
    </row>
    <row r="1990" spans="1:21" x14ac:dyDescent="0.35">
      <c r="A1990" t="s">
        <v>82</v>
      </c>
      <c r="B1990">
        <v>56</v>
      </c>
      <c r="C1990">
        <v>2023</v>
      </c>
      <c r="D1990" t="s">
        <v>176</v>
      </c>
      <c r="E1990">
        <v>139</v>
      </c>
      <c r="F1990" t="s">
        <v>177</v>
      </c>
      <c r="G1990" t="s">
        <v>24</v>
      </c>
      <c r="H1990" t="s">
        <v>25</v>
      </c>
      <c r="I1990">
        <v>250</v>
      </c>
      <c r="J1990" t="s">
        <v>31</v>
      </c>
      <c r="K1990" t="s">
        <v>28</v>
      </c>
      <c r="L1990">
        <v>5</v>
      </c>
      <c r="M1990">
        <v>1</v>
      </c>
      <c r="N1990" s="1" t="s">
        <v>27</v>
      </c>
      <c r="O1990" t="s">
        <v>27</v>
      </c>
      <c r="P1990">
        <v>21</v>
      </c>
      <c r="Q1990" t="s">
        <v>27</v>
      </c>
      <c r="R1990" t="s">
        <v>27</v>
      </c>
      <c r="S1990">
        <v>100</v>
      </c>
      <c r="T1990">
        <f>2*90</f>
        <v>180</v>
      </c>
      <c r="U1990" t="s">
        <v>29</v>
      </c>
    </row>
    <row r="1991" spans="1:21" x14ac:dyDescent="0.35">
      <c r="A1991" t="s">
        <v>21</v>
      </c>
      <c r="B1991">
        <v>1</v>
      </c>
      <c r="C1991">
        <v>2023</v>
      </c>
      <c r="D1991" t="s">
        <v>178</v>
      </c>
      <c r="E1991">
        <v>140</v>
      </c>
      <c r="F1991" t="s">
        <v>179</v>
      </c>
      <c r="G1991" t="s">
        <v>24</v>
      </c>
      <c r="H1991" t="s">
        <v>25</v>
      </c>
      <c r="I1991">
        <v>200</v>
      </c>
      <c r="J1991" t="s">
        <v>26</v>
      </c>
      <c r="K1991">
        <v>4000</v>
      </c>
      <c r="L1991">
        <v>6</v>
      </c>
      <c r="M1991">
        <v>2</v>
      </c>
      <c r="N1991" s="1" t="s">
        <v>27</v>
      </c>
      <c r="O1991" t="s">
        <v>32</v>
      </c>
      <c r="P1991">
        <v>21</v>
      </c>
      <c r="Q1991" t="s">
        <v>32</v>
      </c>
      <c r="R1991" t="s">
        <v>27</v>
      </c>
      <c r="S1991">
        <v>24</v>
      </c>
      <c r="T1991">
        <v>800</v>
      </c>
      <c r="U1991" t="s">
        <v>39</v>
      </c>
    </row>
    <row r="1992" spans="1:21" x14ac:dyDescent="0.35">
      <c r="A1992" t="s">
        <v>30</v>
      </c>
      <c r="B1992">
        <v>2</v>
      </c>
      <c r="C1992">
        <v>2023</v>
      </c>
      <c r="D1992" t="s">
        <v>178</v>
      </c>
      <c r="E1992">
        <v>140</v>
      </c>
      <c r="F1992" t="s">
        <v>179</v>
      </c>
      <c r="G1992" t="s">
        <v>24</v>
      </c>
      <c r="H1992" t="s">
        <v>25</v>
      </c>
      <c r="I1992">
        <v>825</v>
      </c>
      <c r="J1992" t="s">
        <v>26</v>
      </c>
      <c r="K1992">
        <v>4000</v>
      </c>
      <c r="L1992">
        <v>6</v>
      </c>
      <c r="M1992">
        <v>1</v>
      </c>
      <c r="N1992" s="1" t="s">
        <v>27</v>
      </c>
      <c r="O1992" t="s">
        <v>27</v>
      </c>
      <c r="P1992" t="s">
        <v>28</v>
      </c>
      <c r="Q1992" t="s">
        <v>32</v>
      </c>
      <c r="R1992" t="s">
        <v>27</v>
      </c>
      <c r="S1992">
        <v>50</v>
      </c>
      <c r="T1992">
        <v>425</v>
      </c>
      <c r="U1992" t="s">
        <v>29</v>
      </c>
    </row>
    <row r="1993" spans="1:21" x14ac:dyDescent="0.35">
      <c r="A1993" t="s">
        <v>33</v>
      </c>
      <c r="B1993">
        <v>4</v>
      </c>
      <c r="C1993">
        <v>2023</v>
      </c>
      <c r="D1993" t="s">
        <v>178</v>
      </c>
      <c r="E1993">
        <v>140</v>
      </c>
      <c r="F1993" t="s">
        <v>179</v>
      </c>
      <c r="G1993" t="s">
        <v>24</v>
      </c>
      <c r="H1993" t="s">
        <v>25</v>
      </c>
      <c r="I1993">
        <v>675</v>
      </c>
      <c r="J1993" t="s">
        <v>26</v>
      </c>
      <c r="K1993">
        <v>6000</v>
      </c>
      <c r="L1993">
        <v>6</v>
      </c>
      <c r="M1993">
        <v>1</v>
      </c>
      <c r="N1993" s="1" t="s">
        <v>27</v>
      </c>
      <c r="O1993" t="s">
        <v>32</v>
      </c>
      <c r="P1993" t="s">
        <v>28</v>
      </c>
      <c r="Q1993" t="s">
        <v>32</v>
      </c>
      <c r="R1993" t="s">
        <v>27</v>
      </c>
      <c r="S1993">
        <v>50</v>
      </c>
      <c r="T1993">
        <f>2*375</f>
        <v>750</v>
      </c>
      <c r="U1993" t="s">
        <v>39</v>
      </c>
    </row>
    <row r="1994" spans="1:21" x14ac:dyDescent="0.35">
      <c r="A1994" t="s">
        <v>34</v>
      </c>
      <c r="B1994">
        <v>5</v>
      </c>
      <c r="C1994">
        <v>2023</v>
      </c>
      <c r="D1994" t="s">
        <v>178</v>
      </c>
      <c r="E1994">
        <v>140</v>
      </c>
      <c r="F1994" t="s">
        <v>179</v>
      </c>
      <c r="G1994" t="s">
        <v>24</v>
      </c>
      <c r="H1994" t="s">
        <v>25</v>
      </c>
      <c r="I1994">
        <v>200</v>
      </c>
      <c r="J1994" t="s">
        <v>26</v>
      </c>
      <c r="K1994">
        <v>2000</v>
      </c>
      <c r="L1994">
        <v>6</v>
      </c>
      <c r="M1994">
        <v>1</v>
      </c>
      <c r="N1994" s="1" t="s">
        <v>27</v>
      </c>
      <c r="O1994" t="s">
        <v>32</v>
      </c>
      <c r="P1994">
        <v>21</v>
      </c>
      <c r="Q1994" t="s">
        <v>32</v>
      </c>
      <c r="R1994" t="s">
        <v>32</v>
      </c>
      <c r="S1994">
        <v>40</v>
      </c>
      <c r="T1994">
        <f>2*75</f>
        <v>150</v>
      </c>
      <c r="U1994" t="s">
        <v>27</v>
      </c>
    </row>
    <row r="1995" spans="1:21" x14ac:dyDescent="0.35">
      <c r="A1995" t="s">
        <v>35</v>
      </c>
      <c r="B1995">
        <v>6</v>
      </c>
      <c r="C1995">
        <v>2023</v>
      </c>
      <c r="D1995" t="s">
        <v>178</v>
      </c>
      <c r="E1995">
        <v>140</v>
      </c>
      <c r="F1995" t="s">
        <v>179</v>
      </c>
      <c r="G1995" t="s">
        <v>24</v>
      </c>
      <c r="H1995" t="s">
        <v>25</v>
      </c>
      <c r="I1995">
        <v>1049</v>
      </c>
      <c r="J1995" t="s">
        <v>26</v>
      </c>
      <c r="K1995">
        <v>4000</v>
      </c>
      <c r="L1995">
        <v>6</v>
      </c>
      <c r="M1995">
        <v>1</v>
      </c>
      <c r="N1995" s="1" t="s">
        <v>27</v>
      </c>
      <c r="O1995" t="s">
        <v>27</v>
      </c>
      <c r="P1995" t="s">
        <v>28</v>
      </c>
      <c r="Q1995" t="s">
        <v>27</v>
      </c>
      <c r="R1995" t="s">
        <v>27</v>
      </c>
      <c r="S1995">
        <v>50</v>
      </c>
      <c r="T1995">
        <v>1340</v>
      </c>
      <c r="U1995" t="s">
        <v>29</v>
      </c>
    </row>
    <row r="1996" spans="1:21" x14ac:dyDescent="0.35">
      <c r="A1996" t="s">
        <v>36</v>
      </c>
      <c r="B1996">
        <v>8</v>
      </c>
      <c r="C1996">
        <v>2023</v>
      </c>
      <c r="D1996" t="s">
        <v>178</v>
      </c>
      <c r="E1996">
        <v>140</v>
      </c>
      <c r="F1996" t="s">
        <v>179</v>
      </c>
      <c r="G1996" t="s">
        <v>24</v>
      </c>
      <c r="H1996" t="s">
        <v>25</v>
      </c>
      <c r="I1996">
        <v>400</v>
      </c>
      <c r="J1996" t="s">
        <v>26</v>
      </c>
      <c r="K1996">
        <v>2000</v>
      </c>
      <c r="L1996">
        <v>6</v>
      </c>
      <c r="M1996">
        <v>2</v>
      </c>
      <c r="N1996" s="1" t="s">
        <v>27</v>
      </c>
      <c r="O1996" t="s">
        <v>27</v>
      </c>
      <c r="P1996">
        <v>21</v>
      </c>
      <c r="Q1996" t="s">
        <v>32</v>
      </c>
      <c r="R1996" t="s">
        <v>27</v>
      </c>
      <c r="S1996">
        <v>20</v>
      </c>
      <c r="T1996">
        <f>2*335</f>
        <v>670</v>
      </c>
      <c r="U1996" t="s">
        <v>29</v>
      </c>
    </row>
    <row r="1997" spans="1:21" x14ac:dyDescent="0.35">
      <c r="A1997" t="s">
        <v>37</v>
      </c>
      <c r="B1997">
        <v>9</v>
      </c>
      <c r="C1997">
        <v>2023</v>
      </c>
      <c r="D1997" t="s">
        <v>178</v>
      </c>
      <c r="E1997">
        <v>140</v>
      </c>
      <c r="F1997" t="s">
        <v>179</v>
      </c>
      <c r="G1997" t="s">
        <v>24</v>
      </c>
      <c r="H1997" t="s">
        <v>25</v>
      </c>
      <c r="I1997">
        <v>565</v>
      </c>
      <c r="J1997" t="s">
        <v>26</v>
      </c>
      <c r="K1997">
        <v>4000</v>
      </c>
      <c r="L1997">
        <v>6</v>
      </c>
      <c r="M1997">
        <v>1</v>
      </c>
      <c r="N1997" s="1" t="s">
        <v>27</v>
      </c>
      <c r="O1997" t="s">
        <v>27</v>
      </c>
      <c r="P1997" t="s">
        <v>28</v>
      </c>
      <c r="Q1997" t="s">
        <v>27</v>
      </c>
      <c r="R1997" t="s">
        <v>27</v>
      </c>
      <c r="S1997">
        <v>0</v>
      </c>
      <c r="T1997">
        <f>2*570</f>
        <v>1140</v>
      </c>
      <c r="U1997" t="s">
        <v>29</v>
      </c>
    </row>
    <row r="1998" spans="1:21" x14ac:dyDescent="0.35">
      <c r="A1998" t="s">
        <v>38</v>
      </c>
      <c r="B1998">
        <v>10</v>
      </c>
      <c r="C1998">
        <v>2023</v>
      </c>
      <c r="D1998" t="s">
        <v>178</v>
      </c>
      <c r="E1998">
        <v>140</v>
      </c>
      <c r="F1998" t="s">
        <v>179</v>
      </c>
      <c r="G1998" t="s">
        <v>24</v>
      </c>
      <c r="H1998" t="s">
        <v>25</v>
      </c>
      <c r="I1998">
        <v>333</v>
      </c>
      <c r="J1998" t="s">
        <v>26</v>
      </c>
      <c r="K1998">
        <v>2000</v>
      </c>
      <c r="L1998">
        <v>6</v>
      </c>
      <c r="M1998">
        <v>1</v>
      </c>
      <c r="N1998" s="1" t="s">
        <v>27</v>
      </c>
      <c r="O1998" t="s">
        <v>27</v>
      </c>
      <c r="P1998" t="s">
        <v>28</v>
      </c>
      <c r="Q1998" t="s">
        <v>27</v>
      </c>
      <c r="R1998" t="s">
        <v>27</v>
      </c>
      <c r="S1998">
        <v>32</v>
      </c>
      <c r="T1998">
        <v>312</v>
      </c>
      <c r="U1998" t="s">
        <v>39</v>
      </c>
    </row>
    <row r="1999" spans="1:21" x14ac:dyDescent="0.35">
      <c r="A1999" t="s">
        <v>41</v>
      </c>
      <c r="B1999">
        <v>12</v>
      </c>
      <c r="C1999">
        <v>2023</v>
      </c>
      <c r="D1999" t="s">
        <v>178</v>
      </c>
      <c r="E1999">
        <v>140</v>
      </c>
      <c r="F1999" t="s">
        <v>179</v>
      </c>
      <c r="G1999" t="s">
        <v>24</v>
      </c>
      <c r="H1999" t="s">
        <v>25</v>
      </c>
      <c r="I1999">
        <v>450</v>
      </c>
      <c r="J1999" t="s">
        <v>26</v>
      </c>
      <c r="K1999">
        <v>2000</v>
      </c>
      <c r="L1999">
        <v>6</v>
      </c>
      <c r="M1999">
        <v>1</v>
      </c>
      <c r="N1999" s="1" t="s">
        <v>27</v>
      </c>
      <c r="O1999" t="s">
        <v>27</v>
      </c>
      <c r="P1999">
        <v>18</v>
      </c>
      <c r="Q1999" t="s">
        <v>27</v>
      </c>
      <c r="R1999" t="s">
        <v>27</v>
      </c>
      <c r="S1999">
        <v>40</v>
      </c>
      <c r="T1999">
        <v>379</v>
      </c>
      <c r="U1999" t="s">
        <v>27</v>
      </c>
    </row>
    <row r="2000" spans="1:21" x14ac:dyDescent="0.35">
      <c r="A2000" t="s">
        <v>42</v>
      </c>
      <c r="B2000">
        <v>13</v>
      </c>
      <c r="C2000">
        <v>2023</v>
      </c>
      <c r="D2000" t="s">
        <v>178</v>
      </c>
      <c r="E2000">
        <v>140</v>
      </c>
      <c r="F2000" t="s">
        <v>179</v>
      </c>
      <c r="G2000" t="s">
        <v>24</v>
      </c>
      <c r="H2000" t="s">
        <v>25</v>
      </c>
      <c r="I2000">
        <v>50</v>
      </c>
      <c r="J2000" t="s">
        <v>26</v>
      </c>
      <c r="K2000">
        <v>2000</v>
      </c>
      <c r="L2000">
        <v>6</v>
      </c>
      <c r="M2000">
        <v>1</v>
      </c>
      <c r="N2000" s="1" t="s">
        <v>27</v>
      </c>
      <c r="O2000" t="s">
        <v>32</v>
      </c>
      <c r="P2000">
        <v>21</v>
      </c>
      <c r="Q2000" t="s">
        <v>27</v>
      </c>
      <c r="R2000" t="s">
        <v>27</v>
      </c>
      <c r="S2000">
        <v>50</v>
      </c>
      <c r="T2000">
        <v>150</v>
      </c>
      <c r="U2000" t="s">
        <v>27</v>
      </c>
    </row>
    <row r="2001" spans="1:21" x14ac:dyDescent="0.35">
      <c r="A2001" t="s">
        <v>43</v>
      </c>
      <c r="B2001">
        <v>15</v>
      </c>
      <c r="C2001">
        <v>2023</v>
      </c>
      <c r="D2001" t="s">
        <v>178</v>
      </c>
      <c r="E2001">
        <v>140</v>
      </c>
      <c r="F2001" t="s">
        <v>179</v>
      </c>
      <c r="G2001" t="s">
        <v>24</v>
      </c>
      <c r="H2001" t="s">
        <v>25</v>
      </c>
      <c r="I2001">
        <v>315</v>
      </c>
      <c r="J2001" t="s">
        <v>26</v>
      </c>
      <c r="K2001">
        <v>4000</v>
      </c>
      <c r="L2001">
        <v>6</v>
      </c>
      <c r="M2001">
        <v>1</v>
      </c>
      <c r="N2001" s="1" t="s">
        <v>27</v>
      </c>
      <c r="O2001" t="s">
        <v>27</v>
      </c>
      <c r="P2001">
        <v>18</v>
      </c>
      <c r="Q2001" t="s">
        <v>27</v>
      </c>
      <c r="R2001" t="s">
        <v>27</v>
      </c>
      <c r="S2001">
        <v>40</v>
      </c>
      <c r="T2001">
        <v>252</v>
      </c>
      <c r="U2001" t="s">
        <v>29</v>
      </c>
    </row>
    <row r="2002" spans="1:21" x14ac:dyDescent="0.35">
      <c r="A2002" t="s">
        <v>44</v>
      </c>
      <c r="B2002">
        <v>16</v>
      </c>
      <c r="C2002">
        <v>2023</v>
      </c>
      <c r="D2002" t="s">
        <v>178</v>
      </c>
      <c r="E2002">
        <v>140</v>
      </c>
      <c r="F2002" t="s">
        <v>179</v>
      </c>
      <c r="G2002" t="s">
        <v>24</v>
      </c>
      <c r="H2002" t="s">
        <v>25</v>
      </c>
      <c r="I2002">
        <v>600</v>
      </c>
      <c r="J2002" t="s">
        <v>26</v>
      </c>
      <c r="K2002">
        <v>4000</v>
      </c>
      <c r="L2002">
        <v>6</v>
      </c>
      <c r="M2002">
        <v>1</v>
      </c>
      <c r="N2002" s="1" t="s">
        <v>27</v>
      </c>
      <c r="O2002" t="s">
        <v>27</v>
      </c>
      <c r="P2002">
        <v>21</v>
      </c>
      <c r="Q2002" t="s">
        <v>32</v>
      </c>
      <c r="R2002" t="s">
        <v>27</v>
      </c>
      <c r="S2002">
        <v>30</v>
      </c>
      <c r="T2002">
        <f>2*500</f>
        <v>1000</v>
      </c>
      <c r="U2002" t="s">
        <v>29</v>
      </c>
    </row>
    <row r="2003" spans="1:21" x14ac:dyDescent="0.35">
      <c r="A2003" t="s">
        <v>45</v>
      </c>
      <c r="B2003">
        <v>17</v>
      </c>
      <c r="C2003">
        <v>2023</v>
      </c>
      <c r="D2003" t="s">
        <v>178</v>
      </c>
      <c r="E2003">
        <v>140</v>
      </c>
      <c r="F2003" t="s">
        <v>179</v>
      </c>
      <c r="G2003" t="s">
        <v>24</v>
      </c>
      <c r="H2003" t="s">
        <v>25</v>
      </c>
      <c r="I2003">
        <v>400</v>
      </c>
      <c r="J2003" t="s">
        <v>26</v>
      </c>
      <c r="K2003">
        <v>2000</v>
      </c>
      <c r="L2003">
        <v>6</v>
      </c>
      <c r="M2003">
        <v>2</v>
      </c>
      <c r="N2003" s="1" t="s">
        <v>27</v>
      </c>
      <c r="O2003" t="s">
        <v>27</v>
      </c>
      <c r="P2003">
        <v>21</v>
      </c>
      <c r="Q2003" t="s">
        <v>27</v>
      </c>
      <c r="R2003" t="s">
        <v>27</v>
      </c>
      <c r="S2003">
        <v>100</v>
      </c>
      <c r="T2003">
        <v>400</v>
      </c>
      <c r="U2003" t="s">
        <v>29</v>
      </c>
    </row>
    <row r="2004" spans="1:21" x14ac:dyDescent="0.35">
      <c r="A2004" t="s">
        <v>46</v>
      </c>
      <c r="B2004">
        <v>18</v>
      </c>
      <c r="C2004">
        <v>2023</v>
      </c>
      <c r="D2004" t="s">
        <v>178</v>
      </c>
      <c r="E2004">
        <v>140</v>
      </c>
      <c r="F2004" t="s">
        <v>179</v>
      </c>
      <c r="G2004" t="s">
        <v>24</v>
      </c>
      <c r="H2004" t="s">
        <v>25</v>
      </c>
      <c r="I2004">
        <v>150</v>
      </c>
      <c r="J2004" t="s">
        <v>26</v>
      </c>
      <c r="K2004">
        <v>2000</v>
      </c>
      <c r="L2004">
        <v>6</v>
      </c>
      <c r="M2004">
        <v>1</v>
      </c>
      <c r="N2004" s="1" t="s">
        <v>27</v>
      </c>
      <c r="O2004" t="s">
        <v>32</v>
      </c>
      <c r="P2004" t="s">
        <v>28</v>
      </c>
      <c r="Q2004" t="s">
        <v>27</v>
      </c>
      <c r="R2004" t="s">
        <v>27</v>
      </c>
      <c r="S2004">
        <v>30</v>
      </c>
      <c r="T2004">
        <v>100</v>
      </c>
      <c r="U2004" t="s">
        <v>29</v>
      </c>
    </row>
    <row r="2005" spans="1:21" x14ac:dyDescent="0.35">
      <c r="A2005" t="s">
        <v>47</v>
      </c>
      <c r="B2005">
        <v>19</v>
      </c>
      <c r="C2005">
        <v>2023</v>
      </c>
      <c r="D2005" t="s">
        <v>178</v>
      </c>
      <c r="E2005">
        <v>140</v>
      </c>
      <c r="F2005" t="s">
        <v>179</v>
      </c>
      <c r="G2005" t="s">
        <v>24</v>
      </c>
      <c r="H2005" t="s">
        <v>25</v>
      </c>
      <c r="I2005">
        <v>400</v>
      </c>
      <c r="J2005" t="s">
        <v>26</v>
      </c>
      <c r="K2005">
        <v>2000</v>
      </c>
      <c r="L2005">
        <v>6</v>
      </c>
      <c r="M2005">
        <v>1</v>
      </c>
      <c r="N2005" s="1" t="s">
        <v>27</v>
      </c>
      <c r="O2005" t="s">
        <v>27</v>
      </c>
      <c r="P2005" t="s">
        <v>28</v>
      </c>
      <c r="Q2005" t="s">
        <v>27</v>
      </c>
      <c r="R2005" t="s">
        <v>27</v>
      </c>
      <c r="S2005">
        <v>40</v>
      </c>
      <c r="T2005">
        <v>400</v>
      </c>
      <c r="U2005" t="s">
        <v>29</v>
      </c>
    </row>
    <row r="2006" spans="1:21" x14ac:dyDescent="0.35">
      <c r="A2006" t="s">
        <v>48</v>
      </c>
      <c r="B2006">
        <v>20</v>
      </c>
      <c r="C2006">
        <v>2023</v>
      </c>
      <c r="D2006" t="s">
        <v>178</v>
      </c>
      <c r="E2006">
        <v>140</v>
      </c>
      <c r="F2006" t="s">
        <v>179</v>
      </c>
      <c r="G2006" t="s">
        <v>24</v>
      </c>
      <c r="H2006" t="s">
        <v>25</v>
      </c>
      <c r="I2006">
        <v>300</v>
      </c>
      <c r="J2006" t="s">
        <v>26</v>
      </c>
      <c r="K2006">
        <v>2000</v>
      </c>
      <c r="L2006">
        <v>6</v>
      </c>
      <c r="M2006">
        <v>1</v>
      </c>
      <c r="N2006" s="1" t="s">
        <v>27</v>
      </c>
      <c r="O2006" t="s">
        <v>27</v>
      </c>
      <c r="P2006">
        <v>21</v>
      </c>
      <c r="Q2006" t="s">
        <v>27</v>
      </c>
      <c r="R2006" t="s">
        <v>27</v>
      </c>
      <c r="S2006">
        <f>(2/3)*54</f>
        <v>36</v>
      </c>
      <c r="T2006">
        <f>2*330</f>
        <v>660</v>
      </c>
      <c r="U2006" t="s">
        <v>29</v>
      </c>
    </row>
    <row r="2007" spans="1:21" x14ac:dyDescent="0.35">
      <c r="A2007" t="s">
        <v>49</v>
      </c>
      <c r="B2007">
        <v>21</v>
      </c>
      <c r="C2007">
        <v>2023</v>
      </c>
      <c r="D2007" t="s">
        <v>178</v>
      </c>
      <c r="E2007">
        <v>140</v>
      </c>
      <c r="F2007" t="s">
        <v>179</v>
      </c>
      <c r="G2007" t="s">
        <v>24</v>
      </c>
      <c r="H2007" t="s">
        <v>25</v>
      </c>
      <c r="I2007">
        <v>250</v>
      </c>
      <c r="J2007" t="s">
        <v>26</v>
      </c>
      <c r="K2007">
        <v>2000</v>
      </c>
      <c r="L2007">
        <v>6</v>
      </c>
      <c r="M2007">
        <v>2</v>
      </c>
      <c r="N2007" s="1" t="s">
        <v>27</v>
      </c>
      <c r="O2007" t="s">
        <v>32</v>
      </c>
      <c r="P2007">
        <v>18</v>
      </c>
      <c r="Q2007" t="s">
        <v>32</v>
      </c>
      <c r="R2007" t="s">
        <v>27</v>
      </c>
      <c r="S2007">
        <v>40</v>
      </c>
      <c r="T2007">
        <f>2*200</f>
        <v>400</v>
      </c>
      <c r="U2007" t="s">
        <v>39</v>
      </c>
    </row>
    <row r="2008" spans="1:21" x14ac:dyDescent="0.35">
      <c r="A2008" t="s">
        <v>50</v>
      </c>
      <c r="B2008">
        <v>22</v>
      </c>
      <c r="C2008">
        <v>2023</v>
      </c>
      <c r="D2008" t="s">
        <v>178</v>
      </c>
      <c r="E2008">
        <v>140</v>
      </c>
      <c r="F2008" t="s">
        <v>179</v>
      </c>
      <c r="G2008" t="s">
        <v>24</v>
      </c>
      <c r="H2008" t="s">
        <v>25</v>
      </c>
      <c r="I2008">
        <v>325</v>
      </c>
      <c r="J2008" t="s">
        <v>26</v>
      </c>
      <c r="K2008">
        <v>2000</v>
      </c>
      <c r="L2008">
        <v>6</v>
      </c>
      <c r="M2008">
        <v>1</v>
      </c>
      <c r="N2008" s="1" t="s">
        <v>27</v>
      </c>
      <c r="O2008" t="s">
        <v>32</v>
      </c>
      <c r="P2008">
        <v>21</v>
      </c>
      <c r="Q2008" t="s">
        <v>32</v>
      </c>
      <c r="R2008" t="s">
        <v>27</v>
      </c>
      <c r="S2008">
        <v>40</v>
      </c>
      <c r="T2008">
        <f>2*200</f>
        <v>400</v>
      </c>
      <c r="U2008" t="s">
        <v>39</v>
      </c>
    </row>
    <row r="2009" spans="1:21" x14ac:dyDescent="0.35">
      <c r="A2009" t="s">
        <v>51</v>
      </c>
      <c r="B2009">
        <v>23</v>
      </c>
      <c r="C2009">
        <v>2023</v>
      </c>
      <c r="D2009" t="s">
        <v>178</v>
      </c>
      <c r="E2009">
        <v>140</v>
      </c>
      <c r="F2009" t="s">
        <v>179</v>
      </c>
      <c r="G2009" t="s">
        <v>24</v>
      </c>
      <c r="H2009" t="s">
        <v>25</v>
      </c>
      <c r="I2009">
        <v>571</v>
      </c>
      <c r="J2009" t="s">
        <v>26</v>
      </c>
      <c r="K2009">
        <v>2000</v>
      </c>
      <c r="L2009">
        <v>6</v>
      </c>
      <c r="M2009">
        <v>1</v>
      </c>
      <c r="N2009" s="1" t="s">
        <v>27</v>
      </c>
      <c r="O2009" t="s">
        <v>27</v>
      </c>
      <c r="P2009">
        <v>18</v>
      </c>
      <c r="Q2009" t="s">
        <v>27</v>
      </c>
      <c r="R2009" t="s">
        <v>27</v>
      </c>
      <c r="S2009">
        <v>25</v>
      </c>
      <c r="T2009">
        <f>2*500</f>
        <v>1000</v>
      </c>
      <c r="U2009" t="s">
        <v>29</v>
      </c>
    </row>
    <row r="2010" spans="1:21" x14ac:dyDescent="0.35">
      <c r="A2010" t="s">
        <v>52</v>
      </c>
      <c r="B2010">
        <v>24</v>
      </c>
      <c r="C2010">
        <v>2023</v>
      </c>
      <c r="D2010" t="s">
        <v>178</v>
      </c>
      <c r="E2010">
        <v>140</v>
      </c>
      <c r="F2010" t="s">
        <v>179</v>
      </c>
      <c r="G2010" t="s">
        <v>24</v>
      </c>
      <c r="H2010" t="s">
        <v>25</v>
      </c>
      <c r="I2010">
        <v>1100</v>
      </c>
      <c r="J2010" t="s">
        <v>26</v>
      </c>
      <c r="K2010">
        <v>2000</v>
      </c>
      <c r="L2010">
        <v>6</v>
      </c>
      <c r="M2010">
        <v>2</v>
      </c>
      <c r="N2010" s="1" t="s">
        <v>27</v>
      </c>
      <c r="O2010" t="s">
        <v>27</v>
      </c>
      <c r="P2010" t="s">
        <v>28</v>
      </c>
      <c r="Q2010" t="s">
        <v>32</v>
      </c>
      <c r="R2010" t="s">
        <v>27</v>
      </c>
      <c r="S2010">
        <v>50</v>
      </c>
      <c r="T2010" s="1">
        <v>1050</v>
      </c>
      <c r="U2010" t="s">
        <v>29</v>
      </c>
    </row>
    <row r="2011" spans="1:21" x14ac:dyDescent="0.35">
      <c r="A2011" t="s">
        <v>53</v>
      </c>
      <c r="B2011">
        <v>25</v>
      </c>
      <c r="C2011">
        <v>2023</v>
      </c>
      <c r="D2011" t="s">
        <v>178</v>
      </c>
      <c r="E2011">
        <v>140</v>
      </c>
      <c r="F2011" t="s">
        <v>179</v>
      </c>
      <c r="G2011" t="s">
        <v>24</v>
      </c>
      <c r="H2011" t="s">
        <v>25</v>
      </c>
      <c r="I2011">
        <v>471</v>
      </c>
      <c r="J2011" t="s">
        <v>26</v>
      </c>
      <c r="K2011">
        <v>2000</v>
      </c>
      <c r="L2011">
        <v>6</v>
      </c>
      <c r="M2011">
        <v>1</v>
      </c>
      <c r="N2011" s="1" t="s">
        <v>27</v>
      </c>
      <c r="O2011" t="s">
        <v>27</v>
      </c>
      <c r="P2011" t="s">
        <v>28</v>
      </c>
      <c r="Q2011" t="s">
        <v>32</v>
      </c>
      <c r="R2011" t="s">
        <v>27</v>
      </c>
      <c r="S2011">
        <v>30</v>
      </c>
      <c r="T2011">
        <f>2*86</f>
        <v>172</v>
      </c>
      <c r="U2011" t="s">
        <v>39</v>
      </c>
    </row>
    <row r="2012" spans="1:21" x14ac:dyDescent="0.35">
      <c r="A2012" t="s">
        <v>54</v>
      </c>
      <c r="B2012">
        <v>26</v>
      </c>
      <c r="C2012">
        <v>2023</v>
      </c>
      <c r="D2012" t="s">
        <v>178</v>
      </c>
      <c r="E2012">
        <v>140</v>
      </c>
      <c r="F2012" t="s">
        <v>179</v>
      </c>
      <c r="G2012" t="s">
        <v>24</v>
      </c>
      <c r="H2012" t="s">
        <v>25</v>
      </c>
      <c r="I2012">
        <v>127.25</v>
      </c>
      <c r="J2012" t="s">
        <v>26</v>
      </c>
      <c r="K2012">
        <v>2000</v>
      </c>
      <c r="L2012">
        <v>6</v>
      </c>
      <c r="M2012">
        <v>2</v>
      </c>
      <c r="N2012" s="1" t="s">
        <v>27</v>
      </c>
      <c r="O2012" t="s">
        <v>27</v>
      </c>
      <c r="P2012" t="s">
        <v>28</v>
      </c>
      <c r="Q2012" t="s">
        <v>32</v>
      </c>
      <c r="R2012" t="s">
        <v>27</v>
      </c>
      <c r="S2012">
        <v>100</v>
      </c>
      <c r="T2012">
        <f>(2/3)*302.25</f>
        <v>201.5</v>
      </c>
      <c r="U2012" t="s">
        <v>29</v>
      </c>
    </row>
    <row r="2013" spans="1:21" x14ac:dyDescent="0.35">
      <c r="A2013" t="s">
        <v>55</v>
      </c>
      <c r="B2013">
        <v>27</v>
      </c>
      <c r="C2013">
        <v>2023</v>
      </c>
      <c r="D2013" t="s">
        <v>178</v>
      </c>
      <c r="E2013">
        <v>140</v>
      </c>
      <c r="F2013" t="s">
        <v>179</v>
      </c>
      <c r="G2013" t="s">
        <v>24</v>
      </c>
      <c r="H2013" t="s">
        <v>25</v>
      </c>
      <c r="I2013">
        <v>632</v>
      </c>
      <c r="J2013" t="s">
        <v>26</v>
      </c>
      <c r="K2013">
        <v>2000</v>
      </c>
      <c r="L2013">
        <v>6</v>
      </c>
      <c r="M2013">
        <v>2</v>
      </c>
      <c r="N2013" s="1" t="s">
        <v>27</v>
      </c>
      <c r="O2013" t="s">
        <v>27</v>
      </c>
      <c r="P2013" t="s">
        <v>28</v>
      </c>
      <c r="Q2013" t="s">
        <v>27</v>
      </c>
      <c r="R2013" t="s">
        <v>27</v>
      </c>
      <c r="S2013">
        <v>40</v>
      </c>
      <c r="T2013">
        <v>600</v>
      </c>
      <c r="U2013" t="s">
        <v>29</v>
      </c>
    </row>
    <row r="2014" spans="1:21" x14ac:dyDescent="0.35">
      <c r="A2014" t="s">
        <v>56</v>
      </c>
      <c r="B2014">
        <v>28</v>
      </c>
      <c r="C2014">
        <v>2023</v>
      </c>
      <c r="D2014" t="s">
        <v>178</v>
      </c>
      <c r="E2014">
        <v>140</v>
      </c>
      <c r="F2014" t="s">
        <v>179</v>
      </c>
      <c r="G2014" t="s">
        <v>24</v>
      </c>
      <c r="H2014" t="s">
        <v>25</v>
      </c>
      <c r="I2014">
        <v>550</v>
      </c>
      <c r="J2014" t="s">
        <v>26</v>
      </c>
      <c r="K2014">
        <v>2000</v>
      </c>
      <c r="L2014">
        <v>6</v>
      </c>
      <c r="M2014">
        <v>1</v>
      </c>
      <c r="N2014" s="1" t="s">
        <v>27</v>
      </c>
      <c r="O2014" t="s">
        <v>27</v>
      </c>
      <c r="P2014">
        <v>21</v>
      </c>
      <c r="Q2014" t="s">
        <v>32</v>
      </c>
      <c r="R2014" t="s">
        <v>27</v>
      </c>
      <c r="S2014">
        <v>40</v>
      </c>
      <c r="T2014">
        <f>2*300</f>
        <v>600</v>
      </c>
      <c r="U2014" t="s">
        <v>29</v>
      </c>
    </row>
    <row r="2015" spans="1:21" x14ac:dyDescent="0.35">
      <c r="A2015" t="s">
        <v>57</v>
      </c>
      <c r="B2015">
        <v>29</v>
      </c>
      <c r="C2015">
        <v>2023</v>
      </c>
      <c r="D2015" t="s">
        <v>178</v>
      </c>
      <c r="E2015">
        <v>140</v>
      </c>
      <c r="F2015" t="s">
        <v>179</v>
      </c>
      <c r="G2015" t="s">
        <v>24</v>
      </c>
      <c r="H2015" t="s">
        <v>25</v>
      </c>
      <c r="I2015">
        <v>200</v>
      </c>
      <c r="J2015" t="s">
        <v>26</v>
      </c>
      <c r="K2015">
        <v>2000</v>
      </c>
      <c r="L2015">
        <v>6</v>
      </c>
      <c r="M2015">
        <v>1</v>
      </c>
      <c r="N2015" s="1" t="s">
        <v>27</v>
      </c>
      <c r="O2015" t="s">
        <v>27</v>
      </c>
      <c r="P2015">
        <v>21</v>
      </c>
      <c r="Q2015" t="s">
        <v>32</v>
      </c>
      <c r="R2015" t="s">
        <v>32</v>
      </c>
      <c r="S2015">
        <v>24</v>
      </c>
      <c r="T2015">
        <v>200</v>
      </c>
      <c r="U2015" t="s">
        <v>39</v>
      </c>
    </row>
    <row r="2016" spans="1:21" x14ac:dyDescent="0.35">
      <c r="A2016" t="s">
        <v>40</v>
      </c>
      <c r="B2016">
        <v>11</v>
      </c>
      <c r="C2016">
        <v>2023</v>
      </c>
      <c r="D2016" t="s">
        <v>178</v>
      </c>
      <c r="E2016">
        <v>140</v>
      </c>
      <c r="F2016" t="s">
        <v>179</v>
      </c>
      <c r="G2016" t="s">
        <v>24</v>
      </c>
      <c r="H2016" t="s">
        <v>25</v>
      </c>
      <c r="I2016">
        <v>264</v>
      </c>
      <c r="J2016" t="s">
        <v>26</v>
      </c>
      <c r="K2016">
        <v>4000</v>
      </c>
      <c r="L2016">
        <v>6</v>
      </c>
      <c r="M2016">
        <v>1</v>
      </c>
      <c r="N2016" s="1" t="s">
        <v>27</v>
      </c>
      <c r="O2016" t="s">
        <v>27</v>
      </c>
      <c r="P2016">
        <v>18</v>
      </c>
      <c r="Q2016" t="s">
        <v>32</v>
      </c>
      <c r="R2016" t="s">
        <v>27</v>
      </c>
      <c r="S2016">
        <v>50</v>
      </c>
      <c r="T2016">
        <v>179</v>
      </c>
      <c r="U2016" t="s">
        <v>29</v>
      </c>
    </row>
    <row r="2017" spans="1:21" x14ac:dyDescent="0.35">
      <c r="A2017" t="s">
        <v>58</v>
      </c>
      <c r="B2017">
        <v>30</v>
      </c>
      <c r="C2017">
        <v>2023</v>
      </c>
      <c r="D2017" t="s">
        <v>178</v>
      </c>
      <c r="E2017">
        <v>140</v>
      </c>
      <c r="F2017" t="s">
        <v>179</v>
      </c>
      <c r="G2017" t="s">
        <v>24</v>
      </c>
      <c r="H2017" t="s">
        <v>25</v>
      </c>
      <c r="I2017">
        <v>375</v>
      </c>
      <c r="J2017" t="s">
        <v>26</v>
      </c>
      <c r="K2017">
        <v>2000</v>
      </c>
      <c r="L2017">
        <v>6</v>
      </c>
      <c r="M2017">
        <v>1</v>
      </c>
      <c r="N2017" s="1" t="s">
        <v>27</v>
      </c>
      <c r="O2017" t="s">
        <v>27</v>
      </c>
      <c r="P2017" t="s">
        <v>28</v>
      </c>
      <c r="Q2017" t="s">
        <v>32</v>
      </c>
      <c r="R2017" t="s">
        <v>27</v>
      </c>
      <c r="S2017">
        <v>0</v>
      </c>
      <c r="T2017">
        <v>375</v>
      </c>
      <c r="U2017" t="s">
        <v>29</v>
      </c>
    </row>
    <row r="2018" spans="1:21" x14ac:dyDescent="0.35">
      <c r="A2018" t="s">
        <v>59</v>
      </c>
      <c r="B2018">
        <v>31</v>
      </c>
      <c r="C2018">
        <v>2023</v>
      </c>
      <c r="D2018" t="s">
        <v>178</v>
      </c>
      <c r="E2018">
        <v>140</v>
      </c>
      <c r="F2018" t="s">
        <v>179</v>
      </c>
      <c r="G2018" t="s">
        <v>24</v>
      </c>
      <c r="H2018" t="s">
        <v>25</v>
      </c>
      <c r="I2018">
        <v>131</v>
      </c>
      <c r="J2018" t="s">
        <v>26</v>
      </c>
      <c r="K2018">
        <v>2000</v>
      </c>
      <c r="L2018">
        <v>6</v>
      </c>
      <c r="M2018">
        <v>1</v>
      </c>
      <c r="N2018" s="1" t="s">
        <v>27</v>
      </c>
      <c r="O2018" t="s">
        <v>32</v>
      </c>
      <c r="P2018">
        <v>19</v>
      </c>
      <c r="Q2018" t="s">
        <v>32</v>
      </c>
      <c r="R2018" t="s">
        <v>32</v>
      </c>
      <c r="S2018">
        <v>48</v>
      </c>
      <c r="T2018">
        <v>131</v>
      </c>
      <c r="U2018" t="s">
        <v>39</v>
      </c>
    </row>
    <row r="2019" spans="1:21" x14ac:dyDescent="0.35">
      <c r="A2019" t="s">
        <v>60</v>
      </c>
      <c r="B2019">
        <v>32</v>
      </c>
      <c r="C2019">
        <v>2023</v>
      </c>
      <c r="D2019" t="s">
        <v>178</v>
      </c>
      <c r="E2019">
        <v>140</v>
      </c>
      <c r="F2019" t="s">
        <v>179</v>
      </c>
      <c r="G2019" t="s">
        <v>24</v>
      </c>
      <c r="H2019" t="s">
        <v>25</v>
      </c>
      <c r="I2019">
        <v>600</v>
      </c>
      <c r="J2019" t="s">
        <v>26</v>
      </c>
      <c r="K2019">
        <v>2000</v>
      </c>
      <c r="L2019">
        <v>6</v>
      </c>
      <c r="M2019">
        <v>1</v>
      </c>
      <c r="N2019" s="1" t="s">
        <v>27</v>
      </c>
      <c r="O2019" t="s">
        <v>32</v>
      </c>
      <c r="P2019" t="s">
        <v>28</v>
      </c>
      <c r="Q2019" t="s">
        <v>32</v>
      </c>
      <c r="R2019" t="s">
        <v>27</v>
      </c>
      <c r="S2019">
        <v>50</v>
      </c>
      <c r="T2019">
        <f>2*400</f>
        <v>800</v>
      </c>
      <c r="U2019" t="s">
        <v>29</v>
      </c>
    </row>
    <row r="2020" spans="1:21" x14ac:dyDescent="0.35">
      <c r="A2020" t="s">
        <v>61</v>
      </c>
      <c r="B2020">
        <v>33</v>
      </c>
      <c r="C2020">
        <v>2023</v>
      </c>
      <c r="D2020" t="s">
        <v>178</v>
      </c>
      <c r="E2020">
        <v>140</v>
      </c>
      <c r="F2020" t="s">
        <v>179</v>
      </c>
      <c r="G2020" t="s">
        <v>24</v>
      </c>
      <c r="H2020" t="s">
        <v>25</v>
      </c>
      <c r="I2020">
        <v>320</v>
      </c>
      <c r="J2020" t="s">
        <v>26</v>
      </c>
      <c r="K2020">
        <v>2000</v>
      </c>
      <c r="L2020">
        <v>6</v>
      </c>
      <c r="M2020">
        <v>1</v>
      </c>
      <c r="N2020" s="1" t="s">
        <v>27</v>
      </c>
      <c r="O2020" t="s">
        <v>32</v>
      </c>
      <c r="P2020" t="s">
        <v>28</v>
      </c>
      <c r="Q2020" t="s">
        <v>32</v>
      </c>
      <c r="R2020" t="s">
        <v>27</v>
      </c>
      <c r="S2020">
        <v>40</v>
      </c>
      <c r="T2020">
        <f>2*320</f>
        <v>640</v>
      </c>
      <c r="U2020" t="s">
        <v>29</v>
      </c>
    </row>
    <row r="2021" spans="1:21" x14ac:dyDescent="0.35">
      <c r="A2021" t="s">
        <v>62</v>
      </c>
      <c r="B2021">
        <v>34</v>
      </c>
      <c r="C2021">
        <v>2023</v>
      </c>
      <c r="D2021" t="s">
        <v>178</v>
      </c>
      <c r="E2021">
        <v>140</v>
      </c>
      <c r="F2021" t="s">
        <v>179</v>
      </c>
      <c r="G2021" t="s">
        <v>24</v>
      </c>
      <c r="H2021" t="s">
        <v>25</v>
      </c>
      <c r="I2021">
        <v>565</v>
      </c>
      <c r="J2021" t="s">
        <v>26</v>
      </c>
      <c r="K2021">
        <v>2000</v>
      </c>
      <c r="L2021">
        <v>6</v>
      </c>
      <c r="M2021">
        <v>1</v>
      </c>
      <c r="N2021" s="1" t="s">
        <v>27</v>
      </c>
      <c r="O2021" t="s">
        <v>32</v>
      </c>
      <c r="P2021" t="s">
        <v>28</v>
      </c>
      <c r="Q2021" t="s">
        <v>32</v>
      </c>
      <c r="R2021" t="s">
        <v>27</v>
      </c>
      <c r="S2021">
        <v>100</v>
      </c>
      <c r="T2021">
        <v>580</v>
      </c>
      <c r="U2021" t="s">
        <v>29</v>
      </c>
    </row>
    <row r="2022" spans="1:21" x14ac:dyDescent="0.35">
      <c r="A2022" t="s">
        <v>63</v>
      </c>
      <c r="B2022">
        <v>35</v>
      </c>
      <c r="C2022">
        <v>2023</v>
      </c>
      <c r="D2022" t="s">
        <v>178</v>
      </c>
      <c r="E2022">
        <v>140</v>
      </c>
      <c r="F2022" t="s">
        <v>179</v>
      </c>
      <c r="G2022" t="s">
        <v>24</v>
      </c>
      <c r="H2022" t="s">
        <v>25</v>
      </c>
      <c r="I2022">
        <v>400</v>
      </c>
      <c r="J2022" t="s">
        <v>26</v>
      </c>
      <c r="K2022">
        <v>2000</v>
      </c>
      <c r="L2022">
        <v>6</v>
      </c>
      <c r="M2022">
        <v>2</v>
      </c>
      <c r="N2022" s="1" t="s">
        <v>27</v>
      </c>
      <c r="O2022" t="s">
        <v>32</v>
      </c>
      <c r="P2022">
        <v>18</v>
      </c>
      <c r="Q2022" t="s">
        <v>32</v>
      </c>
      <c r="R2022" t="s">
        <v>32</v>
      </c>
      <c r="S2022">
        <v>32</v>
      </c>
      <c r="T2022">
        <f>2*300</f>
        <v>600</v>
      </c>
      <c r="U2022" t="s">
        <v>39</v>
      </c>
    </row>
    <row r="2023" spans="1:21" x14ac:dyDescent="0.35">
      <c r="A2023" t="s">
        <v>64</v>
      </c>
      <c r="B2023">
        <v>36</v>
      </c>
      <c r="C2023">
        <v>2023</v>
      </c>
      <c r="D2023" t="s">
        <v>178</v>
      </c>
      <c r="E2023">
        <v>140</v>
      </c>
      <c r="F2023" t="s">
        <v>179</v>
      </c>
      <c r="G2023" t="s">
        <v>24</v>
      </c>
      <c r="H2023" t="s">
        <v>25</v>
      </c>
      <c r="I2023">
        <v>377</v>
      </c>
      <c r="J2023" t="s">
        <v>26</v>
      </c>
      <c r="K2023">
        <v>2000</v>
      </c>
      <c r="L2023">
        <v>6</v>
      </c>
      <c r="M2023">
        <v>1</v>
      </c>
      <c r="N2023" s="1" t="s">
        <v>27</v>
      </c>
      <c r="O2023" t="s">
        <v>32</v>
      </c>
      <c r="P2023">
        <v>21</v>
      </c>
      <c r="Q2023" t="s">
        <v>32</v>
      </c>
      <c r="R2023" t="s">
        <v>27</v>
      </c>
      <c r="S2023" s="5">
        <f>(2/3)*50</f>
        <v>33.333333333333329</v>
      </c>
      <c r="T2023" s="6">
        <f>(2/3)*242</f>
        <v>161.33333333333331</v>
      </c>
      <c r="U2023" t="s">
        <v>29</v>
      </c>
    </row>
    <row r="2024" spans="1:21" x14ac:dyDescent="0.35">
      <c r="A2024" t="s">
        <v>65</v>
      </c>
      <c r="B2024">
        <v>37</v>
      </c>
      <c r="C2024">
        <v>2023</v>
      </c>
      <c r="D2024" t="s">
        <v>178</v>
      </c>
      <c r="E2024">
        <v>140</v>
      </c>
      <c r="F2024" t="s">
        <v>179</v>
      </c>
      <c r="G2024" t="s">
        <v>24</v>
      </c>
      <c r="H2024" t="s">
        <v>25</v>
      </c>
      <c r="I2024">
        <v>350</v>
      </c>
      <c r="J2024" t="s">
        <v>26</v>
      </c>
      <c r="K2024">
        <v>2000</v>
      </c>
      <c r="L2024">
        <v>6</v>
      </c>
      <c r="M2024">
        <v>1</v>
      </c>
      <c r="N2024" s="1" t="s">
        <v>27</v>
      </c>
      <c r="O2024" t="s">
        <v>32</v>
      </c>
      <c r="P2024" t="s">
        <v>28</v>
      </c>
      <c r="Q2024" t="s">
        <v>32</v>
      </c>
      <c r="R2024" t="s">
        <v>32</v>
      </c>
      <c r="S2024">
        <v>50</v>
      </c>
      <c r="T2024">
        <f>2*200</f>
        <v>400</v>
      </c>
      <c r="U2024" t="s">
        <v>39</v>
      </c>
    </row>
    <row r="2025" spans="1:21" x14ac:dyDescent="0.35">
      <c r="A2025" t="s">
        <v>66</v>
      </c>
      <c r="B2025">
        <v>38</v>
      </c>
      <c r="C2025">
        <v>2023</v>
      </c>
      <c r="D2025" t="s">
        <v>178</v>
      </c>
      <c r="E2025">
        <v>140</v>
      </c>
      <c r="F2025" t="s">
        <v>179</v>
      </c>
      <c r="G2025" t="s">
        <v>24</v>
      </c>
      <c r="H2025" t="s">
        <v>25</v>
      </c>
      <c r="I2025">
        <v>300</v>
      </c>
      <c r="J2025" t="s">
        <v>26</v>
      </c>
      <c r="K2025">
        <v>2000</v>
      </c>
      <c r="L2025">
        <v>6</v>
      </c>
      <c r="M2025">
        <v>1</v>
      </c>
      <c r="N2025" s="1" t="s">
        <v>27</v>
      </c>
      <c r="O2025" t="s">
        <v>32</v>
      </c>
      <c r="P2025">
        <v>18</v>
      </c>
      <c r="Q2025" t="s">
        <v>32</v>
      </c>
      <c r="R2025" t="s">
        <v>27</v>
      </c>
      <c r="S2025">
        <v>40</v>
      </c>
      <c r="T2025">
        <f>2*750</f>
        <v>1500</v>
      </c>
      <c r="U2025" t="s">
        <v>39</v>
      </c>
    </row>
    <row r="2026" spans="1:21" x14ac:dyDescent="0.35">
      <c r="A2026" t="s">
        <v>67</v>
      </c>
      <c r="B2026">
        <v>39</v>
      </c>
      <c r="C2026">
        <v>2023</v>
      </c>
      <c r="D2026" t="s">
        <v>178</v>
      </c>
      <c r="E2026">
        <v>140</v>
      </c>
      <c r="F2026" t="s">
        <v>179</v>
      </c>
      <c r="G2026" t="s">
        <v>24</v>
      </c>
      <c r="H2026" t="s">
        <v>25</v>
      </c>
      <c r="I2026">
        <v>308.5</v>
      </c>
      <c r="J2026" t="s">
        <v>26</v>
      </c>
      <c r="K2026">
        <v>2000</v>
      </c>
      <c r="L2026">
        <v>6</v>
      </c>
      <c r="M2026">
        <v>1</v>
      </c>
      <c r="N2026" s="1" t="s">
        <v>27</v>
      </c>
      <c r="O2026" t="s">
        <v>27</v>
      </c>
      <c r="P2026">
        <v>18</v>
      </c>
      <c r="Q2026" t="s">
        <v>32</v>
      </c>
      <c r="R2026" t="s">
        <v>27</v>
      </c>
      <c r="S2026">
        <v>100</v>
      </c>
      <c r="T2026">
        <v>305</v>
      </c>
      <c r="U2026" t="s">
        <v>29</v>
      </c>
    </row>
    <row r="2027" spans="1:21" x14ac:dyDescent="0.35">
      <c r="A2027" t="s">
        <v>68</v>
      </c>
      <c r="B2027">
        <v>40</v>
      </c>
      <c r="C2027">
        <v>2023</v>
      </c>
      <c r="D2027" t="s">
        <v>178</v>
      </c>
      <c r="E2027">
        <v>140</v>
      </c>
      <c r="F2027" t="s">
        <v>179</v>
      </c>
      <c r="G2027" t="s">
        <v>24</v>
      </c>
      <c r="H2027" t="s">
        <v>25</v>
      </c>
      <c r="I2027">
        <v>200</v>
      </c>
      <c r="J2027" t="s">
        <v>26</v>
      </c>
      <c r="K2027">
        <v>6000</v>
      </c>
      <c r="L2027">
        <v>6</v>
      </c>
      <c r="M2027">
        <v>1</v>
      </c>
      <c r="N2027" s="1" t="s">
        <v>27</v>
      </c>
      <c r="O2027" t="s">
        <v>32</v>
      </c>
      <c r="P2027">
        <v>21</v>
      </c>
      <c r="Q2027" t="s">
        <v>32</v>
      </c>
      <c r="R2027" t="s">
        <v>32</v>
      </c>
      <c r="S2027">
        <v>60</v>
      </c>
      <c r="T2027">
        <v>150</v>
      </c>
      <c r="U2027" t="s">
        <v>39</v>
      </c>
    </row>
    <row r="2028" spans="1:21" x14ac:dyDescent="0.35">
      <c r="A2028" t="s">
        <v>69</v>
      </c>
      <c r="B2028">
        <v>41</v>
      </c>
      <c r="C2028">
        <v>2023</v>
      </c>
      <c r="D2028" t="s">
        <v>178</v>
      </c>
      <c r="E2028">
        <v>140</v>
      </c>
      <c r="F2028" t="s">
        <v>179</v>
      </c>
      <c r="G2028" t="s">
        <v>24</v>
      </c>
      <c r="H2028" t="s">
        <v>25</v>
      </c>
      <c r="I2028">
        <v>944</v>
      </c>
      <c r="J2028" t="s">
        <v>26</v>
      </c>
      <c r="K2028">
        <v>2000</v>
      </c>
      <c r="L2028">
        <v>6</v>
      </c>
      <c r="M2028">
        <v>1</v>
      </c>
      <c r="N2028" s="1" t="s">
        <v>27</v>
      </c>
      <c r="O2028" t="s">
        <v>32</v>
      </c>
      <c r="P2028">
        <v>18</v>
      </c>
      <c r="Q2028" t="s">
        <v>32</v>
      </c>
      <c r="R2028" t="s">
        <v>27</v>
      </c>
      <c r="S2028">
        <v>50</v>
      </c>
      <c r="T2028">
        <v>560</v>
      </c>
      <c r="U2028" t="s">
        <v>39</v>
      </c>
    </row>
    <row r="2029" spans="1:21" x14ac:dyDescent="0.35">
      <c r="A2029" t="s">
        <v>70</v>
      </c>
      <c r="B2029">
        <v>42</v>
      </c>
      <c r="C2029">
        <v>2023</v>
      </c>
      <c r="D2029" t="s">
        <v>178</v>
      </c>
      <c r="E2029">
        <v>140</v>
      </c>
      <c r="F2029" t="s">
        <v>179</v>
      </c>
      <c r="G2029" t="s">
        <v>24</v>
      </c>
      <c r="H2029" t="s">
        <v>25</v>
      </c>
      <c r="I2029">
        <v>30</v>
      </c>
      <c r="J2029" t="s">
        <v>26</v>
      </c>
      <c r="K2029">
        <v>2000</v>
      </c>
      <c r="L2029">
        <v>6</v>
      </c>
      <c r="M2029">
        <v>1</v>
      </c>
      <c r="N2029" s="1" t="s">
        <v>27</v>
      </c>
      <c r="O2029" t="s">
        <v>32</v>
      </c>
      <c r="P2029">
        <v>21</v>
      </c>
      <c r="Q2029" t="s">
        <v>32</v>
      </c>
      <c r="R2029" t="s">
        <v>27</v>
      </c>
      <c r="S2029">
        <v>50</v>
      </c>
      <c r="T2029">
        <v>395</v>
      </c>
      <c r="U2029" t="s">
        <v>39</v>
      </c>
    </row>
    <row r="2030" spans="1:21" x14ac:dyDescent="0.35">
      <c r="A2030" t="s">
        <v>71</v>
      </c>
      <c r="B2030">
        <v>44</v>
      </c>
      <c r="C2030">
        <v>2023</v>
      </c>
      <c r="D2030" t="s">
        <v>178</v>
      </c>
      <c r="E2030">
        <v>140</v>
      </c>
      <c r="F2030" t="s">
        <v>179</v>
      </c>
      <c r="G2030" t="s">
        <v>24</v>
      </c>
      <c r="H2030" t="s">
        <v>25</v>
      </c>
      <c r="I2030">
        <v>240</v>
      </c>
      <c r="J2030" t="s">
        <v>26</v>
      </c>
      <c r="K2030">
        <v>2000</v>
      </c>
      <c r="L2030">
        <v>6</v>
      </c>
      <c r="M2030">
        <v>2</v>
      </c>
      <c r="N2030" s="1" t="s">
        <v>27</v>
      </c>
      <c r="O2030" t="s">
        <v>32</v>
      </c>
      <c r="P2030">
        <v>18</v>
      </c>
      <c r="Q2030" t="s">
        <v>32</v>
      </c>
      <c r="R2030" t="s">
        <v>27</v>
      </c>
      <c r="S2030">
        <v>30</v>
      </c>
      <c r="T2030">
        <v>240</v>
      </c>
      <c r="U2030" t="s">
        <v>29</v>
      </c>
    </row>
    <row r="2031" spans="1:21" x14ac:dyDescent="0.35">
      <c r="A2031" t="s">
        <v>72</v>
      </c>
      <c r="B2031">
        <v>45</v>
      </c>
      <c r="C2031">
        <v>2023</v>
      </c>
      <c r="D2031" t="s">
        <v>178</v>
      </c>
      <c r="E2031">
        <v>140</v>
      </c>
      <c r="F2031" t="s">
        <v>179</v>
      </c>
      <c r="G2031" t="s">
        <v>24</v>
      </c>
      <c r="H2031" t="s">
        <v>25</v>
      </c>
      <c r="I2031">
        <v>500</v>
      </c>
      <c r="J2031" t="s">
        <v>26</v>
      </c>
      <c r="K2031">
        <v>2000</v>
      </c>
      <c r="L2031">
        <v>6</v>
      </c>
      <c r="M2031">
        <v>2</v>
      </c>
      <c r="N2031" s="1" t="s">
        <v>27</v>
      </c>
      <c r="O2031" t="s">
        <v>32</v>
      </c>
      <c r="P2031" t="s">
        <v>28</v>
      </c>
      <c r="Q2031" t="s">
        <v>32</v>
      </c>
      <c r="R2031" t="s">
        <v>27</v>
      </c>
      <c r="S2031">
        <v>24</v>
      </c>
      <c r="T2031">
        <v>200</v>
      </c>
      <c r="U2031" t="s">
        <v>39</v>
      </c>
    </row>
    <row r="2032" spans="1:21" x14ac:dyDescent="0.35">
      <c r="A2032" t="s">
        <v>73</v>
      </c>
      <c r="B2032">
        <v>46</v>
      </c>
      <c r="C2032">
        <v>2023</v>
      </c>
      <c r="D2032" t="s">
        <v>178</v>
      </c>
      <c r="E2032">
        <v>140</v>
      </c>
      <c r="F2032" t="s">
        <v>179</v>
      </c>
      <c r="G2032" t="s">
        <v>24</v>
      </c>
      <c r="H2032" t="s">
        <v>25</v>
      </c>
      <c r="I2032">
        <v>500</v>
      </c>
      <c r="J2032" t="s">
        <v>26</v>
      </c>
      <c r="K2032">
        <v>2000</v>
      </c>
      <c r="L2032">
        <v>6</v>
      </c>
      <c r="M2032">
        <v>1</v>
      </c>
      <c r="N2032" s="1" t="s">
        <v>27</v>
      </c>
      <c r="O2032" t="s">
        <v>32</v>
      </c>
      <c r="P2032">
        <v>18</v>
      </c>
      <c r="Q2032" t="s">
        <v>32</v>
      </c>
      <c r="R2032" t="s">
        <v>27</v>
      </c>
      <c r="S2032">
        <v>30</v>
      </c>
      <c r="T2032">
        <f>2*350</f>
        <v>700</v>
      </c>
      <c r="U2032" t="s">
        <v>39</v>
      </c>
    </row>
    <row r="2033" spans="1:21" x14ac:dyDescent="0.35">
      <c r="A2033" t="s">
        <v>74</v>
      </c>
      <c r="B2033">
        <v>47</v>
      </c>
      <c r="C2033">
        <v>2023</v>
      </c>
      <c r="D2033" t="s">
        <v>178</v>
      </c>
      <c r="E2033">
        <v>140</v>
      </c>
      <c r="F2033" t="s">
        <v>179</v>
      </c>
      <c r="G2033" t="s">
        <v>24</v>
      </c>
      <c r="H2033" t="s">
        <v>25</v>
      </c>
      <c r="I2033">
        <v>450</v>
      </c>
      <c r="J2033" t="s">
        <v>26</v>
      </c>
      <c r="K2033">
        <v>2000</v>
      </c>
      <c r="L2033">
        <v>6</v>
      </c>
      <c r="M2033">
        <v>1</v>
      </c>
      <c r="N2033" s="1" t="s">
        <v>27</v>
      </c>
      <c r="O2033" t="s">
        <v>32</v>
      </c>
      <c r="P2033">
        <v>18</v>
      </c>
      <c r="Q2033" t="s">
        <v>32</v>
      </c>
      <c r="R2033" t="s">
        <v>27</v>
      </c>
      <c r="S2033">
        <v>30</v>
      </c>
      <c r="T2033">
        <v>285</v>
      </c>
      <c r="U2033" t="s">
        <v>39</v>
      </c>
    </row>
    <row r="2034" spans="1:21" x14ac:dyDescent="0.35">
      <c r="A2034" t="s">
        <v>75</v>
      </c>
      <c r="B2034">
        <v>48</v>
      </c>
      <c r="C2034">
        <v>2023</v>
      </c>
      <c r="D2034" t="s">
        <v>178</v>
      </c>
      <c r="E2034">
        <v>140</v>
      </c>
      <c r="F2034" t="s">
        <v>179</v>
      </c>
      <c r="G2034" t="s">
        <v>24</v>
      </c>
      <c r="H2034" t="s">
        <v>25</v>
      </c>
      <c r="I2034">
        <v>750</v>
      </c>
      <c r="J2034" t="s">
        <v>26</v>
      </c>
      <c r="K2034">
        <v>2000</v>
      </c>
      <c r="L2034">
        <v>6</v>
      </c>
      <c r="M2034">
        <v>2</v>
      </c>
      <c r="N2034" s="1" t="s">
        <v>27</v>
      </c>
      <c r="O2034" t="s">
        <v>32</v>
      </c>
      <c r="P2034">
        <v>21</v>
      </c>
      <c r="Q2034" t="s">
        <v>32</v>
      </c>
      <c r="R2034" t="s">
        <v>27</v>
      </c>
      <c r="S2034">
        <v>50</v>
      </c>
      <c r="T2034" s="1">
        <v>700</v>
      </c>
      <c r="U2034" t="s">
        <v>29</v>
      </c>
    </row>
    <row r="2035" spans="1:21" x14ac:dyDescent="0.35">
      <c r="A2035" t="s">
        <v>76</v>
      </c>
      <c r="B2035">
        <v>49</v>
      </c>
      <c r="C2035">
        <v>2023</v>
      </c>
      <c r="D2035" t="s">
        <v>178</v>
      </c>
      <c r="E2035">
        <v>140</v>
      </c>
      <c r="F2035" t="s">
        <v>179</v>
      </c>
      <c r="G2035" t="s">
        <v>24</v>
      </c>
      <c r="H2035" t="s">
        <v>25</v>
      </c>
      <c r="I2035">
        <v>200</v>
      </c>
      <c r="J2035" t="s">
        <v>26</v>
      </c>
      <c r="K2035">
        <v>2000</v>
      </c>
      <c r="L2035">
        <v>6</v>
      </c>
      <c r="M2035">
        <v>1</v>
      </c>
      <c r="N2035" s="1" t="s">
        <v>27</v>
      </c>
      <c r="O2035" t="s">
        <v>32</v>
      </c>
      <c r="P2035" t="s">
        <v>28</v>
      </c>
      <c r="Q2035" t="s">
        <v>32</v>
      </c>
      <c r="R2035" t="s">
        <v>27</v>
      </c>
      <c r="S2035">
        <v>40</v>
      </c>
      <c r="T2035">
        <v>103</v>
      </c>
      <c r="U2035" t="s">
        <v>29</v>
      </c>
    </row>
    <row r="2036" spans="1:21" x14ac:dyDescent="0.35">
      <c r="A2036" t="s">
        <v>77</v>
      </c>
      <c r="B2036">
        <v>50</v>
      </c>
      <c r="C2036">
        <v>2023</v>
      </c>
      <c r="D2036" t="s">
        <v>178</v>
      </c>
      <c r="E2036">
        <v>140</v>
      </c>
      <c r="F2036" t="s">
        <v>179</v>
      </c>
      <c r="G2036" t="s">
        <v>24</v>
      </c>
      <c r="H2036" t="s">
        <v>25</v>
      </c>
      <c r="I2036">
        <v>650</v>
      </c>
      <c r="J2036" t="s">
        <v>26</v>
      </c>
      <c r="K2036">
        <v>2000</v>
      </c>
      <c r="L2036">
        <v>6</v>
      </c>
      <c r="M2036">
        <v>1</v>
      </c>
      <c r="N2036" s="1" t="s">
        <v>27</v>
      </c>
      <c r="O2036" t="s">
        <v>27</v>
      </c>
      <c r="P2036">
        <v>18</v>
      </c>
      <c r="Q2036" t="s">
        <v>32</v>
      </c>
      <c r="R2036" t="s">
        <v>32</v>
      </c>
      <c r="S2036">
        <v>30</v>
      </c>
      <c r="T2036">
        <v>525</v>
      </c>
      <c r="U2036" t="s">
        <v>27</v>
      </c>
    </row>
    <row r="2037" spans="1:21" x14ac:dyDescent="0.35">
      <c r="A2037" t="s">
        <v>78</v>
      </c>
      <c r="B2037">
        <v>51</v>
      </c>
      <c r="C2037">
        <v>2023</v>
      </c>
      <c r="D2037" t="s">
        <v>178</v>
      </c>
      <c r="E2037">
        <v>140</v>
      </c>
      <c r="F2037" t="s">
        <v>179</v>
      </c>
      <c r="G2037" t="s">
        <v>24</v>
      </c>
      <c r="H2037" t="s">
        <v>25</v>
      </c>
      <c r="I2037">
        <v>302</v>
      </c>
      <c r="J2037" t="s">
        <v>26</v>
      </c>
      <c r="K2037">
        <v>2000</v>
      </c>
      <c r="L2037">
        <v>6</v>
      </c>
      <c r="M2037">
        <v>2</v>
      </c>
      <c r="N2037" s="1" t="s">
        <v>27</v>
      </c>
      <c r="O2037" t="s">
        <v>32</v>
      </c>
      <c r="P2037" t="s">
        <v>28</v>
      </c>
      <c r="Q2037" t="s">
        <v>32</v>
      </c>
      <c r="R2037" t="s">
        <v>27</v>
      </c>
      <c r="S2037">
        <v>60</v>
      </c>
      <c r="T2037">
        <v>337</v>
      </c>
      <c r="U2037" t="s">
        <v>29</v>
      </c>
    </row>
    <row r="2038" spans="1:21" x14ac:dyDescent="0.35">
      <c r="A2038" t="s">
        <v>79</v>
      </c>
      <c r="B2038">
        <v>53</v>
      </c>
      <c r="C2038">
        <v>2023</v>
      </c>
      <c r="D2038" t="s">
        <v>178</v>
      </c>
      <c r="E2038">
        <v>140</v>
      </c>
      <c r="F2038" t="s">
        <v>179</v>
      </c>
      <c r="G2038" t="s">
        <v>24</v>
      </c>
      <c r="H2038" t="s">
        <v>25</v>
      </c>
      <c r="I2038">
        <v>716</v>
      </c>
      <c r="J2038" t="s">
        <v>26</v>
      </c>
      <c r="K2038">
        <v>2000</v>
      </c>
      <c r="L2038">
        <v>6</v>
      </c>
      <c r="M2038">
        <v>1</v>
      </c>
      <c r="N2038" s="1" t="s">
        <v>27</v>
      </c>
      <c r="O2038" t="s">
        <v>32</v>
      </c>
      <c r="P2038" t="s">
        <v>28</v>
      </c>
      <c r="Q2038" t="s">
        <v>32</v>
      </c>
      <c r="R2038" t="s">
        <v>27</v>
      </c>
      <c r="S2038">
        <v>100</v>
      </c>
      <c r="T2038">
        <f>2*716</f>
        <v>1432</v>
      </c>
      <c r="U2038" t="s">
        <v>39</v>
      </c>
    </row>
    <row r="2039" spans="1:21" x14ac:dyDescent="0.35">
      <c r="A2039" t="s">
        <v>80</v>
      </c>
      <c r="B2039">
        <v>54</v>
      </c>
      <c r="C2039">
        <v>2023</v>
      </c>
      <c r="D2039" t="s">
        <v>178</v>
      </c>
      <c r="E2039">
        <v>140</v>
      </c>
      <c r="F2039" t="s">
        <v>179</v>
      </c>
      <c r="G2039" t="s">
        <v>24</v>
      </c>
      <c r="H2039" t="s">
        <v>25</v>
      </c>
      <c r="I2039">
        <v>400</v>
      </c>
      <c r="J2039" t="s">
        <v>26</v>
      </c>
      <c r="K2039">
        <v>2000</v>
      </c>
      <c r="L2039">
        <v>6</v>
      </c>
      <c r="M2039">
        <v>1</v>
      </c>
      <c r="N2039" s="1" t="s">
        <v>27</v>
      </c>
      <c r="O2039" t="s">
        <v>32</v>
      </c>
      <c r="P2039" t="s">
        <v>28</v>
      </c>
      <c r="Q2039" t="s">
        <v>32</v>
      </c>
      <c r="R2039" t="s">
        <v>32</v>
      </c>
      <c r="S2039">
        <v>50</v>
      </c>
      <c r="T2039">
        <v>400</v>
      </c>
      <c r="U2039" t="s">
        <v>29</v>
      </c>
    </row>
    <row r="2040" spans="1:21" x14ac:dyDescent="0.35">
      <c r="A2040" t="s">
        <v>81</v>
      </c>
      <c r="B2040">
        <v>55</v>
      </c>
      <c r="C2040">
        <v>2023</v>
      </c>
      <c r="D2040" t="s">
        <v>178</v>
      </c>
      <c r="E2040">
        <v>140</v>
      </c>
      <c r="F2040" t="s">
        <v>179</v>
      </c>
      <c r="G2040" t="s">
        <v>24</v>
      </c>
      <c r="H2040" t="s">
        <v>25</v>
      </c>
      <c r="I2040">
        <v>166</v>
      </c>
      <c r="J2040" t="s">
        <v>26</v>
      </c>
      <c r="K2040">
        <v>4000</v>
      </c>
      <c r="L2040">
        <v>6</v>
      </c>
      <c r="M2040">
        <v>2</v>
      </c>
      <c r="N2040" s="1" t="s">
        <v>27</v>
      </c>
      <c r="O2040" t="s">
        <v>32</v>
      </c>
      <c r="P2040" t="s">
        <v>28</v>
      </c>
      <c r="Q2040" t="s">
        <v>32</v>
      </c>
      <c r="R2040" t="s">
        <v>32</v>
      </c>
      <c r="S2040">
        <v>50</v>
      </c>
      <c r="T2040" s="1">
        <v>60</v>
      </c>
      <c r="U2040" t="s">
        <v>29</v>
      </c>
    </row>
    <row r="2041" spans="1:21" x14ac:dyDescent="0.35">
      <c r="A2041" t="s">
        <v>82</v>
      </c>
      <c r="B2041">
        <v>56</v>
      </c>
      <c r="C2041">
        <v>2023</v>
      </c>
      <c r="D2041" t="s">
        <v>178</v>
      </c>
      <c r="E2041">
        <v>140</v>
      </c>
      <c r="F2041" t="s">
        <v>179</v>
      </c>
      <c r="G2041" t="s">
        <v>24</v>
      </c>
      <c r="H2041" t="s">
        <v>25</v>
      </c>
      <c r="I2041">
        <v>800</v>
      </c>
      <c r="J2041" t="s">
        <v>26</v>
      </c>
      <c r="K2041">
        <v>2000</v>
      </c>
      <c r="L2041">
        <v>6</v>
      </c>
      <c r="M2041">
        <v>2</v>
      </c>
      <c r="N2041" s="1" t="s">
        <v>27</v>
      </c>
      <c r="O2041" t="s">
        <v>32</v>
      </c>
      <c r="P2041" t="s">
        <v>28</v>
      </c>
      <c r="Q2041" t="s">
        <v>32</v>
      </c>
      <c r="R2041" t="s">
        <v>27</v>
      </c>
      <c r="S2041">
        <v>40</v>
      </c>
      <c r="T2041">
        <f>2*400</f>
        <v>800</v>
      </c>
      <c r="U2041" t="s">
        <v>39</v>
      </c>
    </row>
    <row r="2042" spans="1:21" x14ac:dyDescent="0.35">
      <c r="A2042" t="s">
        <v>21</v>
      </c>
      <c r="B2042">
        <v>1</v>
      </c>
      <c r="C2042">
        <v>2023</v>
      </c>
      <c r="D2042" t="s">
        <v>180</v>
      </c>
      <c r="E2042">
        <v>141</v>
      </c>
      <c r="F2042" t="s">
        <v>181</v>
      </c>
      <c r="G2042" t="s">
        <v>24</v>
      </c>
      <c r="H2042" t="s">
        <v>27</v>
      </c>
      <c r="I2042" t="s">
        <v>28</v>
      </c>
      <c r="J2042" t="s">
        <v>28</v>
      </c>
      <c r="K2042" t="s">
        <v>28</v>
      </c>
      <c r="L2042" t="s">
        <v>28</v>
      </c>
      <c r="M2042" t="s">
        <v>28</v>
      </c>
      <c r="N2042" s="1" t="s">
        <v>28</v>
      </c>
      <c r="O2042" t="s">
        <v>28</v>
      </c>
      <c r="P2042" t="s">
        <v>28</v>
      </c>
      <c r="Q2042" t="s">
        <v>28</v>
      </c>
      <c r="R2042" t="s">
        <v>28</v>
      </c>
      <c r="S2042" t="s">
        <v>28</v>
      </c>
      <c r="T2042" t="s">
        <v>28</v>
      </c>
      <c r="U2042" t="s">
        <v>28</v>
      </c>
    </row>
    <row r="2043" spans="1:21" x14ac:dyDescent="0.35">
      <c r="A2043" t="s">
        <v>30</v>
      </c>
      <c r="B2043">
        <v>2</v>
      </c>
      <c r="C2043">
        <v>2023</v>
      </c>
      <c r="D2043" t="s">
        <v>180</v>
      </c>
      <c r="E2043">
        <v>141</v>
      </c>
      <c r="F2043" t="s">
        <v>181</v>
      </c>
      <c r="G2043" t="s">
        <v>24</v>
      </c>
      <c r="H2043" t="s">
        <v>27</v>
      </c>
      <c r="I2043" t="s">
        <v>28</v>
      </c>
      <c r="J2043" t="s">
        <v>28</v>
      </c>
      <c r="K2043" t="s">
        <v>28</v>
      </c>
      <c r="L2043" t="s">
        <v>28</v>
      </c>
      <c r="M2043" t="s">
        <v>28</v>
      </c>
      <c r="N2043" s="1" t="s">
        <v>28</v>
      </c>
      <c r="O2043" t="s">
        <v>28</v>
      </c>
      <c r="P2043" t="s">
        <v>28</v>
      </c>
      <c r="Q2043" t="s">
        <v>28</v>
      </c>
      <c r="R2043" t="s">
        <v>28</v>
      </c>
      <c r="S2043" t="s">
        <v>28</v>
      </c>
      <c r="T2043" t="s">
        <v>28</v>
      </c>
      <c r="U2043" t="s">
        <v>28</v>
      </c>
    </row>
    <row r="2044" spans="1:21" x14ac:dyDescent="0.35">
      <c r="A2044" t="s">
        <v>33</v>
      </c>
      <c r="B2044">
        <v>4</v>
      </c>
      <c r="C2044">
        <v>2023</v>
      </c>
      <c r="D2044" t="s">
        <v>180</v>
      </c>
      <c r="E2044">
        <v>141</v>
      </c>
      <c r="F2044" t="s">
        <v>181</v>
      </c>
      <c r="G2044" t="s">
        <v>24</v>
      </c>
      <c r="H2044" t="s">
        <v>25</v>
      </c>
      <c r="I2044">
        <v>100</v>
      </c>
      <c r="J2044" t="s">
        <v>126</v>
      </c>
      <c r="K2044" t="s">
        <v>28</v>
      </c>
      <c r="L2044">
        <v>2</v>
      </c>
      <c r="M2044">
        <v>1</v>
      </c>
      <c r="N2044" s="1" t="s">
        <v>27</v>
      </c>
      <c r="O2044" t="s">
        <v>27</v>
      </c>
      <c r="P2044">
        <v>18</v>
      </c>
      <c r="Q2044" t="s">
        <v>32</v>
      </c>
      <c r="R2044" t="s">
        <v>27</v>
      </c>
      <c r="S2044">
        <v>24</v>
      </c>
      <c r="T2044">
        <v>60</v>
      </c>
      <c r="U2044" t="s">
        <v>29</v>
      </c>
    </row>
    <row r="2045" spans="1:21" x14ac:dyDescent="0.35">
      <c r="A2045" t="s">
        <v>34</v>
      </c>
      <c r="B2045">
        <v>5</v>
      </c>
      <c r="C2045">
        <v>2023</v>
      </c>
      <c r="D2045" t="s">
        <v>180</v>
      </c>
      <c r="E2045">
        <v>141</v>
      </c>
      <c r="F2045" t="s">
        <v>181</v>
      </c>
      <c r="G2045" t="s">
        <v>24</v>
      </c>
      <c r="H2045" t="s">
        <v>25</v>
      </c>
      <c r="I2045">
        <v>45</v>
      </c>
      <c r="J2045" t="s">
        <v>126</v>
      </c>
      <c r="K2045" t="s">
        <v>28</v>
      </c>
      <c r="L2045">
        <v>2</v>
      </c>
      <c r="M2045">
        <v>1</v>
      </c>
      <c r="N2045" s="1" t="s">
        <v>27</v>
      </c>
      <c r="O2045" t="s">
        <v>27</v>
      </c>
      <c r="P2045">
        <v>18</v>
      </c>
      <c r="Q2045" t="s">
        <v>32</v>
      </c>
      <c r="R2045" t="s">
        <v>27</v>
      </c>
      <c r="S2045">
        <v>24</v>
      </c>
      <c r="T2045">
        <v>90</v>
      </c>
      <c r="U2045" t="s">
        <v>29</v>
      </c>
    </row>
    <row r="2046" spans="1:21" x14ac:dyDescent="0.35">
      <c r="A2046" t="s">
        <v>35</v>
      </c>
      <c r="B2046">
        <v>6</v>
      </c>
      <c r="C2046">
        <v>2023</v>
      </c>
      <c r="D2046" t="s">
        <v>180</v>
      </c>
      <c r="E2046">
        <v>141</v>
      </c>
      <c r="F2046" t="s">
        <v>181</v>
      </c>
      <c r="G2046" t="s">
        <v>24</v>
      </c>
      <c r="H2046" t="s">
        <v>25</v>
      </c>
      <c r="I2046">
        <v>112</v>
      </c>
      <c r="J2046" t="s">
        <v>126</v>
      </c>
      <c r="K2046" t="s">
        <v>28</v>
      </c>
      <c r="L2046">
        <v>2</v>
      </c>
      <c r="M2046">
        <v>1</v>
      </c>
      <c r="N2046" s="1" t="s">
        <v>27</v>
      </c>
      <c r="O2046" t="s">
        <v>27</v>
      </c>
      <c r="P2046" t="s">
        <v>28</v>
      </c>
      <c r="Q2046" t="s">
        <v>27</v>
      </c>
      <c r="R2046" t="s">
        <v>27</v>
      </c>
      <c r="S2046">
        <v>24</v>
      </c>
      <c r="T2046">
        <v>104</v>
      </c>
      <c r="U2046" t="s">
        <v>29</v>
      </c>
    </row>
    <row r="2047" spans="1:21" x14ac:dyDescent="0.35">
      <c r="A2047" t="s">
        <v>36</v>
      </c>
      <c r="B2047">
        <v>8</v>
      </c>
      <c r="C2047">
        <v>2023</v>
      </c>
      <c r="D2047" t="s">
        <v>180</v>
      </c>
      <c r="E2047">
        <v>141</v>
      </c>
      <c r="F2047" t="s">
        <v>181</v>
      </c>
      <c r="G2047" t="s">
        <v>24</v>
      </c>
      <c r="H2047" t="s">
        <v>27</v>
      </c>
      <c r="I2047" t="s">
        <v>28</v>
      </c>
      <c r="J2047" t="s">
        <v>28</v>
      </c>
      <c r="K2047" t="s">
        <v>28</v>
      </c>
      <c r="L2047" t="s">
        <v>28</v>
      </c>
      <c r="M2047" t="s">
        <v>28</v>
      </c>
      <c r="N2047" s="1" t="s">
        <v>28</v>
      </c>
      <c r="O2047" t="s">
        <v>28</v>
      </c>
      <c r="P2047" t="s">
        <v>28</v>
      </c>
      <c r="Q2047" t="s">
        <v>28</v>
      </c>
      <c r="R2047" t="s">
        <v>28</v>
      </c>
      <c r="S2047" t="s">
        <v>28</v>
      </c>
      <c r="T2047" t="s">
        <v>28</v>
      </c>
      <c r="U2047" t="s">
        <v>28</v>
      </c>
    </row>
    <row r="2048" spans="1:21" x14ac:dyDescent="0.35">
      <c r="A2048" t="s">
        <v>37</v>
      </c>
      <c r="B2048">
        <v>9</v>
      </c>
      <c r="C2048">
        <v>2023</v>
      </c>
      <c r="D2048" t="s">
        <v>180</v>
      </c>
      <c r="E2048">
        <v>141</v>
      </c>
      <c r="F2048" t="s">
        <v>181</v>
      </c>
      <c r="G2048" t="s">
        <v>24</v>
      </c>
      <c r="H2048" t="s">
        <v>25</v>
      </c>
      <c r="I2048">
        <v>200</v>
      </c>
      <c r="J2048" t="s">
        <v>126</v>
      </c>
      <c r="K2048" t="s">
        <v>28</v>
      </c>
      <c r="L2048">
        <v>2</v>
      </c>
      <c r="M2048">
        <v>1</v>
      </c>
      <c r="N2048" s="1" t="s">
        <v>27</v>
      </c>
      <c r="O2048" t="s">
        <v>27</v>
      </c>
      <c r="P2048" t="s">
        <v>28</v>
      </c>
      <c r="Q2048" t="s">
        <v>27</v>
      </c>
      <c r="R2048" t="s">
        <v>27</v>
      </c>
      <c r="S2048">
        <v>24</v>
      </c>
      <c r="T2048">
        <v>210</v>
      </c>
      <c r="U2048" t="s">
        <v>29</v>
      </c>
    </row>
    <row r="2049" spans="1:21" x14ac:dyDescent="0.35">
      <c r="A2049" t="s">
        <v>38</v>
      </c>
      <c r="B2049">
        <v>10</v>
      </c>
      <c r="C2049">
        <v>2023</v>
      </c>
      <c r="D2049" t="s">
        <v>180</v>
      </c>
      <c r="E2049">
        <v>141</v>
      </c>
      <c r="F2049" t="s">
        <v>181</v>
      </c>
      <c r="G2049" t="s">
        <v>24</v>
      </c>
      <c r="H2049" t="s">
        <v>25</v>
      </c>
      <c r="I2049">
        <v>50</v>
      </c>
      <c r="J2049" t="s">
        <v>126</v>
      </c>
      <c r="K2049" t="s">
        <v>28</v>
      </c>
      <c r="L2049">
        <v>2</v>
      </c>
      <c r="M2049">
        <v>1</v>
      </c>
      <c r="N2049" s="1" t="s">
        <v>27</v>
      </c>
      <c r="O2049" t="s">
        <v>27</v>
      </c>
      <c r="P2049">
        <v>18</v>
      </c>
      <c r="Q2049" t="s">
        <v>27</v>
      </c>
      <c r="R2049" t="s">
        <v>27</v>
      </c>
      <c r="S2049">
        <v>24</v>
      </c>
      <c r="T2049">
        <v>33.340000000000003</v>
      </c>
      <c r="U2049" t="s">
        <v>29</v>
      </c>
    </row>
    <row r="2050" spans="1:21" x14ac:dyDescent="0.35">
      <c r="A2050" t="s">
        <v>41</v>
      </c>
      <c r="B2050">
        <v>12</v>
      </c>
      <c r="C2050">
        <v>2023</v>
      </c>
      <c r="D2050" t="s">
        <v>180</v>
      </c>
      <c r="E2050">
        <v>141</v>
      </c>
      <c r="F2050" t="s">
        <v>181</v>
      </c>
      <c r="G2050" t="s">
        <v>24</v>
      </c>
      <c r="H2050" t="s">
        <v>25</v>
      </c>
      <c r="I2050">
        <v>50</v>
      </c>
      <c r="J2050" t="s">
        <v>126</v>
      </c>
      <c r="K2050" t="s">
        <v>28</v>
      </c>
      <c r="L2050">
        <v>2</v>
      </c>
      <c r="M2050">
        <v>1</v>
      </c>
      <c r="N2050" s="1" t="s">
        <v>27</v>
      </c>
      <c r="O2050" t="s">
        <v>27</v>
      </c>
      <c r="P2050">
        <v>18</v>
      </c>
      <c r="Q2050" t="s">
        <v>32</v>
      </c>
      <c r="R2050" t="s">
        <v>27</v>
      </c>
      <c r="S2050">
        <v>24</v>
      </c>
      <c r="T2050">
        <v>55</v>
      </c>
      <c r="U2050" t="s">
        <v>29</v>
      </c>
    </row>
    <row r="2051" spans="1:21" x14ac:dyDescent="0.35">
      <c r="A2051" t="s">
        <v>42</v>
      </c>
      <c r="B2051">
        <v>13</v>
      </c>
      <c r="C2051">
        <v>2023</v>
      </c>
      <c r="D2051" t="s">
        <v>180</v>
      </c>
      <c r="E2051">
        <v>141</v>
      </c>
      <c r="F2051" t="s">
        <v>181</v>
      </c>
      <c r="G2051" t="s">
        <v>24</v>
      </c>
      <c r="H2051" t="s">
        <v>27</v>
      </c>
      <c r="I2051" t="s">
        <v>28</v>
      </c>
      <c r="J2051" t="s">
        <v>28</v>
      </c>
      <c r="K2051" t="s">
        <v>28</v>
      </c>
      <c r="L2051" t="s">
        <v>28</v>
      </c>
      <c r="M2051" t="s">
        <v>28</v>
      </c>
      <c r="N2051" s="1" t="s">
        <v>28</v>
      </c>
      <c r="O2051" t="s">
        <v>28</v>
      </c>
      <c r="P2051" t="s">
        <v>28</v>
      </c>
      <c r="Q2051" t="s">
        <v>28</v>
      </c>
      <c r="R2051" t="s">
        <v>28</v>
      </c>
      <c r="S2051" t="s">
        <v>28</v>
      </c>
      <c r="T2051" t="s">
        <v>28</v>
      </c>
      <c r="U2051" t="s">
        <v>28</v>
      </c>
    </row>
    <row r="2052" spans="1:21" x14ac:dyDescent="0.35">
      <c r="A2052" t="s">
        <v>43</v>
      </c>
      <c r="B2052">
        <v>15</v>
      </c>
      <c r="C2052">
        <v>2023</v>
      </c>
      <c r="D2052" t="s">
        <v>180</v>
      </c>
      <c r="E2052">
        <v>141</v>
      </c>
      <c r="F2052" t="s">
        <v>181</v>
      </c>
      <c r="G2052" t="s">
        <v>24</v>
      </c>
      <c r="H2052" t="s">
        <v>25</v>
      </c>
      <c r="I2052">
        <v>60</v>
      </c>
      <c r="J2052" t="s">
        <v>126</v>
      </c>
      <c r="K2052" t="s">
        <v>28</v>
      </c>
      <c r="L2052">
        <v>2</v>
      </c>
      <c r="M2052">
        <v>1</v>
      </c>
      <c r="N2052" s="1" t="s">
        <v>27</v>
      </c>
      <c r="O2052" t="s">
        <v>27</v>
      </c>
      <c r="P2052" t="s">
        <v>28</v>
      </c>
      <c r="Q2052" t="s">
        <v>32</v>
      </c>
      <c r="R2052" t="s">
        <v>27</v>
      </c>
      <c r="S2052">
        <v>24</v>
      </c>
      <c r="T2052">
        <v>60</v>
      </c>
      <c r="U2052" t="s">
        <v>29</v>
      </c>
    </row>
    <row r="2053" spans="1:21" x14ac:dyDescent="0.35">
      <c r="A2053" t="s">
        <v>44</v>
      </c>
      <c r="B2053">
        <v>16</v>
      </c>
      <c r="C2053">
        <v>2023</v>
      </c>
      <c r="D2053" t="s">
        <v>180</v>
      </c>
      <c r="E2053">
        <v>141</v>
      </c>
      <c r="F2053" t="s">
        <v>181</v>
      </c>
      <c r="G2053" t="s">
        <v>24</v>
      </c>
      <c r="H2053" t="s">
        <v>27</v>
      </c>
      <c r="I2053" t="s">
        <v>28</v>
      </c>
      <c r="J2053" t="s">
        <v>28</v>
      </c>
      <c r="K2053" t="s">
        <v>28</v>
      </c>
      <c r="L2053" t="s">
        <v>28</v>
      </c>
      <c r="M2053" t="s">
        <v>28</v>
      </c>
      <c r="N2053" s="1" t="s">
        <v>28</v>
      </c>
      <c r="O2053" t="s">
        <v>28</v>
      </c>
      <c r="P2053" t="s">
        <v>28</v>
      </c>
      <c r="Q2053" t="s">
        <v>28</v>
      </c>
      <c r="R2053" t="s">
        <v>28</v>
      </c>
      <c r="S2053" t="s">
        <v>28</v>
      </c>
      <c r="T2053" t="s">
        <v>28</v>
      </c>
      <c r="U2053" t="s">
        <v>28</v>
      </c>
    </row>
    <row r="2054" spans="1:21" x14ac:dyDescent="0.35">
      <c r="A2054" t="s">
        <v>45</v>
      </c>
      <c r="B2054">
        <v>17</v>
      </c>
      <c r="C2054">
        <v>2023</v>
      </c>
      <c r="D2054" t="s">
        <v>180</v>
      </c>
      <c r="E2054">
        <v>141</v>
      </c>
      <c r="F2054" t="s">
        <v>181</v>
      </c>
      <c r="G2054" t="s">
        <v>24</v>
      </c>
      <c r="H2054" t="s">
        <v>25</v>
      </c>
      <c r="I2054">
        <v>120</v>
      </c>
      <c r="J2054" t="s">
        <v>126</v>
      </c>
      <c r="K2054" t="s">
        <v>28</v>
      </c>
      <c r="L2054">
        <v>2</v>
      </c>
      <c r="M2054">
        <v>1</v>
      </c>
      <c r="N2054" s="1" t="s">
        <v>27</v>
      </c>
      <c r="O2054" t="s">
        <v>27</v>
      </c>
      <c r="P2054" t="s">
        <v>28</v>
      </c>
      <c r="Q2054" t="s">
        <v>27</v>
      </c>
      <c r="R2054" t="s">
        <v>27</v>
      </c>
      <c r="S2054">
        <v>24</v>
      </c>
      <c r="T2054">
        <v>120</v>
      </c>
      <c r="U2054" t="s">
        <v>29</v>
      </c>
    </row>
    <row r="2055" spans="1:21" x14ac:dyDescent="0.35">
      <c r="A2055" t="s">
        <v>46</v>
      </c>
      <c r="B2055">
        <v>18</v>
      </c>
      <c r="C2055">
        <v>2023</v>
      </c>
      <c r="D2055" t="s">
        <v>180</v>
      </c>
      <c r="E2055">
        <v>141</v>
      </c>
      <c r="F2055" t="s">
        <v>181</v>
      </c>
      <c r="G2055" t="s">
        <v>24</v>
      </c>
      <c r="H2055" t="s">
        <v>25</v>
      </c>
      <c r="I2055">
        <v>60</v>
      </c>
      <c r="J2055" t="s">
        <v>126</v>
      </c>
      <c r="K2055" t="s">
        <v>28</v>
      </c>
      <c r="L2055">
        <v>2</v>
      </c>
      <c r="M2055">
        <v>1</v>
      </c>
      <c r="N2055" s="1" t="s">
        <v>27</v>
      </c>
      <c r="O2055" t="s">
        <v>27</v>
      </c>
      <c r="P2055" t="s">
        <v>28</v>
      </c>
      <c r="Q2055" t="s">
        <v>27</v>
      </c>
      <c r="R2055" t="s">
        <v>27</v>
      </c>
      <c r="S2055">
        <v>24</v>
      </c>
      <c r="T2055">
        <v>60</v>
      </c>
      <c r="U2055" t="s">
        <v>29</v>
      </c>
    </row>
    <row r="2056" spans="1:21" x14ac:dyDescent="0.35">
      <c r="A2056" t="s">
        <v>47</v>
      </c>
      <c r="B2056">
        <v>19</v>
      </c>
      <c r="C2056">
        <v>2023</v>
      </c>
      <c r="D2056" t="s">
        <v>180</v>
      </c>
      <c r="E2056">
        <v>141</v>
      </c>
      <c r="F2056" t="s">
        <v>181</v>
      </c>
      <c r="G2056" t="s">
        <v>24</v>
      </c>
      <c r="H2056" t="s">
        <v>25</v>
      </c>
      <c r="I2056">
        <v>100</v>
      </c>
      <c r="J2056" t="s">
        <v>126</v>
      </c>
      <c r="K2056" t="s">
        <v>28</v>
      </c>
      <c r="L2056">
        <v>2</v>
      </c>
      <c r="M2056">
        <v>1</v>
      </c>
      <c r="N2056" s="1" t="s">
        <v>27</v>
      </c>
      <c r="O2056" t="s">
        <v>27</v>
      </c>
      <c r="P2056">
        <v>18</v>
      </c>
      <c r="Q2056" t="s">
        <v>27</v>
      </c>
      <c r="R2056" t="s">
        <v>27</v>
      </c>
      <c r="S2056">
        <v>24</v>
      </c>
      <c r="T2056">
        <v>150</v>
      </c>
      <c r="U2056" t="s">
        <v>29</v>
      </c>
    </row>
    <row r="2057" spans="1:21" x14ac:dyDescent="0.35">
      <c r="A2057" t="s">
        <v>48</v>
      </c>
      <c r="B2057">
        <v>20</v>
      </c>
      <c r="C2057">
        <v>2023</v>
      </c>
      <c r="D2057" t="s">
        <v>180</v>
      </c>
      <c r="E2057">
        <v>141</v>
      </c>
      <c r="F2057" t="s">
        <v>181</v>
      </c>
      <c r="G2057" t="s">
        <v>24</v>
      </c>
      <c r="H2057" t="s">
        <v>25</v>
      </c>
      <c r="I2057">
        <v>60</v>
      </c>
      <c r="J2057" t="s">
        <v>126</v>
      </c>
      <c r="K2057" t="s">
        <v>28</v>
      </c>
      <c r="L2057">
        <v>2</v>
      </c>
      <c r="M2057">
        <v>1</v>
      </c>
      <c r="N2057" s="1" t="s">
        <v>27</v>
      </c>
      <c r="O2057" t="s">
        <v>27</v>
      </c>
      <c r="P2057">
        <v>18</v>
      </c>
      <c r="Q2057" t="s">
        <v>27</v>
      </c>
      <c r="R2057" t="s">
        <v>27</v>
      </c>
      <c r="S2057">
        <v>24</v>
      </c>
      <c r="T2057">
        <v>100</v>
      </c>
      <c r="U2057" t="s">
        <v>29</v>
      </c>
    </row>
    <row r="2058" spans="1:21" x14ac:dyDescent="0.35">
      <c r="A2058" t="s">
        <v>49</v>
      </c>
      <c r="B2058">
        <v>21</v>
      </c>
      <c r="C2058">
        <v>2023</v>
      </c>
      <c r="D2058" t="s">
        <v>180</v>
      </c>
      <c r="E2058">
        <v>141</v>
      </c>
      <c r="F2058" t="s">
        <v>181</v>
      </c>
      <c r="G2058" t="s">
        <v>24</v>
      </c>
      <c r="H2058" t="s">
        <v>25</v>
      </c>
      <c r="I2058">
        <v>100</v>
      </c>
      <c r="J2058" t="s">
        <v>126</v>
      </c>
      <c r="K2058" t="s">
        <v>28</v>
      </c>
      <c r="L2058">
        <v>2</v>
      </c>
      <c r="M2058">
        <v>1</v>
      </c>
      <c r="N2058" s="1" t="s">
        <v>27</v>
      </c>
      <c r="O2058" t="s">
        <v>27</v>
      </c>
      <c r="P2058" t="s">
        <v>28</v>
      </c>
      <c r="Q2058" t="s">
        <v>27</v>
      </c>
      <c r="R2058" t="s">
        <v>27</v>
      </c>
      <c r="S2058">
        <v>24</v>
      </c>
      <c r="T2058">
        <v>100</v>
      </c>
      <c r="U2058" t="s">
        <v>29</v>
      </c>
    </row>
    <row r="2059" spans="1:21" x14ac:dyDescent="0.35">
      <c r="A2059" t="s">
        <v>50</v>
      </c>
      <c r="B2059">
        <v>22</v>
      </c>
      <c r="C2059">
        <v>2023</v>
      </c>
      <c r="D2059" t="s">
        <v>180</v>
      </c>
      <c r="E2059">
        <v>141</v>
      </c>
      <c r="F2059" t="s">
        <v>181</v>
      </c>
      <c r="G2059" t="s">
        <v>24</v>
      </c>
      <c r="H2059" t="s">
        <v>25</v>
      </c>
      <c r="I2059">
        <v>100</v>
      </c>
      <c r="J2059" t="s">
        <v>126</v>
      </c>
      <c r="K2059" t="s">
        <v>28</v>
      </c>
      <c r="L2059">
        <v>2</v>
      </c>
      <c r="M2059">
        <v>1</v>
      </c>
      <c r="N2059" s="1" t="s">
        <v>27</v>
      </c>
      <c r="O2059" t="s">
        <v>27</v>
      </c>
      <c r="P2059">
        <v>18</v>
      </c>
      <c r="Q2059" t="s">
        <v>32</v>
      </c>
      <c r="R2059" t="s">
        <v>27</v>
      </c>
      <c r="S2059">
        <v>24</v>
      </c>
      <c r="T2059">
        <v>100</v>
      </c>
      <c r="U2059" t="s">
        <v>39</v>
      </c>
    </row>
    <row r="2060" spans="1:21" x14ac:dyDescent="0.35">
      <c r="A2060" t="s">
        <v>51</v>
      </c>
      <c r="B2060">
        <v>23</v>
      </c>
      <c r="C2060">
        <v>2023</v>
      </c>
      <c r="D2060" t="s">
        <v>180</v>
      </c>
      <c r="E2060">
        <v>141</v>
      </c>
      <c r="F2060" t="s">
        <v>181</v>
      </c>
      <c r="G2060" t="s">
        <v>24</v>
      </c>
      <c r="H2060" t="s">
        <v>25</v>
      </c>
      <c r="I2060">
        <v>100</v>
      </c>
      <c r="J2060" t="s">
        <v>126</v>
      </c>
      <c r="K2060" t="s">
        <v>28</v>
      </c>
      <c r="L2060">
        <v>2</v>
      </c>
      <c r="M2060">
        <v>1</v>
      </c>
      <c r="N2060" s="1" t="s">
        <v>27</v>
      </c>
      <c r="O2060" t="s">
        <v>27</v>
      </c>
      <c r="P2060">
        <v>18</v>
      </c>
      <c r="Q2060" t="s">
        <v>27</v>
      </c>
      <c r="R2060" t="s">
        <v>27</v>
      </c>
      <c r="S2060">
        <v>24</v>
      </c>
      <c r="T2060">
        <v>100</v>
      </c>
      <c r="U2060" t="s">
        <v>39</v>
      </c>
    </row>
    <row r="2061" spans="1:21" x14ac:dyDescent="0.35">
      <c r="A2061" t="s">
        <v>52</v>
      </c>
      <c r="B2061">
        <v>24</v>
      </c>
      <c r="C2061">
        <v>2023</v>
      </c>
      <c r="D2061" t="s">
        <v>180</v>
      </c>
      <c r="E2061">
        <v>141</v>
      </c>
      <c r="F2061" t="s">
        <v>181</v>
      </c>
      <c r="G2061" t="s">
        <v>24</v>
      </c>
      <c r="H2061" t="s">
        <v>25</v>
      </c>
      <c r="I2061">
        <v>150</v>
      </c>
      <c r="J2061" t="s">
        <v>126</v>
      </c>
      <c r="K2061" t="s">
        <v>28</v>
      </c>
      <c r="L2061">
        <v>2</v>
      </c>
      <c r="M2061">
        <v>1</v>
      </c>
      <c r="N2061" s="1" t="s">
        <v>27</v>
      </c>
      <c r="O2061" t="s">
        <v>27</v>
      </c>
      <c r="P2061">
        <v>18</v>
      </c>
      <c r="Q2061" t="s">
        <v>32</v>
      </c>
      <c r="R2061" t="s">
        <v>32</v>
      </c>
      <c r="S2061">
        <v>24</v>
      </c>
      <c r="T2061">
        <v>135</v>
      </c>
      <c r="U2061" t="s">
        <v>29</v>
      </c>
    </row>
    <row r="2062" spans="1:21" x14ac:dyDescent="0.35">
      <c r="A2062" t="s">
        <v>53</v>
      </c>
      <c r="B2062">
        <v>25</v>
      </c>
      <c r="C2062">
        <v>2023</v>
      </c>
      <c r="D2062" t="s">
        <v>180</v>
      </c>
      <c r="E2062">
        <v>141</v>
      </c>
      <c r="F2062" t="s">
        <v>181</v>
      </c>
      <c r="G2062" t="s">
        <v>24</v>
      </c>
      <c r="H2062" t="s">
        <v>25</v>
      </c>
      <c r="I2062">
        <v>150</v>
      </c>
      <c r="J2062" t="s">
        <v>126</v>
      </c>
      <c r="K2062" t="s">
        <v>28</v>
      </c>
      <c r="L2062">
        <v>2</v>
      </c>
      <c r="M2062">
        <v>1</v>
      </c>
      <c r="N2062" s="1" t="s">
        <v>27</v>
      </c>
      <c r="O2062" t="s">
        <v>27</v>
      </c>
      <c r="P2062">
        <v>18</v>
      </c>
      <c r="Q2062" t="s">
        <v>27</v>
      </c>
      <c r="R2062" t="s">
        <v>27</v>
      </c>
      <c r="S2062">
        <v>24</v>
      </c>
      <c r="T2062">
        <v>150</v>
      </c>
      <c r="U2062" t="s">
        <v>29</v>
      </c>
    </row>
    <row r="2063" spans="1:21" x14ac:dyDescent="0.35">
      <c r="A2063" t="s">
        <v>54</v>
      </c>
      <c r="B2063">
        <v>26</v>
      </c>
      <c r="C2063">
        <v>2023</v>
      </c>
      <c r="D2063" t="s">
        <v>180</v>
      </c>
      <c r="E2063">
        <v>141</v>
      </c>
      <c r="F2063" t="s">
        <v>181</v>
      </c>
      <c r="G2063" t="s">
        <v>24</v>
      </c>
      <c r="H2063" t="s">
        <v>27</v>
      </c>
      <c r="I2063" t="s">
        <v>28</v>
      </c>
      <c r="J2063" t="s">
        <v>28</v>
      </c>
      <c r="K2063" t="s">
        <v>28</v>
      </c>
      <c r="L2063" t="s">
        <v>28</v>
      </c>
      <c r="M2063" t="s">
        <v>28</v>
      </c>
      <c r="N2063" s="1" t="s">
        <v>28</v>
      </c>
      <c r="O2063" t="s">
        <v>28</v>
      </c>
      <c r="P2063" t="s">
        <v>28</v>
      </c>
      <c r="Q2063" t="s">
        <v>28</v>
      </c>
      <c r="R2063" t="s">
        <v>28</v>
      </c>
      <c r="S2063" t="s">
        <v>28</v>
      </c>
      <c r="T2063" t="s">
        <v>28</v>
      </c>
      <c r="U2063" t="s">
        <v>28</v>
      </c>
    </row>
    <row r="2064" spans="1:21" x14ac:dyDescent="0.35">
      <c r="A2064" t="s">
        <v>55</v>
      </c>
      <c r="B2064">
        <v>27</v>
      </c>
      <c r="C2064">
        <v>2023</v>
      </c>
      <c r="D2064" t="s">
        <v>180</v>
      </c>
      <c r="E2064">
        <v>141</v>
      </c>
      <c r="F2064" t="s">
        <v>181</v>
      </c>
      <c r="G2064" t="s">
        <v>24</v>
      </c>
      <c r="H2064" t="s">
        <v>27</v>
      </c>
      <c r="I2064" t="s">
        <v>28</v>
      </c>
      <c r="J2064" t="s">
        <v>28</v>
      </c>
      <c r="K2064" t="s">
        <v>28</v>
      </c>
      <c r="L2064" t="s">
        <v>28</v>
      </c>
      <c r="M2064" t="s">
        <v>28</v>
      </c>
      <c r="N2064" s="1" t="s">
        <v>28</v>
      </c>
      <c r="O2064" t="s">
        <v>28</v>
      </c>
      <c r="P2064" t="s">
        <v>28</v>
      </c>
      <c r="Q2064" t="s">
        <v>28</v>
      </c>
      <c r="R2064" t="s">
        <v>28</v>
      </c>
      <c r="S2064" t="s">
        <v>28</v>
      </c>
      <c r="T2064" t="s">
        <v>28</v>
      </c>
      <c r="U2064" t="s">
        <v>28</v>
      </c>
    </row>
    <row r="2065" spans="1:21" x14ac:dyDescent="0.35">
      <c r="A2065" t="s">
        <v>56</v>
      </c>
      <c r="B2065">
        <v>28</v>
      </c>
      <c r="C2065">
        <v>2023</v>
      </c>
      <c r="D2065" t="s">
        <v>180</v>
      </c>
      <c r="E2065">
        <v>141</v>
      </c>
      <c r="F2065" t="s">
        <v>181</v>
      </c>
      <c r="G2065" t="s">
        <v>24</v>
      </c>
      <c r="H2065" t="s">
        <v>25</v>
      </c>
      <c r="I2065">
        <v>50</v>
      </c>
      <c r="J2065" t="s">
        <v>126</v>
      </c>
      <c r="K2065" t="s">
        <v>28</v>
      </c>
      <c r="L2065">
        <v>2</v>
      </c>
      <c r="M2065">
        <v>1</v>
      </c>
      <c r="N2065" s="1" t="s">
        <v>27</v>
      </c>
      <c r="O2065" t="s">
        <v>27</v>
      </c>
      <c r="P2065" t="s">
        <v>28</v>
      </c>
      <c r="Q2065" t="s">
        <v>27</v>
      </c>
      <c r="R2065" t="s">
        <v>27</v>
      </c>
      <c r="S2065">
        <v>24</v>
      </c>
      <c r="T2065">
        <v>50</v>
      </c>
      <c r="U2065" t="s">
        <v>29</v>
      </c>
    </row>
    <row r="2066" spans="1:21" x14ac:dyDescent="0.35">
      <c r="A2066" t="s">
        <v>57</v>
      </c>
      <c r="B2066">
        <v>29</v>
      </c>
      <c r="C2066">
        <v>2023</v>
      </c>
      <c r="D2066" t="s">
        <v>180</v>
      </c>
      <c r="E2066">
        <v>141</v>
      </c>
      <c r="F2066" t="s">
        <v>181</v>
      </c>
      <c r="G2066" t="s">
        <v>24</v>
      </c>
      <c r="H2066" t="s">
        <v>27</v>
      </c>
      <c r="I2066" t="s">
        <v>28</v>
      </c>
      <c r="J2066" t="s">
        <v>28</v>
      </c>
      <c r="K2066" t="s">
        <v>28</v>
      </c>
      <c r="L2066" t="s">
        <v>28</v>
      </c>
      <c r="M2066" t="s">
        <v>28</v>
      </c>
      <c r="N2066" s="1" t="s">
        <v>28</v>
      </c>
      <c r="O2066" t="s">
        <v>28</v>
      </c>
      <c r="P2066" t="s">
        <v>28</v>
      </c>
      <c r="Q2066" t="s">
        <v>28</v>
      </c>
      <c r="R2066" t="s">
        <v>28</v>
      </c>
      <c r="S2066" t="s">
        <v>28</v>
      </c>
      <c r="T2066" t="s">
        <v>28</v>
      </c>
      <c r="U2066" t="s">
        <v>28</v>
      </c>
    </row>
    <row r="2067" spans="1:21" x14ac:dyDescent="0.35">
      <c r="A2067" t="s">
        <v>40</v>
      </c>
      <c r="B2067">
        <v>11</v>
      </c>
      <c r="C2067">
        <v>2023</v>
      </c>
      <c r="D2067" t="s">
        <v>180</v>
      </c>
      <c r="E2067">
        <v>141</v>
      </c>
      <c r="F2067" t="s">
        <v>181</v>
      </c>
      <c r="G2067" t="s">
        <v>24</v>
      </c>
      <c r="H2067" t="s">
        <v>27</v>
      </c>
      <c r="I2067" t="s">
        <v>28</v>
      </c>
      <c r="J2067" t="s">
        <v>28</v>
      </c>
      <c r="K2067" t="s">
        <v>28</v>
      </c>
      <c r="L2067" t="s">
        <v>28</v>
      </c>
      <c r="M2067" t="s">
        <v>28</v>
      </c>
      <c r="N2067" s="1" t="s">
        <v>28</v>
      </c>
      <c r="O2067" t="s">
        <v>28</v>
      </c>
      <c r="P2067" t="s">
        <v>28</v>
      </c>
      <c r="Q2067" t="s">
        <v>28</v>
      </c>
      <c r="R2067" t="s">
        <v>28</v>
      </c>
      <c r="S2067" t="s">
        <v>28</v>
      </c>
      <c r="T2067" t="s">
        <v>28</v>
      </c>
      <c r="U2067" t="s">
        <v>28</v>
      </c>
    </row>
    <row r="2068" spans="1:21" x14ac:dyDescent="0.35">
      <c r="A2068" t="s">
        <v>58</v>
      </c>
      <c r="B2068">
        <v>30</v>
      </c>
      <c r="C2068">
        <v>2023</v>
      </c>
      <c r="D2068" t="s">
        <v>180</v>
      </c>
      <c r="E2068">
        <v>141</v>
      </c>
      <c r="F2068" t="s">
        <v>181</v>
      </c>
      <c r="G2068" t="s">
        <v>24</v>
      </c>
      <c r="H2068" t="s">
        <v>25</v>
      </c>
      <c r="I2068">
        <v>100</v>
      </c>
      <c r="J2068" t="s">
        <v>126</v>
      </c>
      <c r="K2068" t="s">
        <v>28</v>
      </c>
      <c r="L2068">
        <v>2</v>
      </c>
      <c r="M2068">
        <v>1</v>
      </c>
      <c r="N2068" s="1" t="s">
        <v>27</v>
      </c>
      <c r="O2068" t="s">
        <v>27</v>
      </c>
      <c r="P2068">
        <v>18</v>
      </c>
      <c r="Q2068" t="s">
        <v>32</v>
      </c>
      <c r="R2068" t="s">
        <v>27</v>
      </c>
      <c r="S2068">
        <v>24</v>
      </c>
      <c r="T2068">
        <v>150</v>
      </c>
      <c r="U2068" t="s">
        <v>29</v>
      </c>
    </row>
    <row r="2069" spans="1:21" x14ac:dyDescent="0.35">
      <c r="A2069" t="s">
        <v>59</v>
      </c>
      <c r="B2069">
        <v>31</v>
      </c>
      <c r="C2069">
        <v>2023</v>
      </c>
      <c r="D2069" t="s">
        <v>180</v>
      </c>
      <c r="E2069">
        <v>141</v>
      </c>
      <c r="F2069" t="s">
        <v>181</v>
      </c>
      <c r="G2069" t="s">
        <v>24</v>
      </c>
      <c r="H2069" t="s">
        <v>25</v>
      </c>
      <c r="I2069">
        <v>146</v>
      </c>
      <c r="J2069" t="s">
        <v>126</v>
      </c>
      <c r="K2069" t="s">
        <v>28</v>
      </c>
      <c r="L2069">
        <v>2</v>
      </c>
      <c r="M2069">
        <v>1</v>
      </c>
      <c r="N2069" s="1" t="s">
        <v>27</v>
      </c>
      <c r="O2069" t="s">
        <v>27</v>
      </c>
      <c r="P2069" t="s">
        <v>28</v>
      </c>
      <c r="Q2069" t="s">
        <v>27</v>
      </c>
      <c r="R2069" t="s">
        <v>27</v>
      </c>
      <c r="S2069">
        <v>24</v>
      </c>
      <c r="T2069">
        <v>146</v>
      </c>
      <c r="U2069" t="s">
        <v>39</v>
      </c>
    </row>
    <row r="2070" spans="1:21" x14ac:dyDescent="0.35">
      <c r="A2070" t="s">
        <v>60</v>
      </c>
      <c r="B2070">
        <v>32</v>
      </c>
      <c r="C2070">
        <v>2023</v>
      </c>
      <c r="D2070" t="s">
        <v>180</v>
      </c>
      <c r="E2070">
        <v>141</v>
      </c>
      <c r="F2070" t="s">
        <v>181</v>
      </c>
      <c r="G2070" t="s">
        <v>24</v>
      </c>
      <c r="H2070" t="s">
        <v>25</v>
      </c>
      <c r="I2070">
        <v>200</v>
      </c>
      <c r="J2070" t="s">
        <v>126</v>
      </c>
      <c r="K2070" t="s">
        <v>28</v>
      </c>
      <c r="L2070">
        <v>2</v>
      </c>
      <c r="M2070">
        <v>1</v>
      </c>
      <c r="N2070" s="1" t="s">
        <v>27</v>
      </c>
      <c r="O2070" t="s">
        <v>27</v>
      </c>
      <c r="P2070" t="s">
        <v>28</v>
      </c>
      <c r="Q2070" t="s">
        <v>27</v>
      </c>
      <c r="R2070" t="s">
        <v>27</v>
      </c>
      <c r="S2070">
        <v>24</v>
      </c>
      <c r="T2070">
        <v>200</v>
      </c>
      <c r="U2070" t="s">
        <v>29</v>
      </c>
    </row>
    <row r="2071" spans="1:21" x14ac:dyDescent="0.35">
      <c r="A2071" t="s">
        <v>61</v>
      </c>
      <c r="B2071">
        <v>33</v>
      </c>
      <c r="C2071">
        <v>2023</v>
      </c>
      <c r="D2071" t="s">
        <v>180</v>
      </c>
      <c r="E2071">
        <v>141</v>
      </c>
      <c r="F2071" t="s">
        <v>181</v>
      </c>
      <c r="G2071" t="s">
        <v>24</v>
      </c>
      <c r="H2071" t="s">
        <v>25</v>
      </c>
      <c r="I2071">
        <v>110</v>
      </c>
      <c r="J2071" t="s">
        <v>126</v>
      </c>
      <c r="K2071" t="s">
        <v>28</v>
      </c>
      <c r="L2071">
        <v>2</v>
      </c>
      <c r="M2071">
        <v>1</v>
      </c>
      <c r="N2071" s="1" t="s">
        <v>27</v>
      </c>
      <c r="O2071" t="s">
        <v>27</v>
      </c>
      <c r="P2071">
        <v>18</v>
      </c>
      <c r="Q2071" t="s">
        <v>27</v>
      </c>
      <c r="R2071" t="s">
        <v>27</v>
      </c>
      <c r="S2071">
        <v>24</v>
      </c>
      <c r="T2071">
        <v>110</v>
      </c>
      <c r="U2071" t="s">
        <v>29</v>
      </c>
    </row>
    <row r="2072" spans="1:21" x14ac:dyDescent="0.35">
      <c r="A2072" t="s">
        <v>62</v>
      </c>
      <c r="B2072">
        <v>34</v>
      </c>
      <c r="C2072">
        <v>2023</v>
      </c>
      <c r="D2072" t="s">
        <v>180</v>
      </c>
      <c r="E2072">
        <v>141</v>
      </c>
      <c r="F2072" t="s">
        <v>181</v>
      </c>
      <c r="G2072" t="s">
        <v>24</v>
      </c>
      <c r="H2072" t="s">
        <v>25</v>
      </c>
      <c r="I2072">
        <v>60</v>
      </c>
      <c r="J2072" t="s">
        <v>126</v>
      </c>
      <c r="K2072" t="s">
        <v>28</v>
      </c>
      <c r="L2072">
        <v>2</v>
      </c>
      <c r="M2072">
        <v>1</v>
      </c>
      <c r="N2072" s="1" t="s">
        <v>27</v>
      </c>
      <c r="O2072" t="s">
        <v>27</v>
      </c>
      <c r="P2072">
        <v>18</v>
      </c>
      <c r="Q2072" t="s">
        <v>32</v>
      </c>
      <c r="R2072" t="s">
        <v>27</v>
      </c>
      <c r="S2072">
        <v>24</v>
      </c>
      <c r="T2072">
        <v>90</v>
      </c>
      <c r="U2072" t="s">
        <v>29</v>
      </c>
    </row>
    <row r="2073" spans="1:21" x14ac:dyDescent="0.35">
      <c r="A2073" t="s">
        <v>63</v>
      </c>
      <c r="B2073">
        <v>35</v>
      </c>
      <c r="C2073">
        <v>2023</v>
      </c>
      <c r="D2073" t="s">
        <v>180</v>
      </c>
      <c r="E2073">
        <v>141</v>
      </c>
      <c r="F2073" t="s">
        <v>181</v>
      </c>
      <c r="G2073" t="s">
        <v>24</v>
      </c>
      <c r="H2073" t="s">
        <v>25</v>
      </c>
      <c r="I2073">
        <v>110</v>
      </c>
      <c r="J2073" t="s">
        <v>126</v>
      </c>
      <c r="K2073" t="s">
        <v>28</v>
      </c>
      <c r="L2073">
        <v>2</v>
      </c>
      <c r="M2073">
        <v>1</v>
      </c>
      <c r="N2073" s="1" t="s">
        <v>27</v>
      </c>
      <c r="O2073" t="s">
        <v>27</v>
      </c>
      <c r="P2073" t="s">
        <v>28</v>
      </c>
      <c r="Q2073" t="s">
        <v>27</v>
      </c>
      <c r="R2073" t="s">
        <v>27</v>
      </c>
      <c r="S2073">
        <v>24</v>
      </c>
      <c r="T2073">
        <v>110</v>
      </c>
      <c r="U2073" t="s">
        <v>29</v>
      </c>
    </row>
    <row r="2074" spans="1:21" x14ac:dyDescent="0.35">
      <c r="A2074" t="s">
        <v>64</v>
      </c>
      <c r="B2074">
        <v>36</v>
      </c>
      <c r="C2074">
        <v>2023</v>
      </c>
      <c r="D2074" t="s">
        <v>180</v>
      </c>
      <c r="E2074">
        <v>141</v>
      </c>
      <c r="F2074" t="s">
        <v>181</v>
      </c>
      <c r="G2074" t="s">
        <v>24</v>
      </c>
      <c r="H2074" t="s">
        <v>25</v>
      </c>
      <c r="I2074">
        <v>120</v>
      </c>
      <c r="J2074" t="s">
        <v>126</v>
      </c>
      <c r="K2074" t="s">
        <v>28</v>
      </c>
      <c r="L2074">
        <v>2</v>
      </c>
      <c r="M2074">
        <v>1</v>
      </c>
      <c r="N2074" s="1" t="s">
        <v>27</v>
      </c>
      <c r="O2074" t="s">
        <v>27</v>
      </c>
      <c r="P2074">
        <v>18</v>
      </c>
      <c r="Q2074" t="s">
        <v>32</v>
      </c>
      <c r="R2074" t="s">
        <v>27</v>
      </c>
      <c r="S2074">
        <v>24</v>
      </c>
      <c r="T2074">
        <v>40</v>
      </c>
      <c r="U2074" t="s">
        <v>29</v>
      </c>
    </row>
    <row r="2075" spans="1:21" x14ac:dyDescent="0.35">
      <c r="A2075" t="s">
        <v>65</v>
      </c>
      <c r="B2075">
        <v>37</v>
      </c>
      <c r="C2075">
        <v>2023</v>
      </c>
      <c r="D2075" t="s">
        <v>180</v>
      </c>
      <c r="E2075">
        <v>141</v>
      </c>
      <c r="F2075" t="s">
        <v>181</v>
      </c>
      <c r="G2075" t="s">
        <v>24</v>
      </c>
      <c r="H2075" t="s">
        <v>27</v>
      </c>
      <c r="I2075" t="s">
        <v>28</v>
      </c>
      <c r="J2075" t="s">
        <v>28</v>
      </c>
      <c r="K2075" t="s">
        <v>28</v>
      </c>
      <c r="L2075" t="s">
        <v>28</v>
      </c>
      <c r="M2075" t="s">
        <v>28</v>
      </c>
      <c r="N2075" s="1" t="s">
        <v>28</v>
      </c>
      <c r="O2075" t="s">
        <v>28</v>
      </c>
      <c r="P2075" t="s">
        <v>28</v>
      </c>
      <c r="Q2075" t="s">
        <v>28</v>
      </c>
      <c r="R2075" t="s">
        <v>28</v>
      </c>
      <c r="S2075" t="s">
        <v>28</v>
      </c>
      <c r="T2075" t="s">
        <v>28</v>
      </c>
      <c r="U2075" t="s">
        <v>28</v>
      </c>
    </row>
    <row r="2076" spans="1:21" x14ac:dyDescent="0.35">
      <c r="A2076" t="s">
        <v>66</v>
      </c>
      <c r="B2076">
        <v>38</v>
      </c>
      <c r="C2076">
        <v>2023</v>
      </c>
      <c r="D2076" t="s">
        <v>180</v>
      </c>
      <c r="E2076">
        <v>141</v>
      </c>
      <c r="F2076" t="s">
        <v>181</v>
      </c>
      <c r="G2076" t="s">
        <v>24</v>
      </c>
      <c r="H2076" t="s">
        <v>25</v>
      </c>
      <c r="I2076">
        <v>175</v>
      </c>
      <c r="J2076" t="s">
        <v>126</v>
      </c>
      <c r="K2076" t="s">
        <v>28</v>
      </c>
      <c r="L2076">
        <v>2</v>
      </c>
      <c r="M2076">
        <v>1</v>
      </c>
      <c r="N2076" s="1" t="s">
        <v>27</v>
      </c>
      <c r="O2076" t="s">
        <v>27</v>
      </c>
      <c r="P2076">
        <v>18</v>
      </c>
      <c r="Q2076" t="s">
        <v>27</v>
      </c>
      <c r="R2076" t="s">
        <v>27</v>
      </c>
      <c r="S2076">
        <v>24</v>
      </c>
      <c r="T2076">
        <v>150</v>
      </c>
      <c r="U2076" t="s">
        <v>29</v>
      </c>
    </row>
    <row r="2077" spans="1:21" x14ac:dyDescent="0.35">
      <c r="A2077" t="s">
        <v>67</v>
      </c>
      <c r="B2077">
        <v>39</v>
      </c>
      <c r="C2077">
        <v>2023</v>
      </c>
      <c r="D2077" t="s">
        <v>180</v>
      </c>
      <c r="E2077">
        <v>141</v>
      </c>
      <c r="F2077" t="s">
        <v>181</v>
      </c>
      <c r="G2077" t="s">
        <v>24</v>
      </c>
      <c r="H2077" t="s">
        <v>25</v>
      </c>
      <c r="I2077">
        <v>65</v>
      </c>
      <c r="J2077" t="s">
        <v>126</v>
      </c>
      <c r="K2077" t="s">
        <v>28</v>
      </c>
      <c r="L2077">
        <v>2</v>
      </c>
      <c r="M2077">
        <v>1</v>
      </c>
      <c r="N2077" s="1" t="s">
        <v>27</v>
      </c>
      <c r="O2077" t="s">
        <v>27</v>
      </c>
      <c r="P2077">
        <v>18</v>
      </c>
      <c r="Q2077" t="s">
        <v>32</v>
      </c>
      <c r="R2077" t="s">
        <v>27</v>
      </c>
      <c r="S2077">
        <v>24</v>
      </c>
      <c r="T2077">
        <v>45</v>
      </c>
      <c r="U2077" t="s">
        <v>29</v>
      </c>
    </row>
    <row r="2078" spans="1:21" x14ac:dyDescent="0.35">
      <c r="A2078" t="s">
        <v>68</v>
      </c>
      <c r="B2078">
        <v>40</v>
      </c>
      <c r="C2078">
        <v>2023</v>
      </c>
      <c r="D2078" t="s">
        <v>180</v>
      </c>
      <c r="E2078">
        <v>141</v>
      </c>
      <c r="F2078" t="s">
        <v>181</v>
      </c>
      <c r="G2078" t="s">
        <v>24</v>
      </c>
      <c r="H2078" t="s">
        <v>27</v>
      </c>
      <c r="I2078" t="s">
        <v>28</v>
      </c>
      <c r="J2078" t="s">
        <v>28</v>
      </c>
      <c r="K2078" t="s">
        <v>28</v>
      </c>
      <c r="L2078" t="s">
        <v>28</v>
      </c>
      <c r="M2078" t="s">
        <v>28</v>
      </c>
      <c r="N2078" s="1" t="s">
        <v>28</v>
      </c>
      <c r="O2078" t="s">
        <v>28</v>
      </c>
      <c r="P2078" t="s">
        <v>28</v>
      </c>
      <c r="Q2078" t="s">
        <v>28</v>
      </c>
      <c r="R2078" t="s">
        <v>28</v>
      </c>
      <c r="S2078" t="s">
        <v>28</v>
      </c>
      <c r="T2078" t="s">
        <v>28</v>
      </c>
      <c r="U2078" t="s">
        <v>28</v>
      </c>
    </row>
    <row r="2079" spans="1:21" x14ac:dyDescent="0.35">
      <c r="A2079" t="s">
        <v>69</v>
      </c>
      <c r="B2079">
        <v>41</v>
      </c>
      <c r="C2079">
        <v>2023</v>
      </c>
      <c r="D2079" t="s">
        <v>180</v>
      </c>
      <c r="E2079">
        <v>141</v>
      </c>
      <c r="F2079" t="s">
        <v>181</v>
      </c>
      <c r="G2079" t="s">
        <v>24</v>
      </c>
      <c r="H2079" t="s">
        <v>25</v>
      </c>
      <c r="I2079">
        <v>216</v>
      </c>
      <c r="J2079" t="s">
        <v>126</v>
      </c>
      <c r="K2079" t="s">
        <v>28</v>
      </c>
      <c r="L2079">
        <v>2</v>
      </c>
      <c r="M2079">
        <v>1</v>
      </c>
      <c r="N2079" s="1" t="s">
        <v>27</v>
      </c>
      <c r="O2079" t="s">
        <v>27</v>
      </c>
      <c r="P2079" t="s">
        <v>182</v>
      </c>
      <c r="Q2079" t="s">
        <v>27</v>
      </c>
      <c r="R2079" t="s">
        <v>27</v>
      </c>
      <c r="S2079">
        <v>24</v>
      </c>
      <c r="T2079">
        <v>216</v>
      </c>
      <c r="U2079" t="s">
        <v>29</v>
      </c>
    </row>
    <row r="2080" spans="1:21" x14ac:dyDescent="0.35">
      <c r="A2080" t="s">
        <v>70</v>
      </c>
      <c r="B2080">
        <v>42</v>
      </c>
      <c r="C2080">
        <v>2023</v>
      </c>
      <c r="D2080" t="s">
        <v>180</v>
      </c>
      <c r="E2080">
        <v>141</v>
      </c>
      <c r="F2080" t="s">
        <v>181</v>
      </c>
      <c r="G2080" t="s">
        <v>24</v>
      </c>
      <c r="H2080" t="s">
        <v>27</v>
      </c>
      <c r="I2080" t="s">
        <v>28</v>
      </c>
      <c r="J2080" t="s">
        <v>28</v>
      </c>
      <c r="K2080" t="s">
        <v>28</v>
      </c>
      <c r="L2080" t="s">
        <v>28</v>
      </c>
      <c r="M2080" t="s">
        <v>28</v>
      </c>
      <c r="N2080" s="1" t="s">
        <v>28</v>
      </c>
      <c r="O2080" t="s">
        <v>28</v>
      </c>
      <c r="P2080" t="s">
        <v>28</v>
      </c>
      <c r="Q2080" t="s">
        <v>28</v>
      </c>
      <c r="R2080" t="s">
        <v>28</v>
      </c>
      <c r="S2080" t="s">
        <v>28</v>
      </c>
      <c r="T2080" t="s">
        <v>28</v>
      </c>
      <c r="U2080" t="s">
        <v>28</v>
      </c>
    </row>
    <row r="2081" spans="1:21" x14ac:dyDescent="0.35">
      <c r="A2081" t="s">
        <v>71</v>
      </c>
      <c r="B2081">
        <v>44</v>
      </c>
      <c r="C2081">
        <v>2023</v>
      </c>
      <c r="D2081" t="s">
        <v>180</v>
      </c>
      <c r="E2081">
        <v>141</v>
      </c>
      <c r="F2081" t="s">
        <v>181</v>
      </c>
      <c r="G2081" t="s">
        <v>24</v>
      </c>
      <c r="H2081" t="s">
        <v>25</v>
      </c>
      <c r="I2081">
        <v>60</v>
      </c>
      <c r="J2081" t="s">
        <v>126</v>
      </c>
      <c r="K2081" t="s">
        <v>28</v>
      </c>
      <c r="L2081">
        <v>2</v>
      </c>
      <c r="M2081">
        <v>1</v>
      </c>
      <c r="N2081" s="1" t="s">
        <v>27</v>
      </c>
      <c r="O2081" t="s">
        <v>27</v>
      </c>
      <c r="P2081" t="s">
        <v>28</v>
      </c>
      <c r="Q2081" t="s">
        <v>27</v>
      </c>
      <c r="R2081" t="s">
        <v>27</v>
      </c>
      <c r="S2081">
        <v>24</v>
      </c>
      <c r="T2081">
        <v>60</v>
      </c>
      <c r="U2081" t="s">
        <v>29</v>
      </c>
    </row>
    <row r="2082" spans="1:21" x14ac:dyDescent="0.35">
      <c r="A2082" t="s">
        <v>72</v>
      </c>
      <c r="B2082">
        <v>45</v>
      </c>
      <c r="C2082">
        <v>2023</v>
      </c>
      <c r="D2082" t="s">
        <v>180</v>
      </c>
      <c r="E2082">
        <v>141</v>
      </c>
      <c r="F2082" t="s">
        <v>181</v>
      </c>
      <c r="G2082" t="s">
        <v>24</v>
      </c>
      <c r="H2082" t="s">
        <v>25</v>
      </c>
      <c r="I2082">
        <v>50</v>
      </c>
      <c r="J2082" t="s">
        <v>126</v>
      </c>
      <c r="K2082" t="s">
        <v>28</v>
      </c>
      <c r="L2082">
        <v>2</v>
      </c>
      <c r="M2082">
        <v>1</v>
      </c>
      <c r="N2082" s="1" t="s">
        <v>27</v>
      </c>
      <c r="O2082" t="s">
        <v>27</v>
      </c>
      <c r="P2082" t="s">
        <v>28</v>
      </c>
      <c r="Q2082" t="s">
        <v>27</v>
      </c>
      <c r="R2082" t="s">
        <v>27</v>
      </c>
      <c r="S2082">
        <v>24</v>
      </c>
      <c r="T2082">
        <v>50</v>
      </c>
      <c r="U2082" t="s">
        <v>29</v>
      </c>
    </row>
    <row r="2083" spans="1:21" x14ac:dyDescent="0.35">
      <c r="A2083" t="s">
        <v>73</v>
      </c>
      <c r="B2083">
        <v>46</v>
      </c>
      <c r="C2083">
        <v>2023</v>
      </c>
      <c r="D2083" t="s">
        <v>180</v>
      </c>
      <c r="E2083">
        <v>141</v>
      </c>
      <c r="F2083" t="s">
        <v>181</v>
      </c>
      <c r="G2083" t="s">
        <v>24</v>
      </c>
      <c r="H2083" t="s">
        <v>27</v>
      </c>
      <c r="I2083" t="s">
        <v>28</v>
      </c>
      <c r="J2083" t="s">
        <v>28</v>
      </c>
      <c r="K2083" t="s">
        <v>28</v>
      </c>
      <c r="L2083" t="s">
        <v>28</v>
      </c>
      <c r="M2083" t="s">
        <v>28</v>
      </c>
      <c r="N2083" s="1" t="s">
        <v>28</v>
      </c>
      <c r="O2083" t="s">
        <v>28</v>
      </c>
      <c r="P2083" t="s">
        <v>28</v>
      </c>
      <c r="Q2083" t="s">
        <v>28</v>
      </c>
      <c r="R2083" t="s">
        <v>28</v>
      </c>
      <c r="S2083" t="s">
        <v>28</v>
      </c>
      <c r="T2083" t="s">
        <v>28</v>
      </c>
      <c r="U2083" t="s">
        <v>28</v>
      </c>
    </row>
    <row r="2084" spans="1:21" x14ac:dyDescent="0.35">
      <c r="A2084" t="s">
        <v>74</v>
      </c>
      <c r="B2084">
        <v>47</v>
      </c>
      <c r="C2084">
        <v>2023</v>
      </c>
      <c r="D2084" t="s">
        <v>180</v>
      </c>
      <c r="E2084">
        <v>141</v>
      </c>
      <c r="F2084" t="s">
        <v>181</v>
      </c>
      <c r="G2084" t="s">
        <v>24</v>
      </c>
      <c r="H2084" t="s">
        <v>25</v>
      </c>
      <c r="I2084">
        <v>60</v>
      </c>
      <c r="J2084" t="s">
        <v>126</v>
      </c>
      <c r="K2084" t="s">
        <v>28</v>
      </c>
      <c r="L2084">
        <v>2</v>
      </c>
      <c r="M2084">
        <v>1</v>
      </c>
      <c r="N2084" s="1" t="s">
        <v>27</v>
      </c>
      <c r="O2084" t="s">
        <v>27</v>
      </c>
      <c r="P2084">
        <v>18</v>
      </c>
      <c r="Q2084" t="s">
        <v>32</v>
      </c>
      <c r="R2084" t="s">
        <v>27</v>
      </c>
      <c r="S2084">
        <v>24</v>
      </c>
      <c r="T2084">
        <v>60</v>
      </c>
      <c r="U2084" t="s">
        <v>29</v>
      </c>
    </row>
    <row r="2085" spans="1:21" x14ac:dyDescent="0.35">
      <c r="A2085" t="s">
        <v>75</v>
      </c>
      <c r="B2085">
        <v>48</v>
      </c>
      <c r="C2085">
        <v>2023</v>
      </c>
      <c r="D2085" t="s">
        <v>180</v>
      </c>
      <c r="E2085">
        <v>141</v>
      </c>
      <c r="F2085" t="s">
        <v>181</v>
      </c>
      <c r="G2085" t="s">
        <v>24</v>
      </c>
      <c r="H2085" t="s">
        <v>25</v>
      </c>
      <c r="I2085">
        <v>80</v>
      </c>
      <c r="J2085" t="s">
        <v>126</v>
      </c>
      <c r="K2085" t="s">
        <v>28</v>
      </c>
      <c r="L2085">
        <v>2</v>
      </c>
      <c r="M2085">
        <v>2</v>
      </c>
      <c r="N2085" s="1" t="s">
        <v>27</v>
      </c>
      <c r="O2085" t="s">
        <v>27</v>
      </c>
      <c r="P2085">
        <v>18</v>
      </c>
      <c r="Q2085" t="s">
        <v>32</v>
      </c>
      <c r="R2085" t="s">
        <v>27</v>
      </c>
      <c r="S2085">
        <v>24</v>
      </c>
      <c r="T2085">
        <v>66</v>
      </c>
      <c r="U2085" t="s">
        <v>29</v>
      </c>
    </row>
    <row r="2086" spans="1:21" x14ac:dyDescent="0.35">
      <c r="A2086" t="s">
        <v>76</v>
      </c>
      <c r="B2086">
        <v>49</v>
      </c>
      <c r="C2086">
        <v>2023</v>
      </c>
      <c r="D2086" t="s">
        <v>180</v>
      </c>
      <c r="E2086">
        <v>141</v>
      </c>
      <c r="F2086" t="s">
        <v>181</v>
      </c>
      <c r="G2086" t="s">
        <v>24</v>
      </c>
      <c r="H2086" t="s">
        <v>25</v>
      </c>
      <c r="I2086">
        <v>70</v>
      </c>
      <c r="J2086" t="s">
        <v>183</v>
      </c>
      <c r="K2086" t="s">
        <v>28</v>
      </c>
      <c r="L2086">
        <v>2</v>
      </c>
      <c r="M2086">
        <v>1</v>
      </c>
      <c r="N2086" s="1" t="s">
        <v>27</v>
      </c>
      <c r="O2086" t="s">
        <v>27</v>
      </c>
      <c r="P2086" t="s">
        <v>28</v>
      </c>
      <c r="Q2086" t="s">
        <v>27</v>
      </c>
      <c r="R2086" t="s">
        <v>27</v>
      </c>
      <c r="S2086">
        <v>24</v>
      </c>
      <c r="T2086">
        <v>47</v>
      </c>
      <c r="U2086" t="s">
        <v>29</v>
      </c>
    </row>
    <row r="2087" spans="1:21" x14ac:dyDescent="0.35">
      <c r="A2087" t="s">
        <v>77</v>
      </c>
      <c r="B2087">
        <v>50</v>
      </c>
      <c r="C2087">
        <v>2023</v>
      </c>
      <c r="D2087" t="s">
        <v>180</v>
      </c>
      <c r="E2087">
        <v>141</v>
      </c>
      <c r="F2087" t="s">
        <v>181</v>
      </c>
      <c r="G2087" t="s">
        <v>24</v>
      </c>
      <c r="H2087" t="s">
        <v>25</v>
      </c>
      <c r="I2087">
        <v>150</v>
      </c>
      <c r="J2087" t="s">
        <v>126</v>
      </c>
      <c r="K2087" t="s">
        <v>28</v>
      </c>
      <c r="L2087">
        <v>2</v>
      </c>
      <c r="M2087">
        <v>1</v>
      </c>
      <c r="N2087" s="1" t="s">
        <v>27</v>
      </c>
      <c r="O2087" t="s">
        <v>27</v>
      </c>
      <c r="P2087">
        <v>18</v>
      </c>
      <c r="Q2087" t="s">
        <v>27</v>
      </c>
      <c r="R2087" t="s">
        <v>27</v>
      </c>
      <c r="S2087">
        <v>24</v>
      </c>
      <c r="T2087">
        <v>240</v>
      </c>
      <c r="U2087" t="s">
        <v>29</v>
      </c>
    </row>
    <row r="2088" spans="1:21" x14ac:dyDescent="0.35">
      <c r="A2088" t="s">
        <v>78</v>
      </c>
      <c r="B2088">
        <v>51</v>
      </c>
      <c r="C2088">
        <v>2023</v>
      </c>
      <c r="D2088" t="s">
        <v>180</v>
      </c>
      <c r="E2088">
        <v>141</v>
      </c>
      <c r="F2088" t="s">
        <v>181</v>
      </c>
      <c r="G2088" t="s">
        <v>24</v>
      </c>
      <c r="H2088" t="s">
        <v>25</v>
      </c>
      <c r="I2088">
        <v>130</v>
      </c>
      <c r="J2088" t="s">
        <v>126</v>
      </c>
      <c r="K2088" t="s">
        <v>28</v>
      </c>
      <c r="L2088">
        <v>2</v>
      </c>
      <c r="M2088">
        <v>1</v>
      </c>
      <c r="N2088" s="1" t="s">
        <v>27</v>
      </c>
      <c r="O2088" t="s">
        <v>27</v>
      </c>
      <c r="P2088" t="s">
        <v>28</v>
      </c>
      <c r="Q2088" t="s">
        <v>27</v>
      </c>
      <c r="R2088" t="s">
        <v>27</v>
      </c>
      <c r="S2088">
        <v>24</v>
      </c>
      <c r="T2088">
        <v>135</v>
      </c>
      <c r="U2088" t="s">
        <v>29</v>
      </c>
    </row>
    <row r="2089" spans="1:21" x14ac:dyDescent="0.35">
      <c r="A2089" t="s">
        <v>79</v>
      </c>
      <c r="B2089">
        <v>53</v>
      </c>
      <c r="C2089">
        <v>2023</v>
      </c>
      <c r="D2089" t="s">
        <v>180</v>
      </c>
      <c r="E2089">
        <v>141</v>
      </c>
      <c r="F2089" t="s">
        <v>181</v>
      </c>
      <c r="G2089" t="s">
        <v>24</v>
      </c>
      <c r="H2089" t="s">
        <v>25</v>
      </c>
      <c r="I2089">
        <v>150</v>
      </c>
      <c r="J2089" t="s">
        <v>126</v>
      </c>
      <c r="K2089" t="s">
        <v>28</v>
      </c>
      <c r="L2089">
        <v>2</v>
      </c>
      <c r="M2089">
        <v>1</v>
      </c>
      <c r="N2089" s="1" t="s">
        <v>27</v>
      </c>
      <c r="O2089" t="s">
        <v>27</v>
      </c>
      <c r="P2089" t="s">
        <v>28</v>
      </c>
      <c r="Q2089" t="s">
        <v>32</v>
      </c>
      <c r="R2089" t="s">
        <v>27</v>
      </c>
      <c r="S2089">
        <v>24</v>
      </c>
      <c r="T2089">
        <v>105</v>
      </c>
      <c r="U2089" t="s">
        <v>29</v>
      </c>
    </row>
    <row r="2090" spans="1:21" x14ac:dyDescent="0.35">
      <c r="A2090" t="s">
        <v>80</v>
      </c>
      <c r="B2090">
        <v>54</v>
      </c>
      <c r="C2090">
        <v>2023</v>
      </c>
      <c r="D2090" t="s">
        <v>180</v>
      </c>
      <c r="E2090">
        <v>141</v>
      </c>
      <c r="F2090" t="s">
        <v>181</v>
      </c>
      <c r="G2090" t="s">
        <v>24</v>
      </c>
      <c r="H2090" t="s">
        <v>25</v>
      </c>
      <c r="I2090">
        <v>92</v>
      </c>
      <c r="J2090" t="s">
        <v>126</v>
      </c>
      <c r="K2090" t="s">
        <v>28</v>
      </c>
      <c r="L2090">
        <v>2</v>
      </c>
      <c r="M2090">
        <v>1</v>
      </c>
      <c r="N2090" s="1" t="s">
        <v>27</v>
      </c>
      <c r="O2090" t="s">
        <v>27</v>
      </c>
      <c r="P2090" t="s">
        <v>28</v>
      </c>
      <c r="Q2090" t="s">
        <v>32</v>
      </c>
      <c r="R2090" t="s">
        <v>27</v>
      </c>
      <c r="S2090">
        <v>24</v>
      </c>
      <c r="T2090">
        <v>120</v>
      </c>
      <c r="U2090" t="s">
        <v>29</v>
      </c>
    </row>
    <row r="2091" spans="1:21" x14ac:dyDescent="0.35">
      <c r="A2091" t="s">
        <v>81</v>
      </c>
      <c r="B2091">
        <v>55</v>
      </c>
      <c r="C2091">
        <v>2023</v>
      </c>
      <c r="D2091" t="s">
        <v>180</v>
      </c>
      <c r="E2091">
        <v>141</v>
      </c>
      <c r="F2091" t="s">
        <v>181</v>
      </c>
      <c r="G2091" t="s">
        <v>24</v>
      </c>
      <c r="H2091" t="s">
        <v>25</v>
      </c>
      <c r="I2091">
        <v>155</v>
      </c>
      <c r="J2091" t="s">
        <v>126</v>
      </c>
      <c r="K2091" t="s">
        <v>28</v>
      </c>
      <c r="L2091">
        <v>2</v>
      </c>
      <c r="M2091">
        <v>2</v>
      </c>
      <c r="N2091" s="1" t="s">
        <v>27</v>
      </c>
      <c r="O2091" t="s">
        <v>27</v>
      </c>
      <c r="P2091">
        <v>18</v>
      </c>
      <c r="Q2091" t="s">
        <v>27</v>
      </c>
      <c r="R2091" t="s">
        <v>27</v>
      </c>
      <c r="S2091">
        <v>24</v>
      </c>
      <c r="T2091">
        <v>54</v>
      </c>
      <c r="U2091" t="s">
        <v>29</v>
      </c>
    </row>
    <row r="2092" spans="1:21" x14ac:dyDescent="0.35">
      <c r="A2092" t="s">
        <v>82</v>
      </c>
      <c r="B2092">
        <v>56</v>
      </c>
      <c r="C2092">
        <v>2023</v>
      </c>
      <c r="D2092" t="s">
        <v>180</v>
      </c>
      <c r="E2092">
        <v>141</v>
      </c>
      <c r="F2092" t="s">
        <v>181</v>
      </c>
      <c r="G2092" t="s">
        <v>24</v>
      </c>
      <c r="H2092" t="s">
        <v>25</v>
      </c>
      <c r="I2092">
        <v>225</v>
      </c>
      <c r="J2092" t="s">
        <v>126</v>
      </c>
      <c r="K2092" t="s">
        <v>28</v>
      </c>
      <c r="L2092">
        <v>2</v>
      </c>
      <c r="M2092">
        <v>1</v>
      </c>
      <c r="N2092" s="1" t="s">
        <v>27</v>
      </c>
      <c r="O2092" t="s">
        <v>27</v>
      </c>
      <c r="P2092">
        <v>18</v>
      </c>
      <c r="Q2092" t="s">
        <v>27</v>
      </c>
      <c r="R2092" t="s">
        <v>27</v>
      </c>
      <c r="S2092">
        <v>24</v>
      </c>
      <c r="T2092">
        <v>100</v>
      </c>
      <c r="U2092" t="s">
        <v>29</v>
      </c>
    </row>
    <row r="2093" spans="1:21" x14ac:dyDescent="0.35">
      <c r="A2093" t="s">
        <v>21</v>
      </c>
      <c r="B2093">
        <v>1</v>
      </c>
      <c r="C2093">
        <v>2023</v>
      </c>
      <c r="D2093" t="s">
        <v>184</v>
      </c>
      <c r="E2093">
        <v>142</v>
      </c>
      <c r="F2093" t="s">
        <v>181</v>
      </c>
      <c r="G2093" t="s">
        <v>24</v>
      </c>
      <c r="H2093" t="s">
        <v>27</v>
      </c>
      <c r="I2093" t="s">
        <v>28</v>
      </c>
      <c r="J2093" t="s">
        <v>28</v>
      </c>
      <c r="K2093" t="s">
        <v>28</v>
      </c>
      <c r="L2093" t="s">
        <v>28</v>
      </c>
      <c r="M2093" t="s">
        <v>28</v>
      </c>
      <c r="N2093" s="1" t="s">
        <v>28</v>
      </c>
      <c r="O2093" t="s">
        <v>28</v>
      </c>
      <c r="P2093" t="s">
        <v>28</v>
      </c>
      <c r="Q2093" t="s">
        <v>28</v>
      </c>
      <c r="R2093" t="s">
        <v>28</v>
      </c>
      <c r="S2093" t="s">
        <v>28</v>
      </c>
      <c r="T2093" t="s">
        <v>28</v>
      </c>
      <c r="U2093" t="s">
        <v>28</v>
      </c>
    </row>
    <row r="2094" spans="1:21" x14ac:dyDescent="0.35">
      <c r="A2094" t="s">
        <v>30</v>
      </c>
      <c r="B2094">
        <v>2</v>
      </c>
      <c r="C2094">
        <v>2023</v>
      </c>
      <c r="D2094" t="s">
        <v>184</v>
      </c>
      <c r="E2094">
        <v>142</v>
      </c>
      <c r="F2094" t="s">
        <v>181</v>
      </c>
      <c r="G2094" t="s">
        <v>24</v>
      </c>
      <c r="H2094" t="s">
        <v>27</v>
      </c>
      <c r="I2094" t="s">
        <v>28</v>
      </c>
      <c r="J2094" t="s">
        <v>28</v>
      </c>
      <c r="K2094" t="s">
        <v>28</v>
      </c>
      <c r="L2094" t="s">
        <v>28</v>
      </c>
      <c r="M2094" t="s">
        <v>28</v>
      </c>
      <c r="N2094" s="1" t="s">
        <v>28</v>
      </c>
      <c r="O2094" t="s">
        <v>28</v>
      </c>
      <c r="P2094" t="s">
        <v>28</v>
      </c>
      <c r="Q2094" t="s">
        <v>28</v>
      </c>
      <c r="R2094" t="s">
        <v>28</v>
      </c>
      <c r="S2094" t="s">
        <v>28</v>
      </c>
      <c r="T2094" t="s">
        <v>28</v>
      </c>
      <c r="U2094" t="s">
        <v>28</v>
      </c>
    </row>
    <row r="2095" spans="1:21" x14ac:dyDescent="0.35">
      <c r="A2095" t="s">
        <v>33</v>
      </c>
      <c r="B2095">
        <v>4</v>
      </c>
      <c r="C2095">
        <v>2023</v>
      </c>
      <c r="D2095" t="s">
        <v>184</v>
      </c>
      <c r="E2095">
        <v>142</v>
      </c>
      <c r="F2095" t="s">
        <v>181</v>
      </c>
      <c r="G2095" t="s">
        <v>24</v>
      </c>
      <c r="H2095" t="s">
        <v>25</v>
      </c>
      <c r="I2095">
        <v>100</v>
      </c>
      <c r="J2095" t="s">
        <v>106</v>
      </c>
      <c r="K2095" t="s">
        <v>28</v>
      </c>
      <c r="L2095">
        <v>4</v>
      </c>
      <c r="M2095">
        <v>1</v>
      </c>
      <c r="N2095" s="1" t="s">
        <v>27</v>
      </c>
      <c r="O2095" t="s">
        <v>27</v>
      </c>
      <c r="P2095">
        <v>18</v>
      </c>
      <c r="Q2095" t="s">
        <v>27</v>
      </c>
      <c r="R2095" t="s">
        <v>27</v>
      </c>
      <c r="S2095">
        <v>24</v>
      </c>
      <c r="T2095">
        <v>100</v>
      </c>
      <c r="U2095" t="s">
        <v>29</v>
      </c>
    </row>
    <row r="2096" spans="1:21" x14ac:dyDescent="0.35">
      <c r="A2096" t="s">
        <v>34</v>
      </c>
      <c r="B2096">
        <v>5</v>
      </c>
      <c r="C2096">
        <v>2023</v>
      </c>
      <c r="D2096" t="s">
        <v>184</v>
      </c>
      <c r="E2096">
        <v>142</v>
      </c>
      <c r="F2096" t="s">
        <v>181</v>
      </c>
      <c r="G2096" t="s">
        <v>24</v>
      </c>
      <c r="H2096" t="s">
        <v>25</v>
      </c>
      <c r="I2096">
        <v>75</v>
      </c>
      <c r="J2096" t="s">
        <v>31</v>
      </c>
      <c r="K2096" t="s">
        <v>28</v>
      </c>
      <c r="L2096">
        <v>5</v>
      </c>
      <c r="M2096">
        <v>1</v>
      </c>
      <c r="N2096" s="1" t="s">
        <v>27</v>
      </c>
      <c r="O2096" t="s">
        <v>27</v>
      </c>
      <c r="P2096">
        <v>18</v>
      </c>
      <c r="Q2096" t="s">
        <v>27</v>
      </c>
      <c r="R2096" t="s">
        <v>27</v>
      </c>
      <c r="S2096">
        <v>24</v>
      </c>
      <c r="T2096">
        <v>150</v>
      </c>
      <c r="U2096" t="s">
        <v>29</v>
      </c>
    </row>
    <row r="2097" spans="1:21" x14ac:dyDescent="0.35">
      <c r="A2097" t="s">
        <v>35</v>
      </c>
      <c r="B2097">
        <v>6</v>
      </c>
      <c r="C2097">
        <v>2023</v>
      </c>
      <c r="D2097" t="s">
        <v>184</v>
      </c>
      <c r="E2097">
        <v>142</v>
      </c>
      <c r="F2097" t="s">
        <v>181</v>
      </c>
      <c r="G2097" t="s">
        <v>24</v>
      </c>
      <c r="H2097" t="s">
        <v>27</v>
      </c>
      <c r="I2097" t="s">
        <v>28</v>
      </c>
      <c r="J2097" t="s">
        <v>28</v>
      </c>
      <c r="K2097" t="s">
        <v>28</v>
      </c>
      <c r="L2097" t="s">
        <v>28</v>
      </c>
      <c r="M2097" t="s">
        <v>28</v>
      </c>
      <c r="N2097" s="1" t="s">
        <v>28</v>
      </c>
      <c r="O2097" t="s">
        <v>28</v>
      </c>
      <c r="P2097" t="s">
        <v>28</v>
      </c>
      <c r="Q2097" t="s">
        <v>28</v>
      </c>
      <c r="R2097" t="s">
        <v>28</v>
      </c>
      <c r="S2097" t="s">
        <v>28</v>
      </c>
      <c r="T2097" t="s">
        <v>28</v>
      </c>
      <c r="U2097" t="s">
        <v>28</v>
      </c>
    </row>
    <row r="2098" spans="1:21" x14ac:dyDescent="0.35">
      <c r="A2098" t="s">
        <v>36</v>
      </c>
      <c r="B2098">
        <v>8</v>
      </c>
      <c r="C2098">
        <v>2023</v>
      </c>
      <c r="D2098" t="s">
        <v>184</v>
      </c>
      <c r="E2098">
        <v>142</v>
      </c>
      <c r="F2098" t="s">
        <v>181</v>
      </c>
      <c r="G2098" t="s">
        <v>24</v>
      </c>
      <c r="H2098" t="s">
        <v>25</v>
      </c>
      <c r="I2098">
        <v>0</v>
      </c>
      <c r="J2098" t="s">
        <v>31</v>
      </c>
      <c r="K2098" t="s">
        <v>28</v>
      </c>
      <c r="L2098">
        <v>5</v>
      </c>
      <c r="M2098">
        <v>1</v>
      </c>
      <c r="N2098" s="1" t="s">
        <v>27</v>
      </c>
      <c r="O2098" t="s">
        <v>27</v>
      </c>
      <c r="P2098">
        <v>18</v>
      </c>
      <c r="Q2098" t="s">
        <v>27</v>
      </c>
      <c r="R2098" t="s">
        <v>27</v>
      </c>
      <c r="S2098">
        <v>24</v>
      </c>
      <c r="T2098" s="14" t="s">
        <v>28</v>
      </c>
      <c r="U2098" t="s">
        <v>29</v>
      </c>
    </row>
    <row r="2099" spans="1:21" x14ac:dyDescent="0.35">
      <c r="A2099" t="s">
        <v>37</v>
      </c>
      <c r="B2099">
        <v>9</v>
      </c>
      <c r="C2099">
        <v>2023</v>
      </c>
      <c r="D2099" t="s">
        <v>184</v>
      </c>
      <c r="E2099">
        <v>142</v>
      </c>
      <c r="F2099" t="s">
        <v>181</v>
      </c>
      <c r="G2099" t="s">
        <v>24</v>
      </c>
      <c r="H2099" t="s">
        <v>27</v>
      </c>
      <c r="I2099" t="s">
        <v>28</v>
      </c>
      <c r="J2099" t="s">
        <v>28</v>
      </c>
      <c r="K2099" t="s">
        <v>28</v>
      </c>
      <c r="L2099" t="s">
        <v>28</v>
      </c>
      <c r="M2099" t="s">
        <v>28</v>
      </c>
      <c r="N2099" s="1" t="s">
        <v>28</v>
      </c>
      <c r="O2099" t="s">
        <v>28</v>
      </c>
      <c r="P2099" t="s">
        <v>28</v>
      </c>
      <c r="Q2099" t="s">
        <v>28</v>
      </c>
      <c r="R2099" t="s">
        <v>28</v>
      </c>
      <c r="S2099" t="s">
        <v>28</v>
      </c>
      <c r="T2099" t="s">
        <v>28</v>
      </c>
      <c r="U2099" t="s">
        <v>28</v>
      </c>
    </row>
    <row r="2100" spans="1:21" x14ac:dyDescent="0.35">
      <c r="A2100" t="s">
        <v>38</v>
      </c>
      <c r="B2100">
        <v>10</v>
      </c>
      <c r="C2100">
        <v>2023</v>
      </c>
      <c r="D2100" t="s">
        <v>184</v>
      </c>
      <c r="E2100">
        <v>142</v>
      </c>
      <c r="F2100" t="s">
        <v>181</v>
      </c>
      <c r="G2100" t="s">
        <v>24</v>
      </c>
      <c r="H2100" t="s">
        <v>27</v>
      </c>
      <c r="I2100" t="s">
        <v>28</v>
      </c>
      <c r="J2100" t="s">
        <v>28</v>
      </c>
      <c r="K2100" t="s">
        <v>28</v>
      </c>
      <c r="L2100" t="s">
        <v>28</v>
      </c>
      <c r="M2100" t="s">
        <v>28</v>
      </c>
      <c r="N2100" s="1" t="s">
        <v>28</v>
      </c>
      <c r="O2100" t="s">
        <v>28</v>
      </c>
      <c r="P2100" t="s">
        <v>28</v>
      </c>
      <c r="Q2100" t="s">
        <v>28</v>
      </c>
      <c r="R2100" t="s">
        <v>28</v>
      </c>
      <c r="S2100" t="s">
        <v>28</v>
      </c>
      <c r="T2100" t="s">
        <v>28</v>
      </c>
      <c r="U2100" t="s">
        <v>28</v>
      </c>
    </row>
    <row r="2101" spans="1:21" x14ac:dyDescent="0.35">
      <c r="A2101" t="s">
        <v>40</v>
      </c>
      <c r="B2101">
        <v>11</v>
      </c>
      <c r="C2101">
        <v>2023</v>
      </c>
      <c r="D2101" t="s">
        <v>184</v>
      </c>
      <c r="E2101">
        <v>142</v>
      </c>
      <c r="F2101" t="s">
        <v>181</v>
      </c>
      <c r="G2101" t="s">
        <v>24</v>
      </c>
      <c r="H2101" t="s">
        <v>27</v>
      </c>
      <c r="I2101" t="s">
        <v>28</v>
      </c>
      <c r="J2101" t="s">
        <v>28</v>
      </c>
      <c r="K2101" t="s">
        <v>28</v>
      </c>
      <c r="L2101" t="s">
        <v>28</v>
      </c>
      <c r="M2101" t="s">
        <v>28</v>
      </c>
      <c r="N2101" s="1" t="s">
        <v>28</v>
      </c>
      <c r="O2101" t="s">
        <v>28</v>
      </c>
      <c r="P2101" t="s">
        <v>28</v>
      </c>
      <c r="Q2101" t="s">
        <v>28</v>
      </c>
      <c r="R2101" t="s">
        <v>28</v>
      </c>
      <c r="S2101" t="s">
        <v>28</v>
      </c>
      <c r="T2101" t="s">
        <v>28</v>
      </c>
      <c r="U2101" t="s">
        <v>28</v>
      </c>
    </row>
    <row r="2102" spans="1:21" x14ac:dyDescent="0.35">
      <c r="A2102" t="s">
        <v>41</v>
      </c>
      <c r="B2102">
        <v>12</v>
      </c>
      <c r="C2102">
        <v>2023</v>
      </c>
      <c r="D2102" t="s">
        <v>184</v>
      </c>
      <c r="E2102">
        <v>142</v>
      </c>
      <c r="F2102" t="s">
        <v>181</v>
      </c>
      <c r="G2102" t="s">
        <v>24</v>
      </c>
      <c r="H2102" t="s">
        <v>25</v>
      </c>
      <c r="I2102">
        <v>45</v>
      </c>
      <c r="J2102" t="s">
        <v>31</v>
      </c>
      <c r="K2102" t="s">
        <v>28</v>
      </c>
      <c r="L2102">
        <v>5</v>
      </c>
      <c r="M2102">
        <v>1</v>
      </c>
      <c r="N2102" s="1" t="s">
        <v>27</v>
      </c>
      <c r="O2102" t="s">
        <v>27</v>
      </c>
      <c r="P2102">
        <v>18</v>
      </c>
      <c r="Q2102" t="s">
        <v>27</v>
      </c>
      <c r="R2102" t="s">
        <v>27</v>
      </c>
      <c r="S2102">
        <v>24</v>
      </c>
      <c r="T2102">
        <v>55</v>
      </c>
      <c r="U2102" t="s">
        <v>29</v>
      </c>
    </row>
    <row r="2103" spans="1:21" x14ac:dyDescent="0.35">
      <c r="A2103" t="s">
        <v>42</v>
      </c>
      <c r="B2103">
        <v>13</v>
      </c>
      <c r="C2103">
        <v>2023</v>
      </c>
      <c r="D2103" t="s">
        <v>184</v>
      </c>
      <c r="E2103">
        <v>142</v>
      </c>
      <c r="F2103" t="s">
        <v>181</v>
      </c>
      <c r="G2103" t="s">
        <v>24</v>
      </c>
      <c r="H2103" t="s">
        <v>27</v>
      </c>
      <c r="I2103" t="s">
        <v>28</v>
      </c>
      <c r="J2103" t="s">
        <v>28</v>
      </c>
      <c r="K2103" t="s">
        <v>28</v>
      </c>
      <c r="L2103" t="s">
        <v>28</v>
      </c>
      <c r="M2103" t="s">
        <v>28</v>
      </c>
      <c r="N2103" s="1" t="s">
        <v>28</v>
      </c>
      <c r="O2103" t="s">
        <v>28</v>
      </c>
      <c r="P2103" t="s">
        <v>28</v>
      </c>
      <c r="Q2103" t="s">
        <v>28</v>
      </c>
      <c r="R2103" t="s">
        <v>28</v>
      </c>
      <c r="S2103" t="s">
        <v>28</v>
      </c>
      <c r="T2103" t="s">
        <v>28</v>
      </c>
      <c r="U2103" t="s">
        <v>28</v>
      </c>
    </row>
    <row r="2104" spans="1:21" x14ac:dyDescent="0.35">
      <c r="A2104" t="s">
        <v>43</v>
      </c>
      <c r="B2104">
        <v>15</v>
      </c>
      <c r="C2104">
        <v>2023</v>
      </c>
      <c r="D2104" t="s">
        <v>184</v>
      </c>
      <c r="E2104">
        <v>142</v>
      </c>
      <c r="F2104" t="s">
        <v>181</v>
      </c>
      <c r="G2104" t="s">
        <v>24</v>
      </c>
      <c r="H2104" t="s">
        <v>27</v>
      </c>
      <c r="I2104" t="s">
        <v>28</v>
      </c>
      <c r="J2104" t="s">
        <v>28</v>
      </c>
      <c r="K2104" t="s">
        <v>28</v>
      </c>
      <c r="L2104" t="s">
        <v>28</v>
      </c>
      <c r="M2104" t="s">
        <v>28</v>
      </c>
      <c r="N2104" s="1" t="s">
        <v>28</v>
      </c>
      <c r="O2104" t="s">
        <v>28</v>
      </c>
      <c r="P2104" t="s">
        <v>28</v>
      </c>
      <c r="Q2104" t="s">
        <v>28</v>
      </c>
      <c r="R2104" t="s">
        <v>28</v>
      </c>
      <c r="S2104" t="s">
        <v>28</v>
      </c>
      <c r="T2104" t="s">
        <v>28</v>
      </c>
      <c r="U2104" t="s">
        <v>28</v>
      </c>
    </row>
    <row r="2105" spans="1:21" x14ac:dyDescent="0.35">
      <c r="A2105" t="s">
        <v>44</v>
      </c>
      <c r="B2105">
        <v>16</v>
      </c>
      <c r="C2105">
        <v>2023</v>
      </c>
      <c r="D2105" t="s">
        <v>184</v>
      </c>
      <c r="E2105">
        <v>142</v>
      </c>
      <c r="F2105" t="s">
        <v>181</v>
      </c>
      <c r="G2105" t="s">
        <v>24</v>
      </c>
      <c r="H2105" t="s">
        <v>27</v>
      </c>
      <c r="I2105" t="s">
        <v>28</v>
      </c>
      <c r="J2105" t="s">
        <v>28</v>
      </c>
      <c r="K2105" t="s">
        <v>28</v>
      </c>
      <c r="L2105" t="s">
        <v>28</v>
      </c>
      <c r="M2105" t="s">
        <v>28</v>
      </c>
      <c r="N2105" s="1" t="s">
        <v>28</v>
      </c>
      <c r="O2105" t="s">
        <v>28</v>
      </c>
      <c r="P2105" t="s">
        <v>28</v>
      </c>
      <c r="Q2105" t="s">
        <v>28</v>
      </c>
      <c r="R2105" t="s">
        <v>28</v>
      </c>
      <c r="S2105" t="s">
        <v>28</v>
      </c>
      <c r="T2105" t="s">
        <v>28</v>
      </c>
      <c r="U2105" t="s">
        <v>28</v>
      </c>
    </row>
    <row r="2106" spans="1:21" x14ac:dyDescent="0.35">
      <c r="A2106" t="s">
        <v>45</v>
      </c>
      <c r="B2106">
        <v>17</v>
      </c>
      <c r="C2106">
        <v>2023</v>
      </c>
      <c r="D2106" t="s">
        <v>184</v>
      </c>
      <c r="E2106">
        <v>142</v>
      </c>
      <c r="F2106" t="s">
        <v>181</v>
      </c>
      <c r="G2106" t="s">
        <v>24</v>
      </c>
      <c r="H2106" t="s">
        <v>25</v>
      </c>
      <c r="I2106">
        <v>120</v>
      </c>
      <c r="J2106" t="s">
        <v>106</v>
      </c>
      <c r="K2106" t="s">
        <v>28</v>
      </c>
      <c r="L2106">
        <v>4</v>
      </c>
      <c r="M2106">
        <v>1</v>
      </c>
      <c r="N2106" s="1" t="s">
        <v>27</v>
      </c>
      <c r="O2106" t="s">
        <v>27</v>
      </c>
      <c r="P2106" t="s">
        <v>28</v>
      </c>
      <c r="Q2106" t="s">
        <v>27</v>
      </c>
      <c r="R2106" t="s">
        <v>27</v>
      </c>
      <c r="S2106">
        <v>24</v>
      </c>
      <c r="T2106">
        <v>120</v>
      </c>
      <c r="U2106" t="s">
        <v>29</v>
      </c>
    </row>
    <row r="2107" spans="1:21" x14ac:dyDescent="0.35">
      <c r="A2107" t="s">
        <v>46</v>
      </c>
      <c r="B2107">
        <v>18</v>
      </c>
      <c r="C2107">
        <v>2023</v>
      </c>
      <c r="D2107" t="s">
        <v>184</v>
      </c>
      <c r="E2107">
        <v>142</v>
      </c>
      <c r="F2107" t="s">
        <v>181</v>
      </c>
      <c r="G2107" t="s">
        <v>24</v>
      </c>
      <c r="H2107" t="s">
        <v>27</v>
      </c>
      <c r="I2107" t="s">
        <v>28</v>
      </c>
      <c r="J2107" t="s">
        <v>28</v>
      </c>
      <c r="K2107" t="s">
        <v>28</v>
      </c>
      <c r="L2107" t="s">
        <v>28</v>
      </c>
      <c r="M2107" t="s">
        <v>28</v>
      </c>
      <c r="N2107" s="1" t="s">
        <v>28</v>
      </c>
      <c r="O2107" t="s">
        <v>28</v>
      </c>
      <c r="P2107" t="s">
        <v>28</v>
      </c>
      <c r="Q2107" t="s">
        <v>28</v>
      </c>
      <c r="R2107" t="s">
        <v>28</v>
      </c>
      <c r="S2107" t="s">
        <v>28</v>
      </c>
      <c r="T2107" t="s">
        <v>28</v>
      </c>
      <c r="U2107" t="s">
        <v>28</v>
      </c>
    </row>
    <row r="2108" spans="1:21" x14ac:dyDescent="0.35">
      <c r="A2108" t="s">
        <v>47</v>
      </c>
      <c r="B2108">
        <v>19</v>
      </c>
      <c r="C2108">
        <v>2023</v>
      </c>
      <c r="D2108" t="s">
        <v>184</v>
      </c>
      <c r="E2108">
        <v>142</v>
      </c>
      <c r="F2108" t="s">
        <v>181</v>
      </c>
      <c r="G2108" t="s">
        <v>24</v>
      </c>
      <c r="H2108" t="s">
        <v>25</v>
      </c>
      <c r="I2108">
        <v>100</v>
      </c>
      <c r="J2108" t="s">
        <v>31</v>
      </c>
      <c r="K2108" t="s">
        <v>28</v>
      </c>
      <c r="L2108">
        <v>5</v>
      </c>
      <c r="M2108">
        <v>1</v>
      </c>
      <c r="N2108" s="1" t="s">
        <v>27</v>
      </c>
      <c r="O2108" t="s">
        <v>27</v>
      </c>
      <c r="P2108" t="s">
        <v>28</v>
      </c>
      <c r="Q2108" t="s">
        <v>27</v>
      </c>
      <c r="R2108" t="s">
        <v>27</v>
      </c>
      <c r="S2108">
        <v>50</v>
      </c>
      <c r="T2108">
        <v>150</v>
      </c>
      <c r="U2108" t="s">
        <v>29</v>
      </c>
    </row>
    <row r="2109" spans="1:21" x14ac:dyDescent="0.35">
      <c r="A2109" t="s">
        <v>48</v>
      </c>
      <c r="B2109">
        <v>20</v>
      </c>
      <c r="C2109">
        <v>2023</v>
      </c>
      <c r="D2109" t="s">
        <v>184</v>
      </c>
      <c r="E2109">
        <v>142</v>
      </c>
      <c r="F2109" t="s">
        <v>181</v>
      </c>
      <c r="G2109" t="s">
        <v>24</v>
      </c>
      <c r="H2109" t="s">
        <v>27</v>
      </c>
      <c r="I2109" t="s">
        <v>28</v>
      </c>
      <c r="J2109" t="s">
        <v>28</v>
      </c>
      <c r="K2109" t="s">
        <v>28</v>
      </c>
      <c r="L2109" t="s">
        <v>28</v>
      </c>
      <c r="M2109" t="s">
        <v>28</v>
      </c>
      <c r="N2109" s="1" t="s">
        <v>28</v>
      </c>
      <c r="O2109" t="s">
        <v>28</v>
      </c>
      <c r="P2109" t="s">
        <v>28</v>
      </c>
      <c r="Q2109" t="s">
        <v>28</v>
      </c>
      <c r="R2109" t="s">
        <v>28</v>
      </c>
      <c r="S2109" t="s">
        <v>28</v>
      </c>
      <c r="T2109" t="s">
        <v>28</v>
      </c>
      <c r="U2109" t="s">
        <v>28</v>
      </c>
    </row>
    <row r="2110" spans="1:21" x14ac:dyDescent="0.35">
      <c r="A2110" t="s">
        <v>49</v>
      </c>
      <c r="B2110">
        <v>21</v>
      </c>
      <c r="C2110">
        <v>2023</v>
      </c>
      <c r="D2110" t="s">
        <v>184</v>
      </c>
      <c r="E2110">
        <v>142</v>
      </c>
      <c r="F2110" t="s">
        <v>181</v>
      </c>
      <c r="G2110" t="s">
        <v>24</v>
      </c>
      <c r="H2110" t="s">
        <v>25</v>
      </c>
      <c r="I2110">
        <v>100</v>
      </c>
      <c r="J2110" t="s">
        <v>31</v>
      </c>
      <c r="K2110" t="s">
        <v>28</v>
      </c>
      <c r="L2110">
        <v>5</v>
      </c>
      <c r="M2110">
        <v>1</v>
      </c>
      <c r="N2110" s="1" t="s">
        <v>27</v>
      </c>
      <c r="O2110" t="s">
        <v>27</v>
      </c>
      <c r="P2110" t="s">
        <v>28</v>
      </c>
      <c r="Q2110" t="s">
        <v>27</v>
      </c>
      <c r="R2110" t="s">
        <v>27</v>
      </c>
      <c r="S2110">
        <v>24</v>
      </c>
      <c r="T2110">
        <v>100</v>
      </c>
      <c r="U2110" t="s">
        <v>29</v>
      </c>
    </row>
    <row r="2111" spans="1:21" x14ac:dyDescent="0.35">
      <c r="A2111" t="s">
        <v>50</v>
      </c>
      <c r="B2111">
        <v>22</v>
      </c>
      <c r="C2111">
        <v>2023</v>
      </c>
      <c r="D2111" t="s">
        <v>184</v>
      </c>
      <c r="E2111">
        <v>142</v>
      </c>
      <c r="F2111" t="s">
        <v>181</v>
      </c>
      <c r="G2111" t="s">
        <v>24</v>
      </c>
      <c r="H2111" t="s">
        <v>27</v>
      </c>
      <c r="I2111" t="s">
        <v>28</v>
      </c>
      <c r="J2111" t="s">
        <v>28</v>
      </c>
      <c r="K2111" t="s">
        <v>28</v>
      </c>
      <c r="L2111" t="s">
        <v>28</v>
      </c>
      <c r="M2111" t="s">
        <v>28</v>
      </c>
      <c r="N2111" s="1" t="s">
        <v>28</v>
      </c>
      <c r="O2111" t="s">
        <v>28</v>
      </c>
      <c r="P2111" t="s">
        <v>28</v>
      </c>
      <c r="Q2111" t="s">
        <v>28</v>
      </c>
      <c r="R2111" t="s">
        <v>28</v>
      </c>
      <c r="S2111" t="s">
        <v>28</v>
      </c>
      <c r="T2111" t="s">
        <v>28</v>
      </c>
      <c r="U2111" t="s">
        <v>28</v>
      </c>
    </row>
    <row r="2112" spans="1:21" x14ac:dyDescent="0.35">
      <c r="A2112" t="s">
        <v>51</v>
      </c>
      <c r="B2112">
        <v>23</v>
      </c>
      <c r="C2112">
        <v>2023</v>
      </c>
      <c r="D2112" t="s">
        <v>184</v>
      </c>
      <c r="E2112">
        <v>142</v>
      </c>
      <c r="F2112" t="s">
        <v>181</v>
      </c>
      <c r="G2112" t="s">
        <v>24</v>
      </c>
      <c r="H2112" t="s">
        <v>27</v>
      </c>
      <c r="I2112" t="s">
        <v>28</v>
      </c>
      <c r="J2112" s="8" t="s">
        <v>28</v>
      </c>
      <c r="K2112" t="s">
        <v>28</v>
      </c>
      <c r="L2112" s="8" t="s">
        <v>28</v>
      </c>
      <c r="M2112" s="8" t="s">
        <v>28</v>
      </c>
      <c r="N2112" s="9" t="s">
        <v>28</v>
      </c>
      <c r="O2112" s="8" t="s">
        <v>28</v>
      </c>
      <c r="P2112" s="8" t="s">
        <v>28</v>
      </c>
      <c r="Q2112" s="8" t="s">
        <v>28</v>
      </c>
      <c r="R2112" s="8" t="s">
        <v>28</v>
      </c>
      <c r="S2112" s="8" t="s">
        <v>28</v>
      </c>
      <c r="T2112" t="s">
        <v>28</v>
      </c>
      <c r="U2112" s="8" t="s">
        <v>28</v>
      </c>
    </row>
    <row r="2113" spans="1:21" x14ac:dyDescent="0.35">
      <c r="A2113" t="s">
        <v>52</v>
      </c>
      <c r="B2113">
        <v>24</v>
      </c>
      <c r="C2113">
        <v>2023</v>
      </c>
      <c r="D2113" t="s">
        <v>184</v>
      </c>
      <c r="E2113">
        <v>142</v>
      </c>
      <c r="F2113" t="s">
        <v>181</v>
      </c>
      <c r="G2113" t="s">
        <v>24</v>
      </c>
      <c r="H2113" t="s">
        <v>25</v>
      </c>
      <c r="I2113">
        <v>150</v>
      </c>
      <c r="J2113" t="s">
        <v>31</v>
      </c>
      <c r="K2113" t="s">
        <v>28</v>
      </c>
      <c r="L2113">
        <v>5</v>
      </c>
      <c r="M2113">
        <v>1</v>
      </c>
      <c r="N2113" s="1" t="s">
        <v>27</v>
      </c>
      <c r="O2113" t="s">
        <v>27</v>
      </c>
      <c r="P2113">
        <v>18</v>
      </c>
      <c r="Q2113" t="s">
        <v>32</v>
      </c>
      <c r="R2113" t="s">
        <v>32</v>
      </c>
      <c r="S2113">
        <v>50</v>
      </c>
      <c r="T2113">
        <v>161</v>
      </c>
      <c r="U2113" t="s">
        <v>29</v>
      </c>
    </row>
    <row r="2114" spans="1:21" x14ac:dyDescent="0.35">
      <c r="A2114" t="s">
        <v>53</v>
      </c>
      <c r="B2114">
        <v>25</v>
      </c>
      <c r="C2114">
        <v>2023</v>
      </c>
      <c r="D2114" t="s">
        <v>184</v>
      </c>
      <c r="E2114">
        <v>142</v>
      </c>
      <c r="F2114" t="s">
        <v>181</v>
      </c>
      <c r="G2114" t="s">
        <v>24</v>
      </c>
      <c r="H2114" t="s">
        <v>25</v>
      </c>
      <c r="I2114">
        <v>150</v>
      </c>
      <c r="J2114" t="s">
        <v>106</v>
      </c>
      <c r="K2114" t="s">
        <v>28</v>
      </c>
      <c r="L2114">
        <v>4</v>
      </c>
      <c r="M2114">
        <v>1</v>
      </c>
      <c r="N2114" s="1" t="s">
        <v>27</v>
      </c>
      <c r="O2114" t="s">
        <v>27</v>
      </c>
      <c r="P2114" t="s">
        <v>28</v>
      </c>
      <c r="Q2114" t="s">
        <v>27</v>
      </c>
      <c r="R2114" t="s">
        <v>27</v>
      </c>
      <c r="S2114">
        <v>50</v>
      </c>
      <c r="T2114">
        <v>150</v>
      </c>
      <c r="U2114" t="s">
        <v>29</v>
      </c>
    </row>
    <row r="2115" spans="1:21" x14ac:dyDescent="0.35">
      <c r="A2115" t="s">
        <v>54</v>
      </c>
      <c r="B2115">
        <v>26</v>
      </c>
      <c r="C2115">
        <v>2023</v>
      </c>
      <c r="D2115" t="s">
        <v>184</v>
      </c>
      <c r="E2115">
        <v>142</v>
      </c>
      <c r="F2115" t="s">
        <v>181</v>
      </c>
      <c r="G2115" t="s">
        <v>24</v>
      </c>
      <c r="H2115" t="s">
        <v>27</v>
      </c>
      <c r="I2115" t="s">
        <v>28</v>
      </c>
      <c r="J2115" t="s">
        <v>28</v>
      </c>
      <c r="K2115" t="s">
        <v>28</v>
      </c>
      <c r="L2115" t="s">
        <v>28</v>
      </c>
      <c r="M2115" t="s">
        <v>28</v>
      </c>
      <c r="N2115" s="1" t="s">
        <v>28</v>
      </c>
      <c r="O2115" t="s">
        <v>28</v>
      </c>
      <c r="P2115" t="s">
        <v>28</v>
      </c>
      <c r="Q2115" t="s">
        <v>28</v>
      </c>
      <c r="R2115" t="s">
        <v>28</v>
      </c>
      <c r="S2115" t="s">
        <v>28</v>
      </c>
      <c r="T2115" t="s">
        <v>28</v>
      </c>
      <c r="U2115" t="s">
        <v>28</v>
      </c>
    </row>
    <row r="2116" spans="1:21" x14ac:dyDescent="0.35">
      <c r="A2116" t="s">
        <v>55</v>
      </c>
      <c r="B2116">
        <v>27</v>
      </c>
      <c r="C2116">
        <v>2023</v>
      </c>
      <c r="D2116" t="s">
        <v>184</v>
      </c>
      <c r="E2116">
        <v>142</v>
      </c>
      <c r="F2116" t="s">
        <v>181</v>
      </c>
      <c r="G2116" t="s">
        <v>24</v>
      </c>
      <c r="H2116" t="s">
        <v>27</v>
      </c>
      <c r="I2116" t="s">
        <v>28</v>
      </c>
      <c r="J2116" s="8" t="s">
        <v>28</v>
      </c>
      <c r="K2116" t="s">
        <v>28</v>
      </c>
      <c r="L2116" s="8" t="s">
        <v>28</v>
      </c>
      <c r="M2116" s="8" t="s">
        <v>28</v>
      </c>
      <c r="N2116" s="9" t="s">
        <v>28</v>
      </c>
      <c r="O2116" s="8" t="s">
        <v>28</v>
      </c>
      <c r="P2116" s="8" t="s">
        <v>28</v>
      </c>
      <c r="Q2116" s="8" t="s">
        <v>28</v>
      </c>
      <c r="R2116" s="8" t="s">
        <v>28</v>
      </c>
      <c r="S2116" s="8" t="s">
        <v>28</v>
      </c>
      <c r="T2116" t="s">
        <v>28</v>
      </c>
      <c r="U2116" s="8" t="s">
        <v>28</v>
      </c>
    </row>
    <row r="2117" spans="1:21" x14ac:dyDescent="0.35">
      <c r="A2117" t="s">
        <v>56</v>
      </c>
      <c r="B2117">
        <v>28</v>
      </c>
      <c r="C2117">
        <v>2023</v>
      </c>
      <c r="D2117" t="s">
        <v>184</v>
      </c>
      <c r="E2117">
        <v>142</v>
      </c>
      <c r="F2117" t="s">
        <v>181</v>
      </c>
      <c r="G2117" t="s">
        <v>24</v>
      </c>
      <c r="H2117" t="s">
        <v>25</v>
      </c>
      <c r="I2117">
        <v>500</v>
      </c>
      <c r="J2117" t="s">
        <v>31</v>
      </c>
      <c r="K2117" t="s">
        <v>28</v>
      </c>
      <c r="L2117">
        <v>5</v>
      </c>
      <c r="M2117">
        <v>1</v>
      </c>
      <c r="N2117" s="1" t="s">
        <v>27</v>
      </c>
      <c r="O2117" t="s">
        <v>27</v>
      </c>
      <c r="P2117">
        <v>21</v>
      </c>
      <c r="Q2117" t="s">
        <v>27</v>
      </c>
      <c r="R2117" t="s">
        <v>32</v>
      </c>
      <c r="S2117">
        <v>24</v>
      </c>
      <c r="T2117">
        <v>300</v>
      </c>
      <c r="U2117" t="s">
        <v>29</v>
      </c>
    </row>
    <row r="2118" spans="1:21" x14ac:dyDescent="0.35">
      <c r="A2118" t="s">
        <v>57</v>
      </c>
      <c r="B2118">
        <v>29</v>
      </c>
      <c r="C2118">
        <v>2023</v>
      </c>
      <c r="D2118" t="s">
        <v>184</v>
      </c>
      <c r="E2118">
        <v>142</v>
      </c>
      <c r="F2118" t="s">
        <v>181</v>
      </c>
      <c r="G2118" t="s">
        <v>24</v>
      </c>
      <c r="H2118" t="s">
        <v>27</v>
      </c>
      <c r="I2118" t="s">
        <v>28</v>
      </c>
      <c r="J2118" t="s">
        <v>28</v>
      </c>
      <c r="K2118" t="s">
        <v>28</v>
      </c>
      <c r="L2118" t="s">
        <v>28</v>
      </c>
      <c r="M2118" t="s">
        <v>28</v>
      </c>
      <c r="N2118" s="1" t="s">
        <v>28</v>
      </c>
      <c r="O2118" t="s">
        <v>28</v>
      </c>
      <c r="P2118" t="s">
        <v>28</v>
      </c>
      <c r="Q2118" t="s">
        <v>28</v>
      </c>
      <c r="R2118" t="s">
        <v>28</v>
      </c>
      <c r="S2118" t="s">
        <v>28</v>
      </c>
      <c r="T2118" t="s">
        <v>28</v>
      </c>
      <c r="U2118" t="s">
        <v>28</v>
      </c>
    </row>
    <row r="2119" spans="1:21" x14ac:dyDescent="0.35">
      <c r="A2119" t="s">
        <v>58</v>
      </c>
      <c r="B2119">
        <v>30</v>
      </c>
      <c r="C2119">
        <v>2023</v>
      </c>
      <c r="D2119" t="s">
        <v>184</v>
      </c>
      <c r="E2119">
        <v>142</v>
      </c>
      <c r="F2119" t="s">
        <v>181</v>
      </c>
      <c r="G2119" t="s">
        <v>24</v>
      </c>
      <c r="H2119" t="s">
        <v>25</v>
      </c>
      <c r="I2119">
        <v>100</v>
      </c>
      <c r="J2119" t="s">
        <v>106</v>
      </c>
      <c r="K2119" t="s">
        <v>28</v>
      </c>
      <c r="L2119">
        <v>4</v>
      </c>
      <c r="M2119">
        <v>1</v>
      </c>
      <c r="N2119" s="1" t="s">
        <v>27</v>
      </c>
      <c r="O2119" t="s">
        <v>27</v>
      </c>
      <c r="P2119">
        <v>18</v>
      </c>
      <c r="Q2119" t="s">
        <v>27</v>
      </c>
      <c r="R2119" t="s">
        <v>27</v>
      </c>
      <c r="S2119">
        <v>24</v>
      </c>
      <c r="T2119">
        <v>150</v>
      </c>
      <c r="U2119" t="s">
        <v>29</v>
      </c>
    </row>
    <row r="2120" spans="1:21" x14ac:dyDescent="0.35">
      <c r="A2120" t="s">
        <v>59</v>
      </c>
      <c r="B2120">
        <v>31</v>
      </c>
      <c r="C2120">
        <v>2023</v>
      </c>
      <c r="D2120" t="s">
        <v>184</v>
      </c>
      <c r="E2120">
        <v>142</v>
      </c>
      <c r="F2120" t="s">
        <v>181</v>
      </c>
      <c r="G2120" t="s">
        <v>24</v>
      </c>
      <c r="H2120" t="s">
        <v>27</v>
      </c>
      <c r="I2120" t="s">
        <v>28</v>
      </c>
      <c r="J2120" s="8" t="s">
        <v>28</v>
      </c>
      <c r="K2120" t="s">
        <v>28</v>
      </c>
      <c r="L2120" s="8" t="s">
        <v>28</v>
      </c>
      <c r="M2120" s="8" t="s">
        <v>28</v>
      </c>
      <c r="N2120" s="9" t="s">
        <v>28</v>
      </c>
      <c r="O2120" s="8" t="s">
        <v>28</v>
      </c>
      <c r="P2120" s="8" t="s">
        <v>28</v>
      </c>
      <c r="Q2120" s="8" t="s">
        <v>28</v>
      </c>
      <c r="R2120" s="8" t="s">
        <v>28</v>
      </c>
      <c r="S2120" s="8" t="s">
        <v>28</v>
      </c>
      <c r="T2120" t="s">
        <v>28</v>
      </c>
      <c r="U2120" s="8" t="s">
        <v>28</v>
      </c>
    </row>
    <row r="2121" spans="1:21" x14ac:dyDescent="0.35">
      <c r="A2121" t="s">
        <v>60</v>
      </c>
      <c r="B2121">
        <v>32</v>
      </c>
      <c r="C2121">
        <v>2023</v>
      </c>
      <c r="D2121" t="s">
        <v>184</v>
      </c>
      <c r="E2121">
        <v>142</v>
      </c>
      <c r="F2121" t="s">
        <v>181</v>
      </c>
      <c r="G2121" t="s">
        <v>24</v>
      </c>
      <c r="H2121" t="s">
        <v>25</v>
      </c>
      <c r="I2121">
        <v>200</v>
      </c>
      <c r="J2121" t="s">
        <v>106</v>
      </c>
      <c r="K2121" t="s">
        <v>28</v>
      </c>
      <c r="L2121">
        <v>4</v>
      </c>
      <c r="M2121">
        <v>1</v>
      </c>
      <c r="N2121" s="1" t="s">
        <v>27</v>
      </c>
      <c r="O2121" t="s">
        <v>27</v>
      </c>
      <c r="P2121" t="s">
        <v>28</v>
      </c>
      <c r="Q2121" t="s">
        <v>27</v>
      </c>
      <c r="R2121" t="s">
        <v>27</v>
      </c>
      <c r="S2121">
        <v>24</v>
      </c>
      <c r="T2121">
        <v>200</v>
      </c>
      <c r="U2121" t="s">
        <v>29</v>
      </c>
    </row>
    <row r="2122" spans="1:21" x14ac:dyDescent="0.35">
      <c r="A2122" t="s">
        <v>61</v>
      </c>
      <c r="B2122">
        <v>33</v>
      </c>
      <c r="C2122">
        <v>2023</v>
      </c>
      <c r="D2122" t="s">
        <v>184</v>
      </c>
      <c r="E2122">
        <v>142</v>
      </c>
      <c r="F2122" t="s">
        <v>181</v>
      </c>
      <c r="G2122" t="s">
        <v>24</v>
      </c>
      <c r="H2122" t="s">
        <v>25</v>
      </c>
      <c r="I2122">
        <v>110</v>
      </c>
      <c r="J2122" t="s">
        <v>106</v>
      </c>
      <c r="K2122" t="s">
        <v>28</v>
      </c>
      <c r="L2122">
        <v>4</v>
      </c>
      <c r="M2122">
        <v>1</v>
      </c>
      <c r="N2122" s="1" t="s">
        <v>27</v>
      </c>
      <c r="O2122" t="s">
        <v>27</v>
      </c>
      <c r="P2122" t="s">
        <v>28</v>
      </c>
      <c r="Q2122" t="s">
        <v>27</v>
      </c>
      <c r="R2122" t="s">
        <v>27</v>
      </c>
      <c r="S2122">
        <v>24</v>
      </c>
      <c r="T2122">
        <v>110</v>
      </c>
      <c r="U2122" t="s">
        <v>29</v>
      </c>
    </row>
    <row r="2123" spans="1:21" x14ac:dyDescent="0.35">
      <c r="A2123" t="s">
        <v>62</v>
      </c>
      <c r="B2123">
        <v>34</v>
      </c>
      <c r="C2123">
        <v>2023</v>
      </c>
      <c r="D2123" t="s">
        <v>184</v>
      </c>
      <c r="E2123">
        <v>142</v>
      </c>
      <c r="F2123" t="s">
        <v>181</v>
      </c>
      <c r="G2123" t="s">
        <v>24</v>
      </c>
      <c r="H2123" t="s">
        <v>25</v>
      </c>
      <c r="I2123">
        <v>60</v>
      </c>
      <c r="J2123" t="s">
        <v>106</v>
      </c>
      <c r="K2123" t="s">
        <v>28</v>
      </c>
      <c r="L2123">
        <v>4</v>
      </c>
      <c r="M2123">
        <v>1</v>
      </c>
      <c r="N2123" s="1" t="s">
        <v>27</v>
      </c>
      <c r="O2123" t="s">
        <v>27</v>
      </c>
      <c r="P2123">
        <v>18</v>
      </c>
      <c r="Q2123" t="s">
        <v>27</v>
      </c>
      <c r="R2123" t="s">
        <v>32</v>
      </c>
      <c r="S2123">
        <v>24</v>
      </c>
      <c r="T2123">
        <v>90</v>
      </c>
      <c r="U2123" t="s">
        <v>29</v>
      </c>
    </row>
    <row r="2124" spans="1:21" x14ac:dyDescent="0.35">
      <c r="A2124" t="s">
        <v>63</v>
      </c>
      <c r="B2124">
        <v>35</v>
      </c>
      <c r="C2124">
        <v>2023</v>
      </c>
      <c r="D2124" t="s">
        <v>184</v>
      </c>
      <c r="E2124">
        <v>142</v>
      </c>
      <c r="F2124" t="s">
        <v>181</v>
      </c>
      <c r="G2124" t="s">
        <v>24</v>
      </c>
      <c r="H2124" t="s">
        <v>25</v>
      </c>
      <c r="I2124">
        <v>110</v>
      </c>
      <c r="J2124" t="s">
        <v>31</v>
      </c>
      <c r="K2124" t="s">
        <v>28</v>
      </c>
      <c r="L2124">
        <v>5</v>
      </c>
      <c r="M2124">
        <v>1</v>
      </c>
      <c r="N2124" s="1" t="s">
        <v>27</v>
      </c>
      <c r="O2124" t="s">
        <v>27</v>
      </c>
      <c r="P2124" t="s">
        <v>28</v>
      </c>
      <c r="Q2124" t="s">
        <v>27</v>
      </c>
      <c r="R2124" t="s">
        <v>27</v>
      </c>
      <c r="S2124">
        <v>24</v>
      </c>
      <c r="T2124">
        <v>110</v>
      </c>
      <c r="U2124" t="s">
        <v>29</v>
      </c>
    </row>
    <row r="2125" spans="1:21" x14ac:dyDescent="0.35">
      <c r="A2125" t="s">
        <v>64</v>
      </c>
      <c r="B2125">
        <v>36</v>
      </c>
      <c r="C2125">
        <v>2023</v>
      </c>
      <c r="D2125" t="s">
        <v>184</v>
      </c>
      <c r="E2125">
        <v>142</v>
      </c>
      <c r="F2125" t="s">
        <v>181</v>
      </c>
      <c r="G2125" t="s">
        <v>24</v>
      </c>
      <c r="H2125" t="s">
        <v>25</v>
      </c>
      <c r="I2125">
        <v>115</v>
      </c>
      <c r="J2125" t="s">
        <v>31</v>
      </c>
      <c r="K2125" t="s">
        <v>28</v>
      </c>
      <c r="L2125">
        <v>5</v>
      </c>
      <c r="M2125">
        <v>1</v>
      </c>
      <c r="N2125" s="1" t="s">
        <v>27</v>
      </c>
      <c r="O2125" t="s">
        <v>27</v>
      </c>
      <c r="P2125">
        <v>21</v>
      </c>
      <c r="Q2125" t="s">
        <v>27</v>
      </c>
      <c r="R2125" t="s">
        <v>32</v>
      </c>
      <c r="S2125">
        <v>24</v>
      </c>
      <c r="T2125">
        <v>30</v>
      </c>
      <c r="U2125" t="s">
        <v>29</v>
      </c>
    </row>
    <row r="2126" spans="1:21" x14ac:dyDescent="0.35">
      <c r="A2126" t="s">
        <v>65</v>
      </c>
      <c r="B2126">
        <v>37</v>
      </c>
      <c r="C2126">
        <v>2023</v>
      </c>
      <c r="D2126" t="s">
        <v>184</v>
      </c>
      <c r="E2126">
        <v>142</v>
      </c>
      <c r="F2126" t="s">
        <v>181</v>
      </c>
      <c r="G2126" t="s">
        <v>24</v>
      </c>
      <c r="H2126" t="s">
        <v>27</v>
      </c>
      <c r="I2126" t="s">
        <v>28</v>
      </c>
      <c r="J2126" t="s">
        <v>28</v>
      </c>
      <c r="K2126" t="s">
        <v>28</v>
      </c>
      <c r="L2126" t="s">
        <v>28</v>
      </c>
      <c r="M2126" t="s">
        <v>28</v>
      </c>
      <c r="N2126" s="1" t="s">
        <v>28</v>
      </c>
      <c r="O2126" t="s">
        <v>28</v>
      </c>
      <c r="P2126" t="s">
        <v>28</v>
      </c>
      <c r="Q2126" t="s">
        <v>28</v>
      </c>
      <c r="R2126" t="s">
        <v>28</v>
      </c>
      <c r="S2126" t="s">
        <v>28</v>
      </c>
      <c r="T2126" t="s">
        <v>28</v>
      </c>
      <c r="U2126" t="s">
        <v>28</v>
      </c>
    </row>
    <row r="2127" spans="1:21" x14ac:dyDescent="0.35">
      <c r="A2127" t="s">
        <v>66</v>
      </c>
      <c r="B2127">
        <v>38</v>
      </c>
      <c r="C2127">
        <v>2023</v>
      </c>
      <c r="D2127" t="s">
        <v>184</v>
      </c>
      <c r="E2127">
        <v>142</v>
      </c>
      <c r="F2127" t="s">
        <v>181</v>
      </c>
      <c r="G2127" t="s">
        <v>24</v>
      </c>
      <c r="H2127" t="s">
        <v>25</v>
      </c>
      <c r="I2127">
        <v>175</v>
      </c>
      <c r="J2127" t="s">
        <v>31</v>
      </c>
      <c r="K2127" t="s">
        <v>28</v>
      </c>
      <c r="L2127">
        <v>5</v>
      </c>
      <c r="M2127">
        <v>1</v>
      </c>
      <c r="N2127" s="1" t="s">
        <v>27</v>
      </c>
      <c r="O2127" t="s">
        <v>27</v>
      </c>
      <c r="P2127">
        <v>18</v>
      </c>
      <c r="Q2127" t="s">
        <v>27</v>
      </c>
      <c r="R2127" t="s">
        <v>27</v>
      </c>
      <c r="S2127">
        <v>24</v>
      </c>
      <c r="T2127">
        <v>150</v>
      </c>
      <c r="U2127" t="s">
        <v>29</v>
      </c>
    </row>
    <row r="2128" spans="1:21" x14ac:dyDescent="0.35">
      <c r="A2128" t="s">
        <v>67</v>
      </c>
      <c r="B2128">
        <v>39</v>
      </c>
      <c r="C2128">
        <v>2023</v>
      </c>
      <c r="D2128" t="s">
        <v>184</v>
      </c>
      <c r="E2128">
        <v>142</v>
      </c>
      <c r="F2128" t="s">
        <v>181</v>
      </c>
      <c r="G2128" t="s">
        <v>24</v>
      </c>
      <c r="H2128" t="s">
        <v>25</v>
      </c>
      <c r="I2128">
        <v>200</v>
      </c>
      <c r="J2128" t="s">
        <v>106</v>
      </c>
      <c r="K2128" t="s">
        <v>28</v>
      </c>
      <c r="L2128">
        <v>4</v>
      </c>
      <c r="M2128">
        <v>1</v>
      </c>
      <c r="N2128" s="1" t="s">
        <v>27</v>
      </c>
      <c r="O2128" t="s">
        <v>27</v>
      </c>
      <c r="P2128">
        <v>18</v>
      </c>
      <c r="Q2128" t="s">
        <v>27</v>
      </c>
      <c r="R2128" t="s">
        <v>27</v>
      </c>
      <c r="S2128">
        <v>24</v>
      </c>
      <c r="T2128">
        <v>200</v>
      </c>
      <c r="U2128" t="s">
        <v>29</v>
      </c>
    </row>
    <row r="2129" spans="1:21" x14ac:dyDescent="0.35">
      <c r="A2129" t="s">
        <v>68</v>
      </c>
      <c r="B2129">
        <v>40</v>
      </c>
      <c r="C2129">
        <v>2023</v>
      </c>
      <c r="D2129" t="s">
        <v>184</v>
      </c>
      <c r="E2129">
        <v>142</v>
      </c>
      <c r="F2129" t="s">
        <v>181</v>
      </c>
      <c r="G2129" t="s">
        <v>24</v>
      </c>
      <c r="H2129" t="s">
        <v>25</v>
      </c>
      <c r="I2129">
        <v>100</v>
      </c>
      <c r="J2129" t="s">
        <v>31</v>
      </c>
      <c r="K2129" t="s">
        <v>28</v>
      </c>
      <c r="L2129">
        <v>5</v>
      </c>
      <c r="M2129">
        <v>1</v>
      </c>
      <c r="N2129" s="1" t="s">
        <v>27</v>
      </c>
      <c r="O2129" t="s">
        <v>27</v>
      </c>
      <c r="P2129" t="s">
        <v>28</v>
      </c>
      <c r="Q2129" t="s">
        <v>27</v>
      </c>
      <c r="R2129" t="s">
        <v>27</v>
      </c>
      <c r="S2129">
        <v>24</v>
      </c>
      <c r="T2129">
        <v>200</v>
      </c>
      <c r="U2129" t="s">
        <v>29</v>
      </c>
    </row>
    <row r="2130" spans="1:21" x14ac:dyDescent="0.35">
      <c r="A2130" t="s">
        <v>69</v>
      </c>
      <c r="B2130">
        <v>41</v>
      </c>
      <c r="C2130">
        <v>2023</v>
      </c>
      <c r="D2130" t="s">
        <v>184</v>
      </c>
      <c r="E2130">
        <v>142</v>
      </c>
      <c r="F2130" t="s">
        <v>181</v>
      </c>
      <c r="G2130" t="s">
        <v>24</v>
      </c>
      <c r="H2130" t="s">
        <v>25</v>
      </c>
      <c r="I2130">
        <v>108</v>
      </c>
      <c r="J2130" t="s">
        <v>31</v>
      </c>
      <c r="K2130" t="s">
        <v>28</v>
      </c>
      <c r="L2130">
        <v>5</v>
      </c>
      <c r="M2130">
        <v>1</v>
      </c>
      <c r="N2130" s="1" t="s">
        <v>27</v>
      </c>
      <c r="O2130" t="s">
        <v>27</v>
      </c>
      <c r="P2130" t="s">
        <v>28</v>
      </c>
      <c r="Q2130" t="s">
        <v>27</v>
      </c>
      <c r="R2130" t="s">
        <v>27</v>
      </c>
      <c r="S2130">
        <v>24</v>
      </c>
      <c r="T2130" s="1">
        <v>216</v>
      </c>
      <c r="U2130" t="s">
        <v>29</v>
      </c>
    </row>
    <row r="2131" spans="1:21" x14ac:dyDescent="0.35">
      <c r="A2131" t="s">
        <v>70</v>
      </c>
      <c r="B2131">
        <v>42</v>
      </c>
      <c r="C2131">
        <v>2023</v>
      </c>
      <c r="D2131" t="s">
        <v>184</v>
      </c>
      <c r="E2131">
        <v>142</v>
      </c>
      <c r="F2131" t="s">
        <v>181</v>
      </c>
      <c r="G2131" t="s">
        <v>24</v>
      </c>
      <c r="H2131" t="s">
        <v>27</v>
      </c>
      <c r="I2131" t="s">
        <v>28</v>
      </c>
      <c r="J2131" t="s">
        <v>28</v>
      </c>
      <c r="K2131" t="s">
        <v>28</v>
      </c>
      <c r="L2131" t="s">
        <v>28</v>
      </c>
      <c r="M2131" t="s">
        <v>28</v>
      </c>
      <c r="N2131" s="1" t="s">
        <v>28</v>
      </c>
      <c r="O2131" t="s">
        <v>28</v>
      </c>
      <c r="P2131" t="s">
        <v>28</v>
      </c>
      <c r="Q2131" t="s">
        <v>28</v>
      </c>
      <c r="R2131" t="s">
        <v>28</v>
      </c>
      <c r="S2131" t="s">
        <v>28</v>
      </c>
      <c r="T2131" t="s">
        <v>28</v>
      </c>
      <c r="U2131" t="s">
        <v>28</v>
      </c>
    </row>
    <row r="2132" spans="1:21" x14ac:dyDescent="0.35">
      <c r="A2132" t="s">
        <v>71</v>
      </c>
      <c r="B2132">
        <v>44</v>
      </c>
      <c r="C2132">
        <v>2023</v>
      </c>
      <c r="D2132" t="s">
        <v>184</v>
      </c>
      <c r="E2132">
        <v>142</v>
      </c>
      <c r="F2132" t="s">
        <v>181</v>
      </c>
      <c r="G2132" t="s">
        <v>24</v>
      </c>
      <c r="H2132" t="s">
        <v>27</v>
      </c>
      <c r="I2132" t="s">
        <v>28</v>
      </c>
      <c r="J2132" t="s">
        <v>28</v>
      </c>
      <c r="K2132" t="s">
        <v>28</v>
      </c>
      <c r="L2132" t="s">
        <v>28</v>
      </c>
      <c r="M2132" t="s">
        <v>28</v>
      </c>
      <c r="N2132" s="1" t="s">
        <v>28</v>
      </c>
      <c r="O2132" t="s">
        <v>28</v>
      </c>
      <c r="P2132" t="s">
        <v>28</v>
      </c>
      <c r="Q2132" t="s">
        <v>28</v>
      </c>
      <c r="R2132" t="s">
        <v>28</v>
      </c>
      <c r="S2132" t="s">
        <v>28</v>
      </c>
      <c r="T2132" t="s">
        <v>28</v>
      </c>
      <c r="U2132" t="s">
        <v>28</v>
      </c>
    </row>
    <row r="2133" spans="1:21" x14ac:dyDescent="0.35">
      <c r="A2133" t="s">
        <v>72</v>
      </c>
      <c r="B2133">
        <v>45</v>
      </c>
      <c r="C2133">
        <v>2023</v>
      </c>
      <c r="D2133" t="s">
        <v>184</v>
      </c>
      <c r="E2133">
        <v>142</v>
      </c>
      <c r="F2133" t="s">
        <v>181</v>
      </c>
      <c r="G2133" t="s">
        <v>24</v>
      </c>
      <c r="H2133" t="s">
        <v>27</v>
      </c>
      <c r="I2133" t="s">
        <v>28</v>
      </c>
      <c r="J2133" t="s">
        <v>28</v>
      </c>
      <c r="K2133" t="s">
        <v>28</v>
      </c>
      <c r="L2133" t="s">
        <v>28</v>
      </c>
      <c r="M2133" t="s">
        <v>28</v>
      </c>
      <c r="N2133" s="1" t="s">
        <v>28</v>
      </c>
      <c r="O2133" t="s">
        <v>28</v>
      </c>
      <c r="P2133" t="s">
        <v>28</v>
      </c>
      <c r="Q2133" t="s">
        <v>28</v>
      </c>
      <c r="R2133" t="s">
        <v>28</v>
      </c>
      <c r="S2133" t="s">
        <v>28</v>
      </c>
      <c r="T2133" t="s">
        <v>28</v>
      </c>
      <c r="U2133" t="s">
        <v>28</v>
      </c>
    </row>
    <row r="2134" spans="1:21" x14ac:dyDescent="0.35">
      <c r="A2134" t="s">
        <v>73</v>
      </c>
      <c r="B2134">
        <v>46</v>
      </c>
      <c r="C2134">
        <v>2023</v>
      </c>
      <c r="D2134" t="s">
        <v>184</v>
      </c>
      <c r="E2134">
        <v>142</v>
      </c>
      <c r="F2134" t="s">
        <v>181</v>
      </c>
      <c r="G2134" t="s">
        <v>24</v>
      </c>
      <c r="H2134" t="s">
        <v>27</v>
      </c>
      <c r="I2134" t="s">
        <v>28</v>
      </c>
      <c r="J2134" t="s">
        <v>28</v>
      </c>
      <c r="K2134" t="s">
        <v>28</v>
      </c>
      <c r="L2134" t="s">
        <v>28</v>
      </c>
      <c r="M2134" t="s">
        <v>28</v>
      </c>
      <c r="N2134" s="1" t="s">
        <v>28</v>
      </c>
      <c r="O2134" t="s">
        <v>28</v>
      </c>
      <c r="P2134" t="s">
        <v>28</v>
      </c>
      <c r="Q2134" t="s">
        <v>28</v>
      </c>
      <c r="R2134" t="s">
        <v>28</v>
      </c>
      <c r="S2134" t="s">
        <v>28</v>
      </c>
      <c r="T2134" t="s">
        <v>28</v>
      </c>
      <c r="U2134" t="s">
        <v>28</v>
      </c>
    </row>
    <row r="2135" spans="1:21" x14ac:dyDescent="0.35">
      <c r="A2135" t="s">
        <v>74</v>
      </c>
      <c r="B2135">
        <v>47</v>
      </c>
      <c r="C2135">
        <v>2023</v>
      </c>
      <c r="D2135" t="s">
        <v>184</v>
      </c>
      <c r="E2135">
        <v>142</v>
      </c>
      <c r="F2135" t="s">
        <v>181</v>
      </c>
      <c r="G2135" t="s">
        <v>24</v>
      </c>
      <c r="H2135" t="s">
        <v>25</v>
      </c>
      <c r="I2135">
        <v>60</v>
      </c>
      <c r="J2135" t="s">
        <v>106</v>
      </c>
      <c r="K2135" t="s">
        <v>28</v>
      </c>
      <c r="L2135">
        <v>4</v>
      </c>
      <c r="M2135">
        <v>1</v>
      </c>
      <c r="N2135" s="1" t="s">
        <v>27</v>
      </c>
      <c r="O2135" t="s">
        <v>27</v>
      </c>
      <c r="P2135" t="s">
        <v>28</v>
      </c>
      <c r="Q2135" t="s">
        <v>27</v>
      </c>
      <c r="R2135" t="s">
        <v>27</v>
      </c>
      <c r="S2135">
        <v>24</v>
      </c>
      <c r="T2135">
        <v>60</v>
      </c>
      <c r="U2135" t="s">
        <v>29</v>
      </c>
    </row>
    <row r="2136" spans="1:21" x14ac:dyDescent="0.35">
      <c r="A2136" t="s">
        <v>75</v>
      </c>
      <c r="B2136">
        <v>48</v>
      </c>
      <c r="C2136">
        <v>2023</v>
      </c>
      <c r="D2136" t="s">
        <v>184</v>
      </c>
      <c r="E2136">
        <v>142</v>
      </c>
      <c r="F2136" t="s">
        <v>181</v>
      </c>
      <c r="G2136" t="s">
        <v>24</v>
      </c>
      <c r="H2136" t="s">
        <v>25</v>
      </c>
      <c r="I2136" s="12">
        <v>0</v>
      </c>
      <c r="J2136" t="s">
        <v>106</v>
      </c>
      <c r="K2136" t="s">
        <v>28</v>
      </c>
      <c r="L2136">
        <v>4</v>
      </c>
      <c r="M2136">
        <v>1</v>
      </c>
      <c r="N2136" s="1" t="s">
        <v>27</v>
      </c>
      <c r="O2136" t="s">
        <v>27</v>
      </c>
      <c r="P2136" t="s">
        <v>28</v>
      </c>
      <c r="Q2136" t="s">
        <v>27</v>
      </c>
      <c r="R2136" t="s">
        <v>27</v>
      </c>
      <c r="S2136">
        <v>24</v>
      </c>
      <c r="T2136">
        <v>100</v>
      </c>
      <c r="U2136" t="s">
        <v>29</v>
      </c>
    </row>
    <row r="2137" spans="1:21" x14ac:dyDescent="0.35">
      <c r="A2137" t="s">
        <v>76</v>
      </c>
      <c r="B2137">
        <v>49</v>
      </c>
      <c r="C2137">
        <v>2023</v>
      </c>
      <c r="D2137" t="s">
        <v>184</v>
      </c>
      <c r="E2137">
        <v>142</v>
      </c>
      <c r="F2137" t="s">
        <v>181</v>
      </c>
      <c r="G2137" t="s">
        <v>24</v>
      </c>
      <c r="H2137" t="s">
        <v>25</v>
      </c>
      <c r="I2137">
        <v>70</v>
      </c>
      <c r="J2137" t="s">
        <v>106</v>
      </c>
      <c r="K2137" t="s">
        <v>28</v>
      </c>
      <c r="L2137">
        <v>4</v>
      </c>
      <c r="M2137">
        <v>1</v>
      </c>
      <c r="N2137" s="1" t="s">
        <v>27</v>
      </c>
      <c r="O2137" t="s">
        <v>27</v>
      </c>
      <c r="P2137" t="s">
        <v>28</v>
      </c>
      <c r="Q2137" t="s">
        <v>27</v>
      </c>
      <c r="R2137" t="s">
        <v>27</v>
      </c>
      <c r="S2137">
        <v>24</v>
      </c>
      <c r="T2137">
        <v>47</v>
      </c>
      <c r="U2137" t="s">
        <v>29</v>
      </c>
    </row>
    <row r="2138" spans="1:21" x14ac:dyDescent="0.35">
      <c r="A2138" t="s">
        <v>77</v>
      </c>
      <c r="B2138">
        <v>50</v>
      </c>
      <c r="C2138">
        <v>2023</v>
      </c>
      <c r="D2138" t="s">
        <v>184</v>
      </c>
      <c r="E2138">
        <v>142</v>
      </c>
      <c r="F2138" t="s">
        <v>181</v>
      </c>
      <c r="G2138" t="s">
        <v>24</v>
      </c>
      <c r="H2138" t="s">
        <v>25</v>
      </c>
      <c r="I2138">
        <v>120</v>
      </c>
      <c r="J2138" t="s">
        <v>31</v>
      </c>
      <c r="K2138" t="s">
        <v>28</v>
      </c>
      <c r="L2138">
        <v>5</v>
      </c>
      <c r="M2138">
        <v>1</v>
      </c>
      <c r="N2138" s="1" t="s">
        <v>27</v>
      </c>
      <c r="O2138" t="s">
        <v>27</v>
      </c>
      <c r="P2138" t="s">
        <v>28</v>
      </c>
      <c r="Q2138" t="s">
        <v>27</v>
      </c>
      <c r="R2138" t="s">
        <v>27</v>
      </c>
      <c r="S2138">
        <v>24</v>
      </c>
      <c r="T2138">
        <v>120</v>
      </c>
      <c r="U2138" t="s">
        <v>29</v>
      </c>
    </row>
    <row r="2139" spans="1:21" x14ac:dyDescent="0.35">
      <c r="A2139" t="s">
        <v>78</v>
      </c>
      <c r="B2139">
        <v>51</v>
      </c>
      <c r="C2139">
        <v>2023</v>
      </c>
      <c r="D2139" t="s">
        <v>184</v>
      </c>
      <c r="E2139">
        <v>142</v>
      </c>
      <c r="F2139" t="s">
        <v>181</v>
      </c>
      <c r="G2139" t="s">
        <v>24</v>
      </c>
      <c r="H2139" t="s">
        <v>25</v>
      </c>
      <c r="I2139">
        <v>130</v>
      </c>
      <c r="J2139" t="s">
        <v>31</v>
      </c>
      <c r="K2139" t="s">
        <v>28</v>
      </c>
      <c r="L2139">
        <v>5</v>
      </c>
      <c r="M2139">
        <v>1</v>
      </c>
      <c r="N2139" s="1" t="s">
        <v>27</v>
      </c>
      <c r="O2139" t="s">
        <v>27</v>
      </c>
      <c r="P2139" t="s">
        <v>28</v>
      </c>
      <c r="Q2139" t="s">
        <v>27</v>
      </c>
      <c r="R2139" t="s">
        <v>27</v>
      </c>
      <c r="S2139">
        <v>24</v>
      </c>
      <c r="T2139">
        <v>150</v>
      </c>
      <c r="U2139" t="s">
        <v>29</v>
      </c>
    </row>
    <row r="2140" spans="1:21" x14ac:dyDescent="0.35">
      <c r="A2140" t="s">
        <v>79</v>
      </c>
      <c r="B2140">
        <v>53</v>
      </c>
      <c r="C2140">
        <v>2023</v>
      </c>
      <c r="D2140" t="s">
        <v>184</v>
      </c>
      <c r="E2140">
        <v>142</v>
      </c>
      <c r="F2140" t="s">
        <v>181</v>
      </c>
      <c r="G2140" t="s">
        <v>24</v>
      </c>
      <c r="H2140" t="s">
        <v>25</v>
      </c>
      <c r="I2140">
        <v>150</v>
      </c>
      <c r="J2140" t="s">
        <v>31</v>
      </c>
      <c r="K2140" t="s">
        <v>28</v>
      </c>
      <c r="L2140">
        <v>5</v>
      </c>
      <c r="M2140">
        <v>1</v>
      </c>
      <c r="N2140" s="1" t="s">
        <v>27</v>
      </c>
      <c r="O2140" t="s">
        <v>27</v>
      </c>
      <c r="P2140" t="s">
        <v>28</v>
      </c>
      <c r="Q2140" t="s">
        <v>27</v>
      </c>
      <c r="R2140" t="s">
        <v>27</v>
      </c>
      <c r="S2140">
        <v>24</v>
      </c>
      <c r="T2140">
        <v>150</v>
      </c>
      <c r="U2140" t="s">
        <v>29</v>
      </c>
    </row>
    <row r="2141" spans="1:21" x14ac:dyDescent="0.35">
      <c r="A2141" t="s">
        <v>80</v>
      </c>
      <c r="B2141">
        <v>54</v>
      </c>
      <c r="C2141">
        <v>2023</v>
      </c>
      <c r="D2141" t="s">
        <v>184</v>
      </c>
      <c r="E2141">
        <v>142</v>
      </c>
      <c r="F2141" t="s">
        <v>181</v>
      </c>
      <c r="G2141" t="s">
        <v>24</v>
      </c>
      <c r="H2141" t="s">
        <v>25</v>
      </c>
      <c r="I2141">
        <v>200</v>
      </c>
      <c r="J2141" t="s">
        <v>31</v>
      </c>
      <c r="K2141" t="s">
        <v>28</v>
      </c>
      <c r="L2141">
        <v>5</v>
      </c>
      <c r="M2141">
        <v>1</v>
      </c>
      <c r="N2141" s="1" t="s">
        <v>27</v>
      </c>
      <c r="O2141" t="s">
        <v>27</v>
      </c>
      <c r="P2141" t="s">
        <v>28</v>
      </c>
      <c r="Q2141" t="s">
        <v>27</v>
      </c>
      <c r="R2141" t="s">
        <v>27</v>
      </c>
      <c r="S2141">
        <v>50</v>
      </c>
      <c r="T2141">
        <v>100</v>
      </c>
      <c r="U2141" t="s">
        <v>29</v>
      </c>
    </row>
    <row r="2142" spans="1:21" x14ac:dyDescent="0.35">
      <c r="A2142" t="s">
        <v>81</v>
      </c>
      <c r="B2142">
        <v>55</v>
      </c>
      <c r="C2142">
        <v>2023</v>
      </c>
      <c r="D2142" t="s">
        <v>184</v>
      </c>
      <c r="E2142">
        <v>142</v>
      </c>
      <c r="F2142" t="s">
        <v>181</v>
      </c>
      <c r="G2142" t="s">
        <v>24</v>
      </c>
      <c r="H2142" t="s">
        <v>27</v>
      </c>
      <c r="I2142" t="s">
        <v>28</v>
      </c>
      <c r="J2142" t="s">
        <v>28</v>
      </c>
      <c r="K2142" t="s">
        <v>28</v>
      </c>
      <c r="L2142" t="s">
        <v>28</v>
      </c>
      <c r="M2142" t="s">
        <v>28</v>
      </c>
      <c r="N2142" s="1" t="s">
        <v>28</v>
      </c>
      <c r="O2142" t="s">
        <v>28</v>
      </c>
      <c r="P2142" t="s">
        <v>28</v>
      </c>
      <c r="Q2142" t="s">
        <v>28</v>
      </c>
      <c r="R2142" t="s">
        <v>28</v>
      </c>
      <c r="S2142" t="s">
        <v>28</v>
      </c>
      <c r="T2142" t="s">
        <v>28</v>
      </c>
      <c r="U2142" t="s">
        <v>28</v>
      </c>
    </row>
    <row r="2143" spans="1:21" x14ac:dyDescent="0.35">
      <c r="A2143" t="s">
        <v>82</v>
      </c>
      <c r="B2143">
        <v>56</v>
      </c>
      <c r="C2143">
        <v>2023</v>
      </c>
      <c r="D2143" t="s">
        <v>184</v>
      </c>
      <c r="E2143">
        <v>142</v>
      </c>
      <c r="F2143" t="s">
        <v>181</v>
      </c>
      <c r="G2143" t="s">
        <v>24</v>
      </c>
      <c r="H2143" t="s">
        <v>25</v>
      </c>
      <c r="I2143">
        <v>225</v>
      </c>
      <c r="J2143" t="s">
        <v>106</v>
      </c>
      <c r="K2143" t="s">
        <v>28</v>
      </c>
      <c r="L2143">
        <v>4</v>
      </c>
      <c r="M2143">
        <v>1</v>
      </c>
      <c r="N2143" s="1" t="s">
        <v>27</v>
      </c>
      <c r="O2143" t="s">
        <v>27</v>
      </c>
      <c r="P2143">
        <v>18</v>
      </c>
      <c r="Q2143" t="s">
        <v>27</v>
      </c>
      <c r="R2143" t="s">
        <v>27</v>
      </c>
      <c r="S2143">
        <v>24</v>
      </c>
      <c r="T2143">
        <v>100</v>
      </c>
      <c r="U2143" t="s">
        <v>29</v>
      </c>
    </row>
    <row r="2144" spans="1:21" x14ac:dyDescent="0.35">
      <c r="A2144" t="s">
        <v>21</v>
      </c>
      <c r="B2144">
        <v>1</v>
      </c>
      <c r="C2144">
        <v>2023</v>
      </c>
      <c r="D2144" t="s">
        <v>185</v>
      </c>
      <c r="E2144">
        <v>143</v>
      </c>
      <c r="F2144" t="s">
        <v>114</v>
      </c>
      <c r="G2144" t="s">
        <v>24</v>
      </c>
      <c r="H2144" t="s">
        <v>25</v>
      </c>
      <c r="I2144">
        <v>103.5</v>
      </c>
      <c r="J2144" t="s">
        <v>186</v>
      </c>
      <c r="K2144" t="s">
        <v>28</v>
      </c>
      <c r="L2144">
        <v>3</v>
      </c>
      <c r="M2144">
        <v>1</v>
      </c>
      <c r="N2144" s="1" t="s">
        <v>27</v>
      </c>
      <c r="O2144" t="s">
        <v>32</v>
      </c>
      <c r="P2144" t="s">
        <v>28</v>
      </c>
      <c r="Q2144" t="s">
        <v>32</v>
      </c>
      <c r="R2144" t="s">
        <v>27</v>
      </c>
      <c r="S2144">
        <v>24</v>
      </c>
      <c r="T2144">
        <v>100</v>
      </c>
      <c r="U2144" t="s">
        <v>29</v>
      </c>
    </row>
    <row r="2145" spans="1:21" x14ac:dyDescent="0.35">
      <c r="A2145" t="s">
        <v>30</v>
      </c>
      <c r="B2145">
        <v>2</v>
      </c>
      <c r="C2145">
        <v>2023</v>
      </c>
      <c r="D2145" t="s">
        <v>185</v>
      </c>
      <c r="E2145">
        <v>143</v>
      </c>
      <c r="F2145" t="s">
        <v>114</v>
      </c>
      <c r="G2145" t="s">
        <v>24</v>
      </c>
      <c r="H2145" t="s">
        <v>25</v>
      </c>
      <c r="I2145">
        <v>375</v>
      </c>
      <c r="J2145" t="s">
        <v>186</v>
      </c>
      <c r="K2145" t="s">
        <v>28</v>
      </c>
      <c r="L2145">
        <v>3</v>
      </c>
      <c r="M2145">
        <v>1</v>
      </c>
      <c r="N2145" s="1" t="s">
        <v>27</v>
      </c>
      <c r="O2145" t="s">
        <v>27</v>
      </c>
      <c r="P2145" t="s">
        <v>28</v>
      </c>
      <c r="Q2145" t="s">
        <v>27</v>
      </c>
      <c r="R2145" t="s">
        <v>32</v>
      </c>
      <c r="S2145">
        <v>30</v>
      </c>
      <c r="T2145">
        <v>200</v>
      </c>
      <c r="U2145" t="s">
        <v>29</v>
      </c>
    </row>
    <row r="2146" spans="1:21" x14ac:dyDescent="0.35">
      <c r="A2146" t="s">
        <v>33</v>
      </c>
      <c r="B2146">
        <v>4</v>
      </c>
      <c r="C2146">
        <v>2023</v>
      </c>
      <c r="D2146" t="s">
        <v>185</v>
      </c>
      <c r="E2146">
        <v>143</v>
      </c>
      <c r="F2146" t="s">
        <v>114</v>
      </c>
      <c r="G2146" t="s">
        <v>24</v>
      </c>
      <c r="H2146" t="s">
        <v>25</v>
      </c>
      <c r="I2146">
        <v>200</v>
      </c>
      <c r="J2146" t="s">
        <v>186</v>
      </c>
      <c r="K2146" t="s">
        <v>28</v>
      </c>
      <c r="L2146">
        <v>3</v>
      </c>
      <c r="M2146">
        <v>1</v>
      </c>
      <c r="N2146" s="1" t="s">
        <v>27</v>
      </c>
      <c r="O2146" t="s">
        <v>27</v>
      </c>
      <c r="P2146" t="s">
        <v>28</v>
      </c>
      <c r="Q2146" t="s">
        <v>27</v>
      </c>
      <c r="R2146" t="s">
        <v>32</v>
      </c>
      <c r="S2146">
        <v>0</v>
      </c>
      <c r="T2146">
        <v>80</v>
      </c>
      <c r="U2146" t="s">
        <v>29</v>
      </c>
    </row>
    <row r="2147" spans="1:21" x14ac:dyDescent="0.35">
      <c r="A2147" t="s">
        <v>34</v>
      </c>
      <c r="B2147">
        <v>5</v>
      </c>
      <c r="C2147">
        <v>2023</v>
      </c>
      <c r="D2147" t="s">
        <v>185</v>
      </c>
      <c r="E2147">
        <v>143</v>
      </c>
      <c r="F2147" t="s">
        <v>114</v>
      </c>
      <c r="G2147" t="s">
        <v>24</v>
      </c>
      <c r="H2147" t="s">
        <v>25</v>
      </c>
      <c r="I2147">
        <v>100</v>
      </c>
      <c r="J2147" t="s">
        <v>186</v>
      </c>
      <c r="K2147" t="s">
        <v>28</v>
      </c>
      <c r="L2147">
        <v>3</v>
      </c>
      <c r="M2147">
        <v>1</v>
      </c>
      <c r="N2147" s="1" t="s">
        <v>27</v>
      </c>
      <c r="O2147" t="s">
        <v>27</v>
      </c>
      <c r="P2147" t="s">
        <v>28</v>
      </c>
      <c r="Q2147" t="s">
        <v>27</v>
      </c>
      <c r="R2147" t="s">
        <v>32</v>
      </c>
      <c r="S2147">
        <v>15</v>
      </c>
      <c r="T2147">
        <v>100</v>
      </c>
      <c r="U2147" t="s">
        <v>29</v>
      </c>
    </row>
    <row r="2148" spans="1:21" x14ac:dyDescent="0.35">
      <c r="A2148" t="s">
        <v>35</v>
      </c>
      <c r="B2148">
        <v>6</v>
      </c>
      <c r="C2148">
        <v>2023</v>
      </c>
      <c r="D2148" t="s">
        <v>185</v>
      </c>
      <c r="E2148">
        <v>143</v>
      </c>
      <c r="F2148" t="s">
        <v>114</v>
      </c>
      <c r="G2148" t="s">
        <v>24</v>
      </c>
      <c r="H2148" t="s">
        <v>25</v>
      </c>
      <c r="I2148">
        <v>300</v>
      </c>
      <c r="J2148" t="s">
        <v>186</v>
      </c>
      <c r="K2148" t="s">
        <v>28</v>
      </c>
      <c r="L2148">
        <v>3</v>
      </c>
      <c r="M2148">
        <v>1</v>
      </c>
      <c r="N2148" s="1" t="s">
        <v>27</v>
      </c>
      <c r="O2148" t="s">
        <v>27</v>
      </c>
      <c r="P2148" t="s">
        <v>28</v>
      </c>
      <c r="Q2148" t="s">
        <v>27</v>
      </c>
      <c r="R2148" t="s">
        <v>32</v>
      </c>
      <c r="S2148">
        <v>30</v>
      </c>
      <c r="T2148">
        <v>190</v>
      </c>
      <c r="U2148" t="s">
        <v>29</v>
      </c>
    </row>
    <row r="2149" spans="1:21" x14ac:dyDescent="0.35">
      <c r="A2149" t="s">
        <v>36</v>
      </c>
      <c r="B2149">
        <v>8</v>
      </c>
      <c r="C2149">
        <v>2023</v>
      </c>
      <c r="D2149" t="s">
        <v>185</v>
      </c>
      <c r="E2149">
        <v>143</v>
      </c>
      <c r="F2149" t="s">
        <v>114</v>
      </c>
      <c r="G2149" t="s">
        <v>24</v>
      </c>
      <c r="H2149" t="s">
        <v>25</v>
      </c>
      <c r="I2149">
        <v>136</v>
      </c>
      <c r="J2149" t="s">
        <v>186</v>
      </c>
      <c r="K2149" t="s">
        <v>28</v>
      </c>
      <c r="L2149">
        <v>3</v>
      </c>
      <c r="M2149">
        <v>1</v>
      </c>
      <c r="N2149" s="1" t="s">
        <v>27</v>
      </c>
      <c r="O2149" t="s">
        <v>27</v>
      </c>
      <c r="P2149" t="s">
        <v>28</v>
      </c>
      <c r="Q2149" t="s">
        <v>27</v>
      </c>
      <c r="R2149" t="s">
        <v>32</v>
      </c>
      <c r="S2149">
        <v>20</v>
      </c>
      <c r="T2149">
        <v>123</v>
      </c>
      <c r="U2149" t="s">
        <v>29</v>
      </c>
    </row>
    <row r="2150" spans="1:21" x14ac:dyDescent="0.35">
      <c r="A2150" t="s">
        <v>37</v>
      </c>
      <c r="B2150">
        <v>9</v>
      </c>
      <c r="C2150">
        <v>2023</v>
      </c>
      <c r="D2150" t="s">
        <v>185</v>
      </c>
      <c r="E2150">
        <v>143</v>
      </c>
      <c r="F2150" t="s">
        <v>114</v>
      </c>
      <c r="G2150" t="s">
        <v>24</v>
      </c>
      <c r="H2150" t="s">
        <v>25</v>
      </c>
      <c r="I2150">
        <v>180</v>
      </c>
      <c r="J2150" t="s">
        <v>186</v>
      </c>
      <c r="K2150" t="s">
        <v>28</v>
      </c>
      <c r="L2150">
        <v>3</v>
      </c>
      <c r="M2150">
        <v>1</v>
      </c>
      <c r="N2150" s="1" t="s">
        <v>27</v>
      </c>
      <c r="O2150" t="s">
        <v>27</v>
      </c>
      <c r="P2150" t="s">
        <v>28</v>
      </c>
      <c r="Q2150" t="s">
        <v>32</v>
      </c>
      <c r="R2150" t="s">
        <v>27</v>
      </c>
      <c r="S2150">
        <v>2</v>
      </c>
      <c r="T2150">
        <v>220</v>
      </c>
      <c r="U2150" t="s">
        <v>29</v>
      </c>
    </row>
    <row r="2151" spans="1:21" x14ac:dyDescent="0.35">
      <c r="A2151" t="s">
        <v>38</v>
      </c>
      <c r="B2151">
        <v>10</v>
      </c>
      <c r="C2151">
        <v>2023</v>
      </c>
      <c r="D2151" t="s">
        <v>185</v>
      </c>
      <c r="E2151">
        <v>143</v>
      </c>
      <c r="F2151" t="s">
        <v>114</v>
      </c>
      <c r="G2151" t="s">
        <v>24</v>
      </c>
      <c r="H2151" t="s">
        <v>25</v>
      </c>
      <c r="I2151">
        <v>170</v>
      </c>
      <c r="J2151" t="s">
        <v>186</v>
      </c>
      <c r="K2151" t="s">
        <v>28</v>
      </c>
      <c r="L2151">
        <v>3</v>
      </c>
      <c r="M2151">
        <v>1</v>
      </c>
      <c r="N2151" s="1" t="s">
        <v>27</v>
      </c>
      <c r="O2151" t="s">
        <v>27</v>
      </c>
      <c r="P2151" t="s">
        <v>28</v>
      </c>
      <c r="Q2151" t="s">
        <v>27</v>
      </c>
      <c r="R2151" t="s">
        <v>27</v>
      </c>
      <c r="S2151">
        <v>30</v>
      </c>
      <c r="T2151">
        <v>170</v>
      </c>
      <c r="U2151" t="s">
        <v>29</v>
      </c>
    </row>
    <row r="2152" spans="1:21" x14ac:dyDescent="0.35">
      <c r="A2152" t="s">
        <v>40</v>
      </c>
      <c r="B2152">
        <v>11</v>
      </c>
      <c r="C2152">
        <v>2023</v>
      </c>
      <c r="D2152" t="s">
        <v>185</v>
      </c>
      <c r="E2152">
        <v>143</v>
      </c>
      <c r="F2152" t="s">
        <v>114</v>
      </c>
      <c r="G2152" t="s">
        <v>24</v>
      </c>
      <c r="H2152" t="s">
        <v>25</v>
      </c>
      <c r="I2152">
        <v>237</v>
      </c>
      <c r="J2152" t="s">
        <v>186</v>
      </c>
      <c r="K2152" t="s">
        <v>28</v>
      </c>
      <c r="L2152">
        <v>3</v>
      </c>
      <c r="M2152">
        <v>1</v>
      </c>
      <c r="N2152" s="1" t="s">
        <v>27</v>
      </c>
      <c r="O2152" t="s">
        <v>27</v>
      </c>
      <c r="P2152">
        <v>18</v>
      </c>
      <c r="Q2152" t="s">
        <v>27</v>
      </c>
      <c r="R2152" t="s">
        <v>32</v>
      </c>
      <c r="S2152">
        <v>24</v>
      </c>
      <c r="T2152">
        <v>195</v>
      </c>
      <c r="U2152" t="s">
        <v>29</v>
      </c>
    </row>
    <row r="2153" spans="1:21" x14ac:dyDescent="0.35">
      <c r="A2153" t="s">
        <v>41</v>
      </c>
      <c r="B2153">
        <v>12</v>
      </c>
      <c r="C2153">
        <v>2023</v>
      </c>
      <c r="D2153" t="s">
        <v>185</v>
      </c>
      <c r="E2153">
        <v>143</v>
      </c>
      <c r="F2153" t="s">
        <v>114</v>
      </c>
      <c r="G2153" t="s">
        <v>24</v>
      </c>
      <c r="H2153" t="s">
        <v>25</v>
      </c>
      <c r="I2153">
        <v>110</v>
      </c>
      <c r="J2153" t="s">
        <v>186</v>
      </c>
      <c r="K2153" t="s">
        <v>28</v>
      </c>
      <c r="L2153">
        <v>3</v>
      </c>
      <c r="M2153">
        <v>1</v>
      </c>
      <c r="N2153" s="1" t="s">
        <v>27</v>
      </c>
      <c r="O2153" t="s">
        <v>27</v>
      </c>
      <c r="P2153" t="s">
        <v>28</v>
      </c>
      <c r="Q2153" t="s">
        <v>27</v>
      </c>
      <c r="R2153" t="s">
        <v>32</v>
      </c>
      <c r="S2153">
        <v>24</v>
      </c>
      <c r="T2153">
        <v>75</v>
      </c>
      <c r="U2153" t="s">
        <v>29</v>
      </c>
    </row>
    <row r="2154" spans="1:21" x14ac:dyDescent="0.35">
      <c r="A2154" t="s">
        <v>42</v>
      </c>
      <c r="B2154">
        <v>13</v>
      </c>
      <c r="C2154">
        <v>2023</v>
      </c>
      <c r="D2154" t="s">
        <v>185</v>
      </c>
      <c r="E2154">
        <v>143</v>
      </c>
      <c r="F2154" t="s">
        <v>114</v>
      </c>
      <c r="G2154" t="s">
        <v>24</v>
      </c>
      <c r="H2154" t="s">
        <v>25</v>
      </c>
      <c r="I2154">
        <v>40</v>
      </c>
      <c r="J2154" t="s">
        <v>186</v>
      </c>
      <c r="K2154" t="s">
        <v>28</v>
      </c>
      <c r="L2154">
        <v>3</v>
      </c>
      <c r="M2154">
        <v>1</v>
      </c>
      <c r="N2154" s="1" t="s">
        <v>27</v>
      </c>
      <c r="O2154" t="s">
        <v>32</v>
      </c>
      <c r="P2154">
        <v>18</v>
      </c>
      <c r="Q2154" t="s">
        <v>32</v>
      </c>
      <c r="R2154" t="s">
        <v>32</v>
      </c>
      <c r="S2154">
        <v>30</v>
      </c>
      <c r="T2154">
        <v>65</v>
      </c>
      <c r="U2154" t="s">
        <v>29</v>
      </c>
    </row>
    <row r="2155" spans="1:21" x14ac:dyDescent="0.35">
      <c r="A2155" t="s">
        <v>43</v>
      </c>
      <c r="B2155">
        <v>15</v>
      </c>
      <c r="C2155">
        <v>2023</v>
      </c>
      <c r="D2155" t="s">
        <v>185</v>
      </c>
      <c r="E2155">
        <v>143</v>
      </c>
      <c r="F2155" t="s">
        <v>114</v>
      </c>
      <c r="G2155" t="s">
        <v>24</v>
      </c>
      <c r="H2155" t="s">
        <v>25</v>
      </c>
      <c r="I2155">
        <v>236</v>
      </c>
      <c r="J2155" t="s">
        <v>186</v>
      </c>
      <c r="K2155" t="s">
        <v>28</v>
      </c>
      <c r="L2155">
        <v>3</v>
      </c>
      <c r="M2155">
        <v>1</v>
      </c>
      <c r="N2155" s="1" t="s">
        <v>27</v>
      </c>
      <c r="O2155" t="s">
        <v>27</v>
      </c>
      <c r="P2155">
        <v>18</v>
      </c>
      <c r="Q2155" t="s">
        <v>27</v>
      </c>
      <c r="R2155" t="s">
        <v>32</v>
      </c>
      <c r="S2155">
        <v>30</v>
      </c>
      <c r="T2155">
        <v>196</v>
      </c>
      <c r="U2155" t="s">
        <v>29</v>
      </c>
    </row>
    <row r="2156" spans="1:21" x14ac:dyDescent="0.35">
      <c r="A2156" t="s">
        <v>44</v>
      </c>
      <c r="B2156">
        <v>16</v>
      </c>
      <c r="C2156">
        <v>2023</v>
      </c>
      <c r="D2156" t="s">
        <v>185</v>
      </c>
      <c r="E2156">
        <v>143</v>
      </c>
      <c r="F2156" t="s">
        <v>114</v>
      </c>
      <c r="G2156" t="s">
        <v>24</v>
      </c>
      <c r="H2156" t="s">
        <v>25</v>
      </c>
      <c r="I2156">
        <v>118.25</v>
      </c>
      <c r="J2156" t="s">
        <v>186</v>
      </c>
      <c r="K2156" t="s">
        <v>28</v>
      </c>
      <c r="L2156">
        <v>3</v>
      </c>
      <c r="M2156">
        <v>1</v>
      </c>
      <c r="N2156" s="1" t="s">
        <v>27</v>
      </c>
      <c r="O2156" t="s">
        <v>27</v>
      </c>
      <c r="P2156" t="s">
        <v>28</v>
      </c>
      <c r="Q2156" t="s">
        <v>27</v>
      </c>
      <c r="R2156" t="s">
        <v>32</v>
      </c>
      <c r="S2156">
        <v>15</v>
      </c>
      <c r="T2156">
        <v>90</v>
      </c>
      <c r="U2156" t="s">
        <v>29</v>
      </c>
    </row>
    <row r="2157" spans="1:21" x14ac:dyDescent="0.35">
      <c r="A2157" t="s">
        <v>45</v>
      </c>
      <c r="B2157">
        <v>17</v>
      </c>
      <c r="C2157">
        <v>2023</v>
      </c>
      <c r="D2157" t="s">
        <v>185</v>
      </c>
      <c r="E2157">
        <v>143</v>
      </c>
      <c r="F2157" t="s">
        <v>114</v>
      </c>
      <c r="G2157" t="s">
        <v>24</v>
      </c>
      <c r="H2157" t="s">
        <v>25</v>
      </c>
      <c r="I2157">
        <v>50</v>
      </c>
      <c r="J2157" t="s">
        <v>186</v>
      </c>
      <c r="K2157" t="s">
        <v>28</v>
      </c>
      <c r="L2157">
        <v>3</v>
      </c>
      <c r="M2157">
        <v>1</v>
      </c>
      <c r="N2157" s="1" t="s">
        <v>27</v>
      </c>
      <c r="O2157" t="s">
        <v>27</v>
      </c>
      <c r="P2157" t="s">
        <v>28</v>
      </c>
      <c r="Q2157" t="s">
        <v>27</v>
      </c>
      <c r="R2157" t="s">
        <v>32</v>
      </c>
      <c r="S2157">
        <v>20</v>
      </c>
      <c r="T2157">
        <v>80</v>
      </c>
      <c r="U2157" t="s">
        <v>29</v>
      </c>
    </row>
    <row r="2158" spans="1:21" x14ac:dyDescent="0.35">
      <c r="A2158" t="s">
        <v>46</v>
      </c>
      <c r="B2158">
        <v>18</v>
      </c>
      <c r="C2158">
        <v>2023</v>
      </c>
      <c r="D2158" t="s">
        <v>185</v>
      </c>
      <c r="E2158">
        <v>143</v>
      </c>
      <c r="F2158" t="s">
        <v>114</v>
      </c>
      <c r="G2158" t="s">
        <v>24</v>
      </c>
      <c r="H2158" t="s">
        <v>25</v>
      </c>
      <c r="I2158">
        <v>250</v>
      </c>
      <c r="J2158" t="s">
        <v>186</v>
      </c>
      <c r="K2158" t="s">
        <v>28</v>
      </c>
      <c r="L2158">
        <v>3</v>
      </c>
      <c r="M2158">
        <v>1</v>
      </c>
      <c r="N2158" s="1" t="s">
        <v>27</v>
      </c>
      <c r="O2158" t="s">
        <v>27</v>
      </c>
      <c r="P2158" t="s">
        <v>28</v>
      </c>
      <c r="Q2158" t="s">
        <v>27</v>
      </c>
      <c r="R2158" t="s">
        <v>32</v>
      </c>
      <c r="S2158">
        <v>0</v>
      </c>
      <c r="T2158">
        <v>50</v>
      </c>
      <c r="U2158" t="s">
        <v>29</v>
      </c>
    </row>
    <row r="2159" spans="1:21" x14ac:dyDescent="0.35">
      <c r="A2159" t="s">
        <v>47</v>
      </c>
      <c r="B2159">
        <v>19</v>
      </c>
      <c r="C2159">
        <v>2023</v>
      </c>
      <c r="D2159" t="s">
        <v>185</v>
      </c>
      <c r="E2159">
        <v>143</v>
      </c>
      <c r="F2159" t="s">
        <v>114</v>
      </c>
      <c r="G2159" t="s">
        <v>24</v>
      </c>
      <c r="H2159" t="s">
        <v>25</v>
      </c>
      <c r="I2159">
        <v>343</v>
      </c>
      <c r="J2159" t="s">
        <v>186</v>
      </c>
      <c r="K2159" t="s">
        <v>28</v>
      </c>
      <c r="L2159">
        <v>3</v>
      </c>
      <c r="M2159">
        <v>1</v>
      </c>
      <c r="N2159" s="1" t="s">
        <v>27</v>
      </c>
      <c r="O2159" t="s">
        <v>27</v>
      </c>
      <c r="P2159" t="s">
        <v>28</v>
      </c>
      <c r="Q2159" t="s">
        <v>27</v>
      </c>
      <c r="R2159" t="s">
        <v>32</v>
      </c>
      <c r="S2159">
        <v>36</v>
      </c>
      <c r="T2159">
        <v>66</v>
      </c>
      <c r="U2159" t="s">
        <v>29</v>
      </c>
    </row>
    <row r="2160" spans="1:21" x14ac:dyDescent="0.35">
      <c r="A2160" t="s">
        <v>48</v>
      </c>
      <c r="B2160">
        <v>20</v>
      </c>
      <c r="C2160">
        <v>2023</v>
      </c>
      <c r="D2160" t="s">
        <v>185</v>
      </c>
      <c r="E2160">
        <v>143</v>
      </c>
      <c r="F2160" t="s">
        <v>114</v>
      </c>
      <c r="G2160" t="s">
        <v>24</v>
      </c>
      <c r="H2160" t="s">
        <v>25</v>
      </c>
      <c r="I2160">
        <v>100</v>
      </c>
      <c r="J2160" t="s">
        <v>186</v>
      </c>
      <c r="K2160" t="s">
        <v>28</v>
      </c>
      <c r="L2160">
        <v>3</v>
      </c>
      <c r="M2160">
        <v>1</v>
      </c>
      <c r="N2160" s="1" t="s">
        <v>27</v>
      </c>
      <c r="O2160" t="s">
        <v>27</v>
      </c>
      <c r="P2160" t="s">
        <v>28</v>
      </c>
      <c r="Q2160" t="s">
        <v>27</v>
      </c>
      <c r="R2160" t="s">
        <v>32</v>
      </c>
      <c r="S2160">
        <v>30</v>
      </c>
      <c r="T2160">
        <v>85</v>
      </c>
      <c r="U2160" t="s">
        <v>29</v>
      </c>
    </row>
    <row r="2161" spans="1:21" x14ac:dyDescent="0.35">
      <c r="A2161" t="s">
        <v>49</v>
      </c>
      <c r="B2161">
        <v>21</v>
      </c>
      <c r="C2161">
        <v>2023</v>
      </c>
      <c r="D2161" t="s">
        <v>185</v>
      </c>
      <c r="E2161">
        <v>143</v>
      </c>
      <c r="F2161" t="s">
        <v>114</v>
      </c>
      <c r="G2161" t="s">
        <v>24</v>
      </c>
      <c r="H2161" t="s">
        <v>25</v>
      </c>
      <c r="I2161">
        <v>125</v>
      </c>
      <c r="J2161" t="s">
        <v>186</v>
      </c>
      <c r="K2161" t="s">
        <v>28</v>
      </c>
      <c r="L2161">
        <v>3</v>
      </c>
      <c r="M2161">
        <v>2</v>
      </c>
      <c r="N2161" s="1" t="s">
        <v>27</v>
      </c>
      <c r="O2161" t="s">
        <v>27</v>
      </c>
      <c r="P2161" t="s">
        <v>28</v>
      </c>
      <c r="Q2161" t="s">
        <v>27</v>
      </c>
      <c r="R2161" t="s">
        <v>32</v>
      </c>
      <c r="S2161">
        <v>35</v>
      </c>
      <c r="T2161">
        <v>130</v>
      </c>
      <c r="U2161" t="s">
        <v>29</v>
      </c>
    </row>
    <row r="2162" spans="1:21" x14ac:dyDescent="0.35">
      <c r="A2162" t="s">
        <v>50</v>
      </c>
      <c r="B2162">
        <v>22</v>
      </c>
      <c r="C2162">
        <v>2023</v>
      </c>
      <c r="D2162" t="s">
        <v>185</v>
      </c>
      <c r="E2162">
        <v>143</v>
      </c>
      <c r="F2162" t="s">
        <v>114</v>
      </c>
      <c r="G2162" t="s">
        <v>24</v>
      </c>
      <c r="H2162" t="s">
        <v>25</v>
      </c>
      <c r="I2162">
        <v>139.25</v>
      </c>
      <c r="J2162" t="s">
        <v>186</v>
      </c>
      <c r="K2162" t="s">
        <v>28</v>
      </c>
      <c r="L2162">
        <v>3</v>
      </c>
      <c r="M2162">
        <v>1</v>
      </c>
      <c r="N2162" s="1" t="s">
        <v>27</v>
      </c>
      <c r="O2162" t="s">
        <v>27</v>
      </c>
      <c r="P2162" t="s">
        <v>28</v>
      </c>
      <c r="Q2162" t="s">
        <v>32</v>
      </c>
      <c r="R2162" t="s">
        <v>32</v>
      </c>
      <c r="S2162">
        <v>30</v>
      </c>
      <c r="T2162">
        <v>200</v>
      </c>
      <c r="U2162" t="s">
        <v>29</v>
      </c>
    </row>
    <row r="2163" spans="1:21" x14ac:dyDescent="0.35">
      <c r="A2163" t="s">
        <v>51</v>
      </c>
      <c r="B2163">
        <v>23</v>
      </c>
      <c r="C2163">
        <v>2023</v>
      </c>
      <c r="D2163" t="s">
        <v>185</v>
      </c>
      <c r="E2163">
        <v>143</v>
      </c>
      <c r="F2163" t="s">
        <v>114</v>
      </c>
      <c r="G2163" t="s">
        <v>24</v>
      </c>
      <c r="H2163" t="s">
        <v>25</v>
      </c>
      <c r="I2163">
        <v>75</v>
      </c>
      <c r="J2163" t="s">
        <v>186</v>
      </c>
      <c r="K2163" t="s">
        <v>28</v>
      </c>
      <c r="L2163">
        <v>3</v>
      </c>
      <c r="M2163">
        <v>1</v>
      </c>
      <c r="N2163" s="1" t="s">
        <v>27</v>
      </c>
      <c r="O2163" t="s">
        <v>27</v>
      </c>
      <c r="P2163" t="s">
        <v>28</v>
      </c>
      <c r="Q2163" t="s">
        <v>27</v>
      </c>
      <c r="R2163" t="s">
        <v>32</v>
      </c>
      <c r="S2163">
        <v>0</v>
      </c>
      <c r="T2163">
        <v>75</v>
      </c>
      <c r="U2163" t="s">
        <v>29</v>
      </c>
    </row>
    <row r="2164" spans="1:21" x14ac:dyDescent="0.35">
      <c r="A2164" t="s">
        <v>52</v>
      </c>
      <c r="B2164">
        <v>24</v>
      </c>
      <c r="C2164">
        <v>2023</v>
      </c>
      <c r="D2164" t="s">
        <v>185</v>
      </c>
      <c r="E2164">
        <v>143</v>
      </c>
      <c r="F2164" t="s">
        <v>114</v>
      </c>
      <c r="G2164" t="s">
        <v>24</v>
      </c>
      <c r="H2164" t="s">
        <v>25</v>
      </c>
      <c r="I2164">
        <v>100</v>
      </c>
      <c r="J2164" t="s">
        <v>186</v>
      </c>
      <c r="K2164" t="s">
        <v>28</v>
      </c>
      <c r="L2164">
        <v>3</v>
      </c>
      <c r="M2164">
        <v>1</v>
      </c>
      <c r="N2164" s="1" t="s">
        <v>27</v>
      </c>
      <c r="O2164" t="s">
        <v>27</v>
      </c>
      <c r="P2164" t="s">
        <v>28</v>
      </c>
      <c r="Q2164" t="s">
        <v>32</v>
      </c>
      <c r="R2164" t="s">
        <v>32</v>
      </c>
      <c r="S2164">
        <v>30</v>
      </c>
      <c r="T2164">
        <v>136</v>
      </c>
      <c r="U2164" t="s">
        <v>29</v>
      </c>
    </row>
    <row r="2165" spans="1:21" x14ac:dyDescent="0.35">
      <c r="A2165" t="s">
        <v>53</v>
      </c>
      <c r="B2165">
        <v>25</v>
      </c>
      <c r="C2165">
        <v>2023</v>
      </c>
      <c r="D2165" t="s">
        <v>185</v>
      </c>
      <c r="E2165">
        <v>143</v>
      </c>
      <c r="F2165" t="s">
        <v>114</v>
      </c>
      <c r="G2165" t="s">
        <v>24</v>
      </c>
      <c r="H2165" t="s">
        <v>25</v>
      </c>
      <c r="I2165">
        <v>230</v>
      </c>
      <c r="J2165" t="s">
        <v>186</v>
      </c>
      <c r="K2165" t="s">
        <v>28</v>
      </c>
      <c r="L2165">
        <v>3</v>
      </c>
      <c r="M2165">
        <v>1</v>
      </c>
      <c r="N2165" s="1" t="s">
        <v>27</v>
      </c>
      <c r="O2165" t="s">
        <v>27</v>
      </c>
      <c r="P2165" t="s">
        <v>28</v>
      </c>
      <c r="Q2165" t="s">
        <v>32</v>
      </c>
      <c r="R2165" t="s">
        <v>32</v>
      </c>
      <c r="S2165">
        <v>15</v>
      </c>
      <c r="T2165">
        <v>120</v>
      </c>
      <c r="U2165" t="s">
        <v>39</v>
      </c>
    </row>
    <row r="2166" spans="1:21" x14ac:dyDescent="0.35">
      <c r="A2166" t="s">
        <v>54</v>
      </c>
      <c r="B2166">
        <v>26</v>
      </c>
      <c r="C2166">
        <v>2023</v>
      </c>
      <c r="D2166" t="s">
        <v>185</v>
      </c>
      <c r="E2166">
        <v>143</v>
      </c>
      <c r="F2166" t="s">
        <v>114</v>
      </c>
      <c r="G2166" t="s">
        <v>24</v>
      </c>
      <c r="H2166" t="s">
        <v>25</v>
      </c>
      <c r="I2166">
        <v>208.8</v>
      </c>
      <c r="J2166" t="s">
        <v>186</v>
      </c>
      <c r="K2166" t="s">
        <v>28</v>
      </c>
      <c r="L2166">
        <v>3</v>
      </c>
      <c r="M2166">
        <v>1</v>
      </c>
      <c r="N2166" s="1" t="s">
        <v>27</v>
      </c>
      <c r="O2166" t="s">
        <v>27</v>
      </c>
      <c r="P2166" t="s">
        <v>28</v>
      </c>
      <c r="Q2166" t="s">
        <v>32</v>
      </c>
      <c r="R2166" t="s">
        <v>32</v>
      </c>
      <c r="S2166">
        <v>25</v>
      </c>
      <c r="T2166">
        <v>128.5</v>
      </c>
      <c r="U2166" t="s">
        <v>29</v>
      </c>
    </row>
    <row r="2167" spans="1:21" x14ac:dyDescent="0.35">
      <c r="A2167" t="s">
        <v>55</v>
      </c>
      <c r="B2167">
        <v>27</v>
      </c>
      <c r="C2167">
        <v>2023</v>
      </c>
      <c r="D2167" t="s">
        <v>185</v>
      </c>
      <c r="E2167">
        <v>143</v>
      </c>
      <c r="F2167" t="s">
        <v>114</v>
      </c>
      <c r="G2167" t="s">
        <v>24</v>
      </c>
      <c r="H2167" t="s">
        <v>25</v>
      </c>
      <c r="I2167">
        <v>138.25</v>
      </c>
      <c r="J2167" t="s">
        <v>186</v>
      </c>
      <c r="K2167" t="s">
        <v>28</v>
      </c>
      <c r="L2167">
        <v>3</v>
      </c>
      <c r="M2167">
        <v>1</v>
      </c>
      <c r="N2167" s="1" t="s">
        <v>27</v>
      </c>
      <c r="O2167" t="s">
        <v>27</v>
      </c>
      <c r="P2167" t="s">
        <v>28</v>
      </c>
      <c r="Q2167" t="s">
        <v>27</v>
      </c>
      <c r="R2167" t="s">
        <v>32</v>
      </c>
      <c r="S2167">
        <v>24</v>
      </c>
      <c r="T2167">
        <v>85</v>
      </c>
      <c r="U2167" t="s">
        <v>29</v>
      </c>
    </row>
    <row r="2168" spans="1:21" x14ac:dyDescent="0.35">
      <c r="A2168" t="s">
        <v>56</v>
      </c>
      <c r="B2168">
        <v>28</v>
      </c>
      <c r="C2168">
        <v>2023</v>
      </c>
      <c r="D2168" t="s">
        <v>185</v>
      </c>
      <c r="E2168">
        <v>143</v>
      </c>
      <c r="F2168" t="s">
        <v>114</v>
      </c>
      <c r="G2168" t="s">
        <v>24</v>
      </c>
      <c r="H2168" t="s">
        <v>25</v>
      </c>
      <c r="I2168">
        <v>175</v>
      </c>
      <c r="J2168" t="s">
        <v>186</v>
      </c>
      <c r="K2168" t="s">
        <v>28</v>
      </c>
      <c r="L2168">
        <v>3</v>
      </c>
      <c r="M2168">
        <v>1</v>
      </c>
      <c r="N2168" s="1" t="s">
        <v>27</v>
      </c>
      <c r="O2168" t="s">
        <v>27</v>
      </c>
      <c r="P2168" t="s">
        <v>28</v>
      </c>
      <c r="Q2168" t="s">
        <v>32</v>
      </c>
      <c r="R2168" t="s">
        <v>32</v>
      </c>
      <c r="S2168">
        <v>20</v>
      </c>
      <c r="T2168">
        <v>100</v>
      </c>
      <c r="U2168" t="s">
        <v>29</v>
      </c>
    </row>
    <row r="2169" spans="1:21" x14ac:dyDescent="0.35">
      <c r="A2169" t="s">
        <v>57</v>
      </c>
      <c r="B2169">
        <v>29</v>
      </c>
      <c r="C2169">
        <v>2023</v>
      </c>
      <c r="D2169" t="s">
        <v>185</v>
      </c>
      <c r="E2169">
        <v>143</v>
      </c>
      <c r="F2169" t="s">
        <v>114</v>
      </c>
      <c r="G2169" t="s">
        <v>24</v>
      </c>
      <c r="H2169" t="s">
        <v>25</v>
      </c>
      <c r="I2169" s="14">
        <v>0</v>
      </c>
      <c r="J2169" t="s">
        <v>186</v>
      </c>
      <c r="K2169" t="s">
        <v>28</v>
      </c>
      <c r="L2169">
        <v>3</v>
      </c>
      <c r="M2169">
        <v>1</v>
      </c>
      <c r="N2169" s="1" t="s">
        <v>27</v>
      </c>
      <c r="O2169" t="s">
        <v>32</v>
      </c>
      <c r="P2169" t="s">
        <v>28</v>
      </c>
      <c r="Q2169" t="s">
        <v>32</v>
      </c>
      <c r="R2169" t="s">
        <v>32</v>
      </c>
      <c r="S2169">
        <v>0</v>
      </c>
      <c r="T2169">
        <v>85</v>
      </c>
      <c r="U2169" t="s">
        <v>29</v>
      </c>
    </row>
    <row r="2170" spans="1:21" x14ac:dyDescent="0.35">
      <c r="A2170" t="s">
        <v>58</v>
      </c>
      <c r="B2170">
        <v>30</v>
      </c>
      <c r="C2170">
        <v>2023</v>
      </c>
      <c r="D2170" t="s">
        <v>185</v>
      </c>
      <c r="E2170">
        <v>143</v>
      </c>
      <c r="F2170" t="s">
        <v>114</v>
      </c>
      <c r="G2170" t="s">
        <v>24</v>
      </c>
      <c r="H2170" t="s">
        <v>25</v>
      </c>
      <c r="I2170">
        <v>100</v>
      </c>
      <c r="J2170" t="s">
        <v>186</v>
      </c>
      <c r="K2170" t="s">
        <v>28</v>
      </c>
      <c r="L2170">
        <v>3</v>
      </c>
      <c r="M2170">
        <v>1</v>
      </c>
      <c r="N2170" s="1" t="s">
        <v>27</v>
      </c>
      <c r="O2170" t="s">
        <v>27</v>
      </c>
      <c r="P2170" t="s">
        <v>28</v>
      </c>
      <c r="Q2170" t="s">
        <v>27</v>
      </c>
      <c r="R2170" t="s">
        <v>32</v>
      </c>
      <c r="S2170">
        <v>24</v>
      </c>
      <c r="T2170">
        <v>100</v>
      </c>
      <c r="U2170" t="s">
        <v>29</v>
      </c>
    </row>
    <row r="2171" spans="1:21" x14ac:dyDescent="0.35">
      <c r="A2171" t="s">
        <v>59</v>
      </c>
      <c r="B2171">
        <v>31</v>
      </c>
      <c r="C2171">
        <v>2023</v>
      </c>
      <c r="D2171" t="s">
        <v>185</v>
      </c>
      <c r="E2171">
        <v>143</v>
      </c>
      <c r="F2171" t="s">
        <v>114</v>
      </c>
      <c r="G2171" t="s">
        <v>24</v>
      </c>
      <c r="H2171" t="s">
        <v>25</v>
      </c>
      <c r="I2171">
        <v>123</v>
      </c>
      <c r="J2171" t="s">
        <v>186</v>
      </c>
      <c r="K2171" t="s">
        <v>28</v>
      </c>
      <c r="L2171">
        <v>3</v>
      </c>
      <c r="M2171">
        <v>1</v>
      </c>
      <c r="N2171" s="1" t="s">
        <v>27</v>
      </c>
      <c r="O2171" t="s">
        <v>32</v>
      </c>
      <c r="P2171" t="s">
        <v>28</v>
      </c>
      <c r="Q2171" t="s">
        <v>27</v>
      </c>
      <c r="R2171" t="s">
        <v>32</v>
      </c>
      <c r="S2171">
        <v>20</v>
      </c>
      <c r="T2171">
        <v>123</v>
      </c>
      <c r="U2171" t="s">
        <v>29</v>
      </c>
    </row>
    <row r="2172" spans="1:21" x14ac:dyDescent="0.35">
      <c r="A2172" t="s">
        <v>60</v>
      </c>
      <c r="B2172">
        <v>32</v>
      </c>
      <c r="C2172">
        <v>2023</v>
      </c>
      <c r="D2172" t="s">
        <v>185</v>
      </c>
      <c r="E2172">
        <v>143</v>
      </c>
      <c r="F2172" t="s">
        <v>114</v>
      </c>
      <c r="G2172" t="s">
        <v>24</v>
      </c>
      <c r="H2172" t="s">
        <v>25</v>
      </c>
      <c r="I2172">
        <v>100</v>
      </c>
      <c r="J2172" t="s">
        <v>186</v>
      </c>
      <c r="K2172" t="s">
        <v>28</v>
      </c>
      <c r="L2172">
        <v>3</v>
      </c>
      <c r="M2172">
        <v>1</v>
      </c>
      <c r="N2172" s="1" t="s">
        <v>27</v>
      </c>
      <c r="O2172" t="s">
        <v>27</v>
      </c>
      <c r="P2172" t="s">
        <v>28</v>
      </c>
      <c r="Q2172" t="s">
        <v>32</v>
      </c>
      <c r="R2172" t="s">
        <v>32</v>
      </c>
      <c r="S2172">
        <v>30</v>
      </c>
      <c r="T2172">
        <v>100</v>
      </c>
      <c r="U2172" t="s">
        <v>29</v>
      </c>
    </row>
    <row r="2173" spans="1:21" x14ac:dyDescent="0.35">
      <c r="A2173" t="s">
        <v>61</v>
      </c>
      <c r="B2173">
        <v>33</v>
      </c>
      <c r="C2173">
        <v>2023</v>
      </c>
      <c r="D2173" t="s">
        <v>185</v>
      </c>
      <c r="E2173">
        <v>143</v>
      </c>
      <c r="F2173" t="s">
        <v>114</v>
      </c>
      <c r="G2173" t="s">
        <v>24</v>
      </c>
      <c r="H2173" t="s">
        <v>25</v>
      </c>
      <c r="I2173">
        <v>148</v>
      </c>
      <c r="J2173" t="s">
        <v>186</v>
      </c>
      <c r="K2173" t="s">
        <v>28</v>
      </c>
      <c r="L2173">
        <v>3</v>
      </c>
      <c r="M2173">
        <v>1</v>
      </c>
      <c r="N2173" s="1" t="s">
        <v>27</v>
      </c>
      <c r="O2173" t="s">
        <v>27</v>
      </c>
      <c r="P2173" t="s">
        <v>28</v>
      </c>
      <c r="Q2173" t="s">
        <v>27</v>
      </c>
      <c r="R2173" t="s">
        <v>32</v>
      </c>
      <c r="S2173">
        <v>30</v>
      </c>
      <c r="T2173">
        <v>108</v>
      </c>
      <c r="U2173" t="s">
        <v>29</v>
      </c>
    </row>
    <row r="2174" spans="1:21" x14ac:dyDescent="0.35">
      <c r="A2174" t="s">
        <v>62</v>
      </c>
      <c r="B2174">
        <v>34</v>
      </c>
      <c r="C2174">
        <v>2023</v>
      </c>
      <c r="D2174" t="s">
        <v>185</v>
      </c>
      <c r="E2174">
        <v>143</v>
      </c>
      <c r="F2174" t="s">
        <v>114</v>
      </c>
      <c r="G2174" t="s">
        <v>24</v>
      </c>
      <c r="H2174" t="s">
        <v>25</v>
      </c>
      <c r="I2174">
        <v>195</v>
      </c>
      <c r="J2174" t="s">
        <v>186</v>
      </c>
      <c r="K2174" t="s">
        <v>28</v>
      </c>
      <c r="L2174">
        <v>3</v>
      </c>
      <c r="M2174">
        <v>1</v>
      </c>
      <c r="N2174" s="1" t="s">
        <v>27</v>
      </c>
      <c r="O2174" t="s">
        <v>27</v>
      </c>
      <c r="P2174">
        <v>18</v>
      </c>
      <c r="Q2174" t="s">
        <v>32</v>
      </c>
      <c r="R2174" t="s">
        <v>32</v>
      </c>
      <c r="S2174">
        <v>30</v>
      </c>
      <c r="T2174">
        <v>120</v>
      </c>
      <c r="U2174" t="s">
        <v>29</v>
      </c>
    </row>
    <row r="2175" spans="1:21" x14ac:dyDescent="0.35">
      <c r="A2175" t="s">
        <v>63</v>
      </c>
      <c r="B2175">
        <v>35</v>
      </c>
      <c r="C2175">
        <v>2023</v>
      </c>
      <c r="D2175" t="s">
        <v>185</v>
      </c>
      <c r="E2175">
        <v>143</v>
      </c>
      <c r="F2175" t="s">
        <v>114</v>
      </c>
      <c r="G2175" t="s">
        <v>24</v>
      </c>
      <c r="H2175" t="s">
        <v>25</v>
      </c>
      <c r="I2175">
        <v>150</v>
      </c>
      <c r="J2175" t="s">
        <v>186</v>
      </c>
      <c r="K2175" t="s">
        <v>28</v>
      </c>
      <c r="L2175">
        <v>3</v>
      </c>
      <c r="M2175">
        <v>1</v>
      </c>
      <c r="N2175" s="1" t="s">
        <v>27</v>
      </c>
      <c r="O2175" t="s">
        <v>27</v>
      </c>
      <c r="P2175" t="s">
        <v>28</v>
      </c>
      <c r="Q2175" t="s">
        <v>27</v>
      </c>
      <c r="R2175" t="s">
        <v>32</v>
      </c>
      <c r="S2175">
        <v>30</v>
      </c>
      <c r="T2175">
        <v>110</v>
      </c>
      <c r="U2175" t="s">
        <v>29</v>
      </c>
    </row>
    <row r="2176" spans="1:21" x14ac:dyDescent="0.35">
      <c r="A2176" t="s">
        <v>64</v>
      </c>
      <c r="B2176">
        <v>36</v>
      </c>
      <c r="C2176">
        <v>2023</v>
      </c>
      <c r="D2176" t="s">
        <v>185</v>
      </c>
      <c r="E2176">
        <v>143</v>
      </c>
      <c r="F2176" t="s">
        <v>114</v>
      </c>
      <c r="G2176" t="s">
        <v>24</v>
      </c>
      <c r="H2176" t="s">
        <v>25</v>
      </c>
      <c r="I2176">
        <v>143</v>
      </c>
      <c r="J2176" t="s">
        <v>186</v>
      </c>
      <c r="K2176" t="s">
        <v>28</v>
      </c>
      <c r="L2176">
        <v>3</v>
      </c>
      <c r="M2176">
        <v>1</v>
      </c>
      <c r="N2176" s="1" t="s">
        <v>27</v>
      </c>
      <c r="O2176" s="1" t="s">
        <v>32</v>
      </c>
      <c r="P2176">
        <v>18</v>
      </c>
      <c r="Q2176" t="s">
        <v>32</v>
      </c>
      <c r="R2176" t="s">
        <v>32</v>
      </c>
      <c r="S2176">
        <v>5</v>
      </c>
      <c r="T2176" s="6">
        <f>(2/3)*73</f>
        <v>48.666666666666664</v>
      </c>
      <c r="U2176" t="s">
        <v>29</v>
      </c>
    </row>
    <row r="2177" spans="1:21" x14ac:dyDescent="0.35">
      <c r="A2177" t="s">
        <v>65</v>
      </c>
      <c r="B2177">
        <v>37</v>
      </c>
      <c r="C2177">
        <v>2023</v>
      </c>
      <c r="D2177" t="s">
        <v>185</v>
      </c>
      <c r="E2177">
        <v>143</v>
      </c>
      <c r="F2177" t="s">
        <v>114</v>
      </c>
      <c r="G2177" t="s">
        <v>24</v>
      </c>
      <c r="H2177" t="s">
        <v>25</v>
      </c>
      <c r="I2177">
        <v>75</v>
      </c>
      <c r="J2177" t="s">
        <v>186</v>
      </c>
      <c r="K2177" t="s">
        <v>28</v>
      </c>
      <c r="L2177">
        <v>3</v>
      </c>
      <c r="M2177">
        <v>1</v>
      </c>
      <c r="N2177" s="1" t="s">
        <v>27</v>
      </c>
      <c r="O2177" t="s">
        <v>27</v>
      </c>
      <c r="P2177" t="s">
        <v>28</v>
      </c>
      <c r="Q2177" t="s">
        <v>27</v>
      </c>
      <c r="R2177" t="s">
        <v>32</v>
      </c>
      <c r="S2177">
        <v>30</v>
      </c>
      <c r="T2177">
        <v>100</v>
      </c>
      <c r="U2177" t="s">
        <v>29</v>
      </c>
    </row>
    <row r="2178" spans="1:21" x14ac:dyDescent="0.35">
      <c r="A2178" t="s">
        <v>66</v>
      </c>
      <c r="B2178">
        <v>38</v>
      </c>
      <c r="C2178">
        <v>2023</v>
      </c>
      <c r="D2178" t="s">
        <v>185</v>
      </c>
      <c r="E2178">
        <v>143</v>
      </c>
      <c r="F2178" t="s">
        <v>114</v>
      </c>
      <c r="G2178" t="s">
        <v>24</v>
      </c>
      <c r="H2178" t="s">
        <v>25</v>
      </c>
      <c r="I2178">
        <v>125</v>
      </c>
      <c r="J2178" t="s">
        <v>186</v>
      </c>
      <c r="K2178" t="s">
        <v>28</v>
      </c>
      <c r="L2178">
        <v>3</v>
      </c>
      <c r="M2178">
        <v>1</v>
      </c>
      <c r="N2178" s="1" t="s">
        <v>27</v>
      </c>
      <c r="O2178" t="s">
        <v>27</v>
      </c>
      <c r="P2178" t="s">
        <v>28</v>
      </c>
      <c r="Q2178" t="s">
        <v>27</v>
      </c>
      <c r="R2178" t="s">
        <v>32</v>
      </c>
      <c r="S2178">
        <v>12</v>
      </c>
      <c r="T2178">
        <v>140</v>
      </c>
      <c r="U2178" t="s">
        <v>29</v>
      </c>
    </row>
    <row r="2179" spans="1:21" x14ac:dyDescent="0.35">
      <c r="A2179" t="s">
        <v>67</v>
      </c>
      <c r="B2179">
        <v>39</v>
      </c>
      <c r="C2179">
        <v>2023</v>
      </c>
      <c r="D2179" t="s">
        <v>185</v>
      </c>
      <c r="E2179">
        <v>143</v>
      </c>
      <c r="F2179" t="s">
        <v>114</v>
      </c>
      <c r="G2179" t="s">
        <v>24</v>
      </c>
      <c r="H2179" t="s">
        <v>25</v>
      </c>
      <c r="I2179">
        <v>78.5</v>
      </c>
      <c r="J2179" t="s">
        <v>186</v>
      </c>
      <c r="K2179" t="s">
        <v>28</v>
      </c>
      <c r="L2179">
        <v>3</v>
      </c>
      <c r="M2179">
        <v>1</v>
      </c>
      <c r="N2179" s="1" t="s">
        <v>27</v>
      </c>
      <c r="O2179" t="s">
        <v>27</v>
      </c>
      <c r="P2179" t="s">
        <v>28</v>
      </c>
      <c r="Q2179" t="s">
        <v>27</v>
      </c>
      <c r="R2179" t="s">
        <v>32</v>
      </c>
      <c r="S2179">
        <v>24</v>
      </c>
      <c r="T2179">
        <v>68.5</v>
      </c>
      <c r="U2179" t="s">
        <v>29</v>
      </c>
    </row>
    <row r="2180" spans="1:21" x14ac:dyDescent="0.35">
      <c r="A2180" t="s">
        <v>68</v>
      </c>
      <c r="B2180">
        <v>40</v>
      </c>
      <c r="C2180">
        <v>2023</v>
      </c>
      <c r="D2180" t="s">
        <v>185</v>
      </c>
      <c r="E2180">
        <v>143</v>
      </c>
      <c r="F2180" t="s">
        <v>114</v>
      </c>
      <c r="G2180" t="s">
        <v>24</v>
      </c>
      <c r="H2180" t="s">
        <v>25</v>
      </c>
      <c r="I2180">
        <v>85</v>
      </c>
      <c r="J2180" t="s">
        <v>186</v>
      </c>
      <c r="K2180" t="s">
        <v>28</v>
      </c>
      <c r="L2180">
        <v>3</v>
      </c>
      <c r="M2180">
        <v>1</v>
      </c>
      <c r="N2180" s="1" t="s">
        <v>27</v>
      </c>
      <c r="O2180" t="s">
        <v>32</v>
      </c>
      <c r="P2180">
        <v>18</v>
      </c>
      <c r="Q2180" t="s">
        <v>32</v>
      </c>
      <c r="R2180" t="s">
        <v>32</v>
      </c>
      <c r="S2180">
        <v>24</v>
      </c>
      <c r="T2180">
        <v>75</v>
      </c>
      <c r="U2180" t="s">
        <v>29</v>
      </c>
    </row>
    <row r="2181" spans="1:21" x14ac:dyDescent="0.35">
      <c r="A2181" t="s">
        <v>69</v>
      </c>
      <c r="B2181">
        <v>41</v>
      </c>
      <c r="C2181">
        <v>2023</v>
      </c>
      <c r="D2181" t="s">
        <v>185</v>
      </c>
      <c r="E2181">
        <v>143</v>
      </c>
      <c r="F2181" t="s">
        <v>114</v>
      </c>
      <c r="G2181" t="s">
        <v>24</v>
      </c>
      <c r="H2181" t="s">
        <v>25</v>
      </c>
      <c r="I2181">
        <v>160</v>
      </c>
      <c r="J2181" t="s">
        <v>186</v>
      </c>
      <c r="K2181" t="s">
        <v>28</v>
      </c>
      <c r="L2181">
        <v>3</v>
      </c>
      <c r="M2181">
        <v>1</v>
      </c>
      <c r="N2181" s="1" t="s">
        <v>27</v>
      </c>
      <c r="O2181" t="s">
        <v>27</v>
      </c>
      <c r="P2181" t="s">
        <v>28</v>
      </c>
      <c r="Q2181" t="s">
        <v>27</v>
      </c>
      <c r="R2181" t="s">
        <v>32</v>
      </c>
      <c r="S2181">
        <v>0</v>
      </c>
      <c r="T2181">
        <v>158</v>
      </c>
      <c r="U2181" t="s">
        <v>29</v>
      </c>
    </row>
    <row r="2182" spans="1:21" x14ac:dyDescent="0.35">
      <c r="A2182" t="s">
        <v>70</v>
      </c>
      <c r="B2182">
        <v>42</v>
      </c>
      <c r="C2182">
        <v>2023</v>
      </c>
      <c r="D2182" t="s">
        <v>185</v>
      </c>
      <c r="E2182">
        <v>143</v>
      </c>
      <c r="F2182" t="s">
        <v>114</v>
      </c>
      <c r="G2182" t="s">
        <v>24</v>
      </c>
      <c r="H2182" t="s">
        <v>25</v>
      </c>
      <c r="I2182">
        <v>95</v>
      </c>
      <c r="J2182" t="s">
        <v>186</v>
      </c>
      <c r="K2182" t="s">
        <v>28</v>
      </c>
      <c r="L2182">
        <v>3</v>
      </c>
      <c r="M2182">
        <v>1</v>
      </c>
      <c r="N2182" s="1" t="s">
        <v>27</v>
      </c>
      <c r="O2182" t="s">
        <v>27</v>
      </c>
      <c r="P2182">
        <v>18</v>
      </c>
      <c r="Q2182" t="s">
        <v>27</v>
      </c>
      <c r="R2182" t="s">
        <v>32</v>
      </c>
      <c r="S2182">
        <v>30</v>
      </c>
      <c r="T2182">
        <v>122</v>
      </c>
      <c r="U2182" t="s">
        <v>29</v>
      </c>
    </row>
    <row r="2183" spans="1:21" x14ac:dyDescent="0.35">
      <c r="A2183" t="s">
        <v>71</v>
      </c>
      <c r="B2183">
        <v>44</v>
      </c>
      <c r="C2183">
        <v>2023</v>
      </c>
      <c r="D2183" t="s">
        <v>185</v>
      </c>
      <c r="E2183">
        <v>143</v>
      </c>
      <c r="F2183" t="s">
        <v>114</v>
      </c>
      <c r="G2183" t="s">
        <v>24</v>
      </c>
      <c r="H2183" t="s">
        <v>25</v>
      </c>
      <c r="I2183">
        <v>135</v>
      </c>
      <c r="J2183" t="s">
        <v>186</v>
      </c>
      <c r="K2183" t="s">
        <v>28</v>
      </c>
      <c r="L2183">
        <v>3</v>
      </c>
      <c r="M2183">
        <v>1</v>
      </c>
      <c r="N2183" s="1" t="s">
        <v>27</v>
      </c>
      <c r="O2183" t="s">
        <v>27</v>
      </c>
      <c r="P2183" t="s">
        <v>28</v>
      </c>
      <c r="Q2183" t="s">
        <v>32</v>
      </c>
      <c r="R2183" t="s">
        <v>32</v>
      </c>
      <c r="S2183">
        <v>10</v>
      </c>
      <c r="T2183">
        <v>135</v>
      </c>
      <c r="U2183" t="s">
        <v>29</v>
      </c>
    </row>
    <row r="2184" spans="1:21" x14ac:dyDescent="0.35">
      <c r="A2184" t="s">
        <v>72</v>
      </c>
      <c r="B2184">
        <v>45</v>
      </c>
      <c r="C2184">
        <v>2023</v>
      </c>
      <c r="D2184" t="s">
        <v>185</v>
      </c>
      <c r="E2184">
        <v>143</v>
      </c>
      <c r="F2184" t="s">
        <v>114</v>
      </c>
      <c r="G2184" t="s">
        <v>24</v>
      </c>
      <c r="H2184" t="s">
        <v>25</v>
      </c>
      <c r="I2184">
        <v>90</v>
      </c>
      <c r="J2184" t="s">
        <v>186</v>
      </c>
      <c r="K2184" t="s">
        <v>28</v>
      </c>
      <c r="L2184">
        <v>3</v>
      </c>
      <c r="M2184">
        <v>1</v>
      </c>
      <c r="N2184" s="1" t="s">
        <v>27</v>
      </c>
      <c r="O2184" t="s">
        <v>27</v>
      </c>
      <c r="P2184">
        <v>18</v>
      </c>
      <c r="Q2184" t="s">
        <v>27</v>
      </c>
      <c r="R2184" t="s">
        <v>32</v>
      </c>
      <c r="S2184">
        <v>30</v>
      </c>
      <c r="T2184">
        <v>75</v>
      </c>
      <c r="U2184" t="s">
        <v>29</v>
      </c>
    </row>
    <row r="2185" spans="1:21" x14ac:dyDescent="0.35">
      <c r="A2185" t="s">
        <v>73</v>
      </c>
      <c r="B2185">
        <v>46</v>
      </c>
      <c r="C2185">
        <v>2023</v>
      </c>
      <c r="D2185" t="s">
        <v>185</v>
      </c>
      <c r="E2185">
        <v>143</v>
      </c>
      <c r="F2185" t="s">
        <v>114</v>
      </c>
      <c r="G2185" t="s">
        <v>24</v>
      </c>
      <c r="H2185" t="s">
        <v>25</v>
      </c>
      <c r="I2185">
        <v>100</v>
      </c>
      <c r="J2185" t="s">
        <v>186</v>
      </c>
      <c r="K2185" t="s">
        <v>28</v>
      </c>
      <c r="L2185">
        <v>3</v>
      </c>
      <c r="M2185">
        <v>1</v>
      </c>
      <c r="N2185" s="1" t="s">
        <v>27</v>
      </c>
      <c r="O2185" t="s">
        <v>27</v>
      </c>
      <c r="P2185" t="s">
        <v>28</v>
      </c>
      <c r="Q2185" t="s">
        <v>27</v>
      </c>
      <c r="R2185" t="s">
        <v>27</v>
      </c>
      <c r="S2185">
        <v>0</v>
      </c>
      <c r="T2185">
        <v>115</v>
      </c>
      <c r="U2185" t="s">
        <v>29</v>
      </c>
    </row>
    <row r="2186" spans="1:21" x14ac:dyDescent="0.35">
      <c r="A2186" t="s">
        <v>74</v>
      </c>
      <c r="B2186">
        <v>47</v>
      </c>
      <c r="C2186">
        <v>2023</v>
      </c>
      <c r="D2186" t="s">
        <v>185</v>
      </c>
      <c r="E2186">
        <v>143</v>
      </c>
      <c r="F2186" t="s">
        <v>114</v>
      </c>
      <c r="G2186" t="s">
        <v>24</v>
      </c>
      <c r="H2186" t="s">
        <v>25</v>
      </c>
      <c r="I2186">
        <v>37.15</v>
      </c>
      <c r="J2186" t="s">
        <v>186</v>
      </c>
      <c r="K2186" t="s">
        <v>28</v>
      </c>
      <c r="L2186">
        <v>3</v>
      </c>
      <c r="M2186">
        <v>1</v>
      </c>
      <c r="N2186" s="1" t="s">
        <v>27</v>
      </c>
      <c r="O2186" t="s">
        <v>32</v>
      </c>
      <c r="P2186" t="s">
        <v>28</v>
      </c>
      <c r="Q2186" t="s">
        <v>27</v>
      </c>
      <c r="R2186" t="s">
        <v>32</v>
      </c>
      <c r="S2186">
        <v>5</v>
      </c>
      <c r="T2186">
        <v>100</v>
      </c>
      <c r="U2186" t="s">
        <v>29</v>
      </c>
    </row>
    <row r="2187" spans="1:21" x14ac:dyDescent="0.35">
      <c r="A2187" t="s">
        <v>75</v>
      </c>
      <c r="B2187">
        <v>48</v>
      </c>
      <c r="C2187">
        <v>2023</v>
      </c>
      <c r="D2187" t="s">
        <v>185</v>
      </c>
      <c r="E2187">
        <v>143</v>
      </c>
      <c r="F2187" t="s">
        <v>114</v>
      </c>
      <c r="G2187" t="s">
        <v>24</v>
      </c>
      <c r="H2187" t="s">
        <v>25</v>
      </c>
      <c r="I2187">
        <v>75</v>
      </c>
      <c r="J2187" t="s">
        <v>186</v>
      </c>
      <c r="K2187" t="s">
        <v>28</v>
      </c>
      <c r="L2187">
        <v>3</v>
      </c>
      <c r="M2187">
        <v>2</v>
      </c>
      <c r="N2187" s="1" t="s">
        <v>27</v>
      </c>
      <c r="O2187" t="s">
        <v>27</v>
      </c>
      <c r="P2187" t="s">
        <v>28</v>
      </c>
      <c r="Q2187" t="s">
        <v>32</v>
      </c>
      <c r="R2187" t="s">
        <v>32</v>
      </c>
      <c r="S2187">
        <v>20</v>
      </c>
      <c r="T2187">
        <v>68</v>
      </c>
      <c r="U2187" t="s">
        <v>29</v>
      </c>
    </row>
    <row r="2188" spans="1:21" x14ac:dyDescent="0.35">
      <c r="A2188" t="s">
        <v>76</v>
      </c>
      <c r="B2188">
        <v>49</v>
      </c>
      <c r="C2188">
        <v>2023</v>
      </c>
      <c r="D2188" t="s">
        <v>185</v>
      </c>
      <c r="E2188">
        <v>143</v>
      </c>
      <c r="F2188" t="s">
        <v>114</v>
      </c>
      <c r="G2188" t="s">
        <v>24</v>
      </c>
      <c r="H2188" t="s">
        <v>25</v>
      </c>
      <c r="I2188">
        <v>90</v>
      </c>
      <c r="J2188" t="s">
        <v>186</v>
      </c>
      <c r="K2188" t="s">
        <v>28</v>
      </c>
      <c r="L2188">
        <v>3</v>
      </c>
      <c r="M2188">
        <v>1</v>
      </c>
      <c r="N2188" s="1" t="s">
        <v>27</v>
      </c>
      <c r="O2188" t="s">
        <v>27</v>
      </c>
      <c r="P2188" t="s">
        <v>28</v>
      </c>
      <c r="Q2188" t="s">
        <v>27</v>
      </c>
      <c r="R2188" t="s">
        <v>27</v>
      </c>
      <c r="S2188">
        <v>30</v>
      </c>
      <c r="T2188">
        <v>68</v>
      </c>
      <c r="U2188" t="s">
        <v>29</v>
      </c>
    </row>
    <row r="2189" spans="1:21" x14ac:dyDescent="0.35">
      <c r="A2189" t="s">
        <v>77</v>
      </c>
      <c r="B2189">
        <v>50</v>
      </c>
      <c r="C2189">
        <v>2023</v>
      </c>
      <c r="D2189" t="s">
        <v>185</v>
      </c>
      <c r="E2189">
        <v>143</v>
      </c>
      <c r="F2189" t="s">
        <v>114</v>
      </c>
      <c r="G2189" t="s">
        <v>24</v>
      </c>
      <c r="H2189" t="s">
        <v>25</v>
      </c>
      <c r="I2189">
        <v>75</v>
      </c>
      <c r="J2189" t="s">
        <v>186</v>
      </c>
      <c r="K2189" t="s">
        <v>28</v>
      </c>
      <c r="L2189">
        <v>3</v>
      </c>
      <c r="M2189">
        <v>1</v>
      </c>
      <c r="N2189" s="1" t="s">
        <v>27</v>
      </c>
      <c r="O2189" t="s">
        <v>27</v>
      </c>
      <c r="P2189" t="s">
        <v>28</v>
      </c>
      <c r="Q2189" t="s">
        <v>27</v>
      </c>
      <c r="R2189" t="s">
        <v>32</v>
      </c>
      <c r="S2189">
        <v>0</v>
      </c>
      <c r="T2189">
        <v>190</v>
      </c>
      <c r="U2189" t="s">
        <v>29</v>
      </c>
    </row>
    <row r="2190" spans="1:21" x14ac:dyDescent="0.35">
      <c r="A2190" t="s">
        <v>78</v>
      </c>
      <c r="B2190">
        <v>51</v>
      </c>
      <c r="C2190">
        <v>2023</v>
      </c>
      <c r="D2190" t="s">
        <v>185</v>
      </c>
      <c r="E2190">
        <v>143</v>
      </c>
      <c r="F2190" t="s">
        <v>114</v>
      </c>
      <c r="G2190" t="s">
        <v>24</v>
      </c>
      <c r="H2190" t="s">
        <v>25</v>
      </c>
      <c r="I2190">
        <v>190</v>
      </c>
      <c r="J2190" t="s">
        <v>186</v>
      </c>
      <c r="K2190" t="s">
        <v>28</v>
      </c>
      <c r="L2190">
        <v>3</v>
      </c>
      <c r="M2190">
        <v>1</v>
      </c>
      <c r="N2190" s="1" t="s">
        <v>27</v>
      </c>
      <c r="O2190" t="s">
        <v>27</v>
      </c>
      <c r="P2190" t="s">
        <v>28</v>
      </c>
      <c r="Q2190" t="s">
        <v>32</v>
      </c>
      <c r="R2190" t="s">
        <v>32</v>
      </c>
      <c r="S2190">
        <v>30</v>
      </c>
      <c r="T2190">
        <v>140</v>
      </c>
      <c r="U2190" t="s">
        <v>29</v>
      </c>
    </row>
    <row r="2191" spans="1:21" x14ac:dyDescent="0.35">
      <c r="A2191" t="s">
        <v>79</v>
      </c>
      <c r="B2191">
        <v>53</v>
      </c>
      <c r="C2191">
        <v>2023</v>
      </c>
      <c r="D2191" t="s">
        <v>185</v>
      </c>
      <c r="E2191">
        <v>143</v>
      </c>
      <c r="F2191" t="s">
        <v>114</v>
      </c>
      <c r="G2191" t="s">
        <v>24</v>
      </c>
      <c r="H2191" t="s">
        <v>25</v>
      </c>
      <c r="I2191">
        <v>135</v>
      </c>
      <c r="J2191" t="s">
        <v>186</v>
      </c>
      <c r="K2191" t="s">
        <v>28</v>
      </c>
      <c r="L2191">
        <v>3</v>
      </c>
      <c r="M2191">
        <v>1</v>
      </c>
      <c r="N2191" s="1" t="s">
        <v>27</v>
      </c>
      <c r="O2191" t="s">
        <v>27</v>
      </c>
      <c r="P2191" t="s">
        <v>28</v>
      </c>
      <c r="Q2191" t="s">
        <v>27</v>
      </c>
      <c r="R2191" t="s">
        <v>32</v>
      </c>
      <c r="S2191" s="1">
        <v>16</v>
      </c>
      <c r="T2191">
        <f>2*135</f>
        <v>270</v>
      </c>
      <c r="U2191" t="s">
        <v>29</v>
      </c>
    </row>
    <row r="2192" spans="1:21" x14ac:dyDescent="0.35">
      <c r="A2192" t="s">
        <v>80</v>
      </c>
      <c r="B2192">
        <v>54</v>
      </c>
      <c r="C2192">
        <v>2023</v>
      </c>
      <c r="D2192" t="s">
        <v>185</v>
      </c>
      <c r="E2192">
        <v>143</v>
      </c>
      <c r="F2192" t="s">
        <v>114</v>
      </c>
      <c r="G2192" t="s">
        <v>24</v>
      </c>
      <c r="H2192" t="s">
        <v>25</v>
      </c>
      <c r="I2192">
        <v>70</v>
      </c>
      <c r="J2192" t="s">
        <v>186</v>
      </c>
      <c r="K2192" t="s">
        <v>28</v>
      </c>
      <c r="L2192">
        <v>3</v>
      </c>
      <c r="M2192">
        <v>1</v>
      </c>
      <c r="N2192" s="1" t="s">
        <v>27</v>
      </c>
      <c r="O2192" t="s">
        <v>27</v>
      </c>
      <c r="P2192" t="s">
        <v>28</v>
      </c>
      <c r="Q2192" t="s">
        <v>32</v>
      </c>
      <c r="R2192" t="s">
        <v>27</v>
      </c>
      <c r="S2192">
        <v>12</v>
      </c>
      <c r="T2192">
        <v>65</v>
      </c>
      <c r="U2192" t="s">
        <v>29</v>
      </c>
    </row>
    <row r="2193" spans="1:21" x14ac:dyDescent="0.35">
      <c r="A2193" t="s">
        <v>81</v>
      </c>
      <c r="B2193">
        <v>55</v>
      </c>
      <c r="C2193">
        <v>2023</v>
      </c>
      <c r="D2193" t="s">
        <v>185</v>
      </c>
      <c r="E2193">
        <v>143</v>
      </c>
      <c r="F2193" t="s">
        <v>114</v>
      </c>
      <c r="G2193" t="s">
        <v>24</v>
      </c>
      <c r="H2193" t="s">
        <v>25</v>
      </c>
      <c r="I2193">
        <v>57</v>
      </c>
      <c r="J2193" t="s">
        <v>186</v>
      </c>
      <c r="K2193" t="s">
        <v>28</v>
      </c>
      <c r="L2193">
        <v>3</v>
      </c>
      <c r="M2193">
        <v>1</v>
      </c>
      <c r="N2193" s="1" t="s">
        <v>27</v>
      </c>
      <c r="O2193" t="s">
        <v>27</v>
      </c>
      <c r="P2193" t="s">
        <v>28</v>
      </c>
      <c r="Q2193" t="s">
        <v>27</v>
      </c>
      <c r="R2193" t="s">
        <v>32</v>
      </c>
      <c r="S2193">
        <v>0</v>
      </c>
      <c r="T2193">
        <v>57</v>
      </c>
      <c r="U2193" t="s">
        <v>29</v>
      </c>
    </row>
    <row r="2194" spans="1:21" x14ac:dyDescent="0.35">
      <c r="A2194" t="s">
        <v>82</v>
      </c>
      <c r="B2194">
        <v>56</v>
      </c>
      <c r="C2194">
        <v>2023</v>
      </c>
      <c r="D2194" t="s">
        <v>185</v>
      </c>
      <c r="E2194">
        <v>143</v>
      </c>
      <c r="F2194" t="s">
        <v>114</v>
      </c>
      <c r="G2194" t="s">
        <v>24</v>
      </c>
      <c r="H2194" t="s">
        <v>25</v>
      </c>
      <c r="I2194">
        <v>130</v>
      </c>
      <c r="J2194" t="s">
        <v>186</v>
      </c>
      <c r="K2194" t="s">
        <v>28</v>
      </c>
      <c r="L2194">
        <v>3</v>
      </c>
      <c r="M2194">
        <v>1</v>
      </c>
      <c r="N2194" s="1" t="s">
        <v>27</v>
      </c>
      <c r="O2194" t="s">
        <v>27</v>
      </c>
      <c r="P2194" t="s">
        <v>28</v>
      </c>
      <c r="Q2194" t="s">
        <v>27</v>
      </c>
      <c r="R2194" t="s">
        <v>32</v>
      </c>
      <c r="S2194">
        <v>30</v>
      </c>
      <c r="T2194">
        <v>110</v>
      </c>
      <c r="U2194" t="s">
        <v>29</v>
      </c>
    </row>
    <row r="2195" spans="1:21" x14ac:dyDescent="0.35">
      <c r="A2195" t="s">
        <v>21</v>
      </c>
      <c r="B2195">
        <v>1</v>
      </c>
      <c r="C2195">
        <v>2023</v>
      </c>
      <c r="D2195" t="s">
        <v>187</v>
      </c>
      <c r="E2195">
        <v>144</v>
      </c>
      <c r="F2195" t="s">
        <v>188</v>
      </c>
      <c r="G2195" t="s">
        <v>95</v>
      </c>
      <c r="H2195" s="1" t="s">
        <v>88</v>
      </c>
      <c r="I2195">
        <v>75</v>
      </c>
      <c r="J2195" t="s">
        <v>27</v>
      </c>
      <c r="K2195">
        <v>0</v>
      </c>
      <c r="L2195">
        <v>0</v>
      </c>
      <c r="M2195">
        <v>0</v>
      </c>
      <c r="N2195" s="1" t="s">
        <v>27</v>
      </c>
      <c r="O2195" t="s">
        <v>27</v>
      </c>
      <c r="P2195">
        <v>14</v>
      </c>
      <c r="Q2195" t="s">
        <v>27</v>
      </c>
      <c r="R2195" t="s">
        <v>27</v>
      </c>
      <c r="S2195">
        <v>0</v>
      </c>
      <c r="T2195">
        <v>75</v>
      </c>
      <c r="U2195" t="s">
        <v>27</v>
      </c>
    </row>
    <row r="2196" spans="1:21" x14ac:dyDescent="0.35">
      <c r="A2196" t="s">
        <v>30</v>
      </c>
      <c r="B2196">
        <v>2</v>
      </c>
      <c r="C2196">
        <v>2023</v>
      </c>
      <c r="D2196" t="s">
        <v>187</v>
      </c>
      <c r="E2196">
        <v>144</v>
      </c>
      <c r="F2196" t="s">
        <v>188</v>
      </c>
      <c r="G2196" t="s">
        <v>95</v>
      </c>
      <c r="H2196" t="s">
        <v>27</v>
      </c>
      <c r="I2196" t="s">
        <v>28</v>
      </c>
      <c r="J2196" t="s">
        <v>28</v>
      </c>
      <c r="K2196" t="s">
        <v>28</v>
      </c>
      <c r="L2196" t="s">
        <v>28</v>
      </c>
      <c r="M2196" t="s">
        <v>28</v>
      </c>
      <c r="N2196" s="1" t="s">
        <v>28</v>
      </c>
      <c r="O2196" t="s">
        <v>28</v>
      </c>
      <c r="P2196" t="s">
        <v>28</v>
      </c>
      <c r="Q2196" t="s">
        <v>28</v>
      </c>
      <c r="R2196" t="s">
        <v>28</v>
      </c>
      <c r="S2196" t="s">
        <v>28</v>
      </c>
      <c r="T2196" t="s">
        <v>28</v>
      </c>
      <c r="U2196" t="s">
        <v>28</v>
      </c>
    </row>
    <row r="2197" spans="1:21" x14ac:dyDescent="0.35">
      <c r="A2197" t="s">
        <v>33</v>
      </c>
      <c r="B2197">
        <v>4</v>
      </c>
      <c r="C2197">
        <v>2023</v>
      </c>
      <c r="D2197" t="s">
        <v>187</v>
      </c>
      <c r="E2197">
        <v>144</v>
      </c>
      <c r="F2197" t="s">
        <v>188</v>
      </c>
      <c r="G2197" t="s">
        <v>95</v>
      </c>
      <c r="H2197" t="s">
        <v>27</v>
      </c>
      <c r="I2197" t="s">
        <v>28</v>
      </c>
      <c r="J2197" t="s">
        <v>28</v>
      </c>
      <c r="K2197" t="s">
        <v>28</v>
      </c>
      <c r="L2197" t="s">
        <v>28</v>
      </c>
      <c r="M2197" t="s">
        <v>28</v>
      </c>
      <c r="N2197" s="1" t="s">
        <v>28</v>
      </c>
      <c r="O2197" t="s">
        <v>28</v>
      </c>
      <c r="P2197" t="s">
        <v>28</v>
      </c>
      <c r="Q2197" t="s">
        <v>28</v>
      </c>
      <c r="R2197" t="s">
        <v>28</v>
      </c>
      <c r="S2197" t="s">
        <v>28</v>
      </c>
      <c r="T2197" t="s">
        <v>28</v>
      </c>
      <c r="U2197" t="s">
        <v>28</v>
      </c>
    </row>
    <row r="2198" spans="1:21" x14ac:dyDescent="0.35">
      <c r="A2198" t="s">
        <v>34</v>
      </c>
      <c r="B2198">
        <v>5</v>
      </c>
      <c r="C2198">
        <v>2023</v>
      </c>
      <c r="D2198" t="s">
        <v>187</v>
      </c>
      <c r="E2198">
        <v>144</v>
      </c>
      <c r="F2198" t="s">
        <v>188</v>
      </c>
      <c r="G2198" t="s">
        <v>95</v>
      </c>
      <c r="H2198" t="s">
        <v>88</v>
      </c>
      <c r="I2198">
        <v>10</v>
      </c>
      <c r="J2198" t="s">
        <v>27</v>
      </c>
      <c r="K2198">
        <v>0</v>
      </c>
      <c r="L2198">
        <v>0</v>
      </c>
      <c r="M2198" s="1">
        <v>0</v>
      </c>
      <c r="N2198" s="1" t="s">
        <v>27</v>
      </c>
      <c r="O2198" t="s">
        <v>28</v>
      </c>
      <c r="P2198" t="s">
        <v>28</v>
      </c>
      <c r="Q2198" t="s">
        <v>28</v>
      </c>
      <c r="R2198" t="s">
        <v>28</v>
      </c>
      <c r="S2198" t="s">
        <v>28</v>
      </c>
      <c r="T2198" t="s">
        <v>28</v>
      </c>
      <c r="U2198" t="s">
        <v>28</v>
      </c>
    </row>
    <row r="2199" spans="1:21" x14ac:dyDescent="0.35">
      <c r="A2199" t="s">
        <v>35</v>
      </c>
      <c r="B2199">
        <v>6</v>
      </c>
      <c r="C2199">
        <v>2023</v>
      </c>
      <c r="D2199" t="s">
        <v>187</v>
      </c>
      <c r="E2199">
        <v>144</v>
      </c>
      <c r="F2199" t="s">
        <v>188</v>
      </c>
      <c r="G2199" t="s">
        <v>95</v>
      </c>
      <c r="H2199" t="s">
        <v>25</v>
      </c>
      <c r="I2199">
        <v>25</v>
      </c>
      <c r="J2199" t="s">
        <v>96</v>
      </c>
      <c r="K2199">
        <v>600</v>
      </c>
      <c r="L2199">
        <v>2</v>
      </c>
      <c r="M2199">
        <v>1</v>
      </c>
      <c r="N2199" s="1" t="s">
        <v>27</v>
      </c>
      <c r="O2199" t="s">
        <v>27</v>
      </c>
      <c r="P2199">
        <v>17</v>
      </c>
      <c r="Q2199" t="s">
        <v>27</v>
      </c>
      <c r="R2199" t="s">
        <v>27</v>
      </c>
      <c r="S2199">
        <v>0</v>
      </c>
      <c r="T2199">
        <v>10</v>
      </c>
      <c r="U2199" t="s">
        <v>27</v>
      </c>
    </row>
    <row r="2200" spans="1:21" x14ac:dyDescent="0.35">
      <c r="A2200" t="s">
        <v>36</v>
      </c>
      <c r="B2200">
        <v>8</v>
      </c>
      <c r="C2200">
        <v>2023</v>
      </c>
      <c r="D2200" t="s">
        <v>187</v>
      </c>
      <c r="E2200">
        <v>144</v>
      </c>
      <c r="F2200" t="s">
        <v>188</v>
      </c>
      <c r="G2200" t="s">
        <v>95</v>
      </c>
      <c r="H2200" t="s">
        <v>25</v>
      </c>
      <c r="I2200">
        <v>202</v>
      </c>
      <c r="J2200" t="s">
        <v>27</v>
      </c>
      <c r="K2200">
        <v>1200</v>
      </c>
      <c r="L2200">
        <v>2</v>
      </c>
      <c r="M2200">
        <v>2</v>
      </c>
      <c r="N2200" s="1" t="s">
        <v>27</v>
      </c>
      <c r="O2200" t="s">
        <v>27</v>
      </c>
      <c r="P2200">
        <v>16</v>
      </c>
      <c r="Q2200" t="s">
        <v>27</v>
      </c>
      <c r="R2200" t="s">
        <v>27</v>
      </c>
      <c r="S2200">
        <v>0</v>
      </c>
      <c r="T2200">
        <v>45</v>
      </c>
      <c r="U2200" t="s">
        <v>29</v>
      </c>
    </row>
    <row r="2201" spans="1:21" x14ac:dyDescent="0.35">
      <c r="A2201" t="s">
        <v>37</v>
      </c>
      <c r="B2201">
        <v>9</v>
      </c>
      <c r="C2201">
        <v>2023</v>
      </c>
      <c r="D2201" t="s">
        <v>187</v>
      </c>
      <c r="E2201">
        <v>144</v>
      </c>
      <c r="F2201" t="s">
        <v>188</v>
      </c>
      <c r="G2201" t="s">
        <v>95</v>
      </c>
      <c r="H2201" t="s">
        <v>27</v>
      </c>
      <c r="I2201" t="s">
        <v>28</v>
      </c>
      <c r="J2201" t="s">
        <v>28</v>
      </c>
      <c r="K2201" t="s">
        <v>28</v>
      </c>
      <c r="L2201" t="s">
        <v>28</v>
      </c>
      <c r="M2201" t="s">
        <v>28</v>
      </c>
      <c r="N2201" s="1" t="s">
        <v>28</v>
      </c>
      <c r="O2201" t="s">
        <v>28</v>
      </c>
      <c r="P2201" t="s">
        <v>28</v>
      </c>
      <c r="Q2201" t="s">
        <v>28</v>
      </c>
      <c r="R2201" t="s">
        <v>28</v>
      </c>
      <c r="S2201" t="s">
        <v>28</v>
      </c>
      <c r="T2201" t="s">
        <v>28</v>
      </c>
      <c r="U2201" t="s">
        <v>28</v>
      </c>
    </row>
    <row r="2202" spans="1:21" x14ac:dyDescent="0.35">
      <c r="A2202" t="s">
        <v>38</v>
      </c>
      <c r="B2202">
        <v>10</v>
      </c>
      <c r="C2202">
        <v>2023</v>
      </c>
      <c r="D2202" t="s">
        <v>187</v>
      </c>
      <c r="E2202">
        <v>144</v>
      </c>
      <c r="F2202" t="s">
        <v>188</v>
      </c>
      <c r="G2202" t="s">
        <v>95</v>
      </c>
      <c r="H2202" t="s">
        <v>25</v>
      </c>
      <c r="I2202">
        <v>433</v>
      </c>
      <c r="J2202" t="s">
        <v>96</v>
      </c>
      <c r="K2202">
        <v>1500</v>
      </c>
      <c r="L2202">
        <v>2</v>
      </c>
      <c r="M2202">
        <v>2</v>
      </c>
      <c r="N2202" s="1" t="s">
        <v>32</v>
      </c>
      <c r="O2202" t="s">
        <v>27</v>
      </c>
      <c r="P2202">
        <v>16</v>
      </c>
      <c r="Q2202" t="s">
        <v>27</v>
      </c>
      <c r="R2202" t="s">
        <v>32</v>
      </c>
      <c r="S2202">
        <v>0</v>
      </c>
      <c r="T2202">
        <v>128</v>
      </c>
      <c r="U2202" t="s">
        <v>39</v>
      </c>
    </row>
    <row r="2203" spans="1:21" x14ac:dyDescent="0.35">
      <c r="A2203" t="s">
        <v>40</v>
      </c>
      <c r="B2203">
        <v>11</v>
      </c>
      <c r="C2203">
        <v>2023</v>
      </c>
      <c r="D2203" t="s">
        <v>187</v>
      </c>
      <c r="E2203">
        <v>144</v>
      </c>
      <c r="F2203" t="s">
        <v>188</v>
      </c>
      <c r="G2203" t="s">
        <v>95</v>
      </c>
      <c r="H2203" t="s">
        <v>27</v>
      </c>
      <c r="I2203" t="s">
        <v>28</v>
      </c>
      <c r="J2203" t="s">
        <v>28</v>
      </c>
      <c r="K2203" t="s">
        <v>28</v>
      </c>
      <c r="L2203" t="s">
        <v>28</v>
      </c>
      <c r="M2203" t="s">
        <v>28</v>
      </c>
      <c r="N2203" s="1" t="s">
        <v>28</v>
      </c>
      <c r="O2203" t="s">
        <v>28</v>
      </c>
      <c r="P2203" t="s">
        <v>28</v>
      </c>
      <c r="Q2203" t="s">
        <v>28</v>
      </c>
      <c r="R2203" t="s">
        <v>28</v>
      </c>
      <c r="S2203" t="s">
        <v>28</v>
      </c>
      <c r="T2203" t="s">
        <v>28</v>
      </c>
      <c r="U2203" t="s">
        <v>28</v>
      </c>
    </row>
    <row r="2204" spans="1:21" x14ac:dyDescent="0.35">
      <c r="A2204" t="s">
        <v>41</v>
      </c>
      <c r="B2204">
        <v>12</v>
      </c>
      <c r="C2204">
        <v>2023</v>
      </c>
      <c r="D2204" t="s">
        <v>187</v>
      </c>
      <c r="E2204">
        <v>144</v>
      </c>
      <c r="F2204" t="s">
        <v>188</v>
      </c>
      <c r="G2204" t="s">
        <v>95</v>
      </c>
      <c r="H2204" t="s">
        <v>27</v>
      </c>
      <c r="I2204" t="s">
        <v>28</v>
      </c>
      <c r="J2204" t="s">
        <v>28</v>
      </c>
      <c r="K2204" t="s">
        <v>28</v>
      </c>
      <c r="L2204" t="s">
        <v>28</v>
      </c>
      <c r="M2204" t="s">
        <v>28</v>
      </c>
      <c r="N2204" s="1" t="s">
        <v>28</v>
      </c>
      <c r="O2204" t="s">
        <v>28</v>
      </c>
      <c r="P2204" t="s">
        <v>28</v>
      </c>
      <c r="Q2204" t="s">
        <v>28</v>
      </c>
      <c r="R2204" t="s">
        <v>28</v>
      </c>
      <c r="S2204" t="s">
        <v>28</v>
      </c>
      <c r="T2204" t="s">
        <v>28</v>
      </c>
      <c r="U2204" t="s">
        <v>28</v>
      </c>
    </row>
    <row r="2205" spans="1:21" x14ac:dyDescent="0.35">
      <c r="A2205" t="s">
        <v>42</v>
      </c>
      <c r="B2205">
        <v>13</v>
      </c>
      <c r="C2205">
        <v>2023</v>
      </c>
      <c r="D2205" t="s">
        <v>187</v>
      </c>
      <c r="E2205">
        <v>144</v>
      </c>
      <c r="F2205" t="s">
        <v>188</v>
      </c>
      <c r="G2205" t="s">
        <v>95</v>
      </c>
      <c r="H2205" t="s">
        <v>189</v>
      </c>
      <c r="I2205" t="s">
        <v>28</v>
      </c>
      <c r="J2205" t="s">
        <v>28</v>
      </c>
      <c r="K2205" t="s">
        <v>28</v>
      </c>
      <c r="L2205" t="s">
        <v>28</v>
      </c>
      <c r="M2205" t="s">
        <v>28</v>
      </c>
      <c r="N2205" s="1" t="s">
        <v>28</v>
      </c>
      <c r="O2205" t="s">
        <v>28</v>
      </c>
      <c r="P2205" t="s">
        <v>28</v>
      </c>
      <c r="Q2205" t="s">
        <v>28</v>
      </c>
      <c r="R2205" t="s">
        <v>28</v>
      </c>
      <c r="S2205" t="s">
        <v>28</v>
      </c>
      <c r="T2205" t="s">
        <v>28</v>
      </c>
      <c r="U2205" t="s">
        <v>28</v>
      </c>
    </row>
    <row r="2206" spans="1:21" x14ac:dyDescent="0.35">
      <c r="A2206" t="s">
        <v>43</v>
      </c>
      <c r="B2206">
        <v>15</v>
      </c>
      <c r="C2206">
        <v>2023</v>
      </c>
      <c r="D2206" t="s">
        <v>187</v>
      </c>
      <c r="E2206">
        <v>144</v>
      </c>
      <c r="F2206" t="s">
        <v>188</v>
      </c>
      <c r="G2206" t="s">
        <v>95</v>
      </c>
      <c r="H2206" t="s">
        <v>25</v>
      </c>
      <c r="I2206">
        <v>255</v>
      </c>
      <c r="J2206" t="s">
        <v>87</v>
      </c>
      <c r="K2206">
        <v>1250</v>
      </c>
      <c r="L2206">
        <v>2</v>
      </c>
      <c r="M2206">
        <v>1</v>
      </c>
      <c r="N2206" s="1" t="s">
        <v>27</v>
      </c>
      <c r="O2206" t="s">
        <v>27</v>
      </c>
      <c r="P2206">
        <v>16</v>
      </c>
      <c r="Q2206" t="s">
        <v>27</v>
      </c>
      <c r="R2206" t="s">
        <v>32</v>
      </c>
      <c r="S2206">
        <v>0</v>
      </c>
      <c r="T2206">
        <v>146</v>
      </c>
      <c r="U2206" t="s">
        <v>29</v>
      </c>
    </row>
    <row r="2207" spans="1:21" x14ac:dyDescent="0.35">
      <c r="A2207" t="s">
        <v>44</v>
      </c>
      <c r="B2207">
        <v>16</v>
      </c>
      <c r="C2207">
        <v>2023</v>
      </c>
      <c r="D2207" t="s">
        <v>187</v>
      </c>
      <c r="E2207">
        <v>144</v>
      </c>
      <c r="F2207" t="s">
        <v>188</v>
      </c>
      <c r="G2207" t="s">
        <v>95</v>
      </c>
      <c r="H2207" t="s">
        <v>25</v>
      </c>
      <c r="I2207">
        <v>258</v>
      </c>
      <c r="J2207" t="s">
        <v>96</v>
      </c>
      <c r="K2207">
        <v>1500</v>
      </c>
      <c r="L2207">
        <v>2</v>
      </c>
      <c r="M2207">
        <v>2</v>
      </c>
      <c r="N2207" s="1" t="s">
        <v>32</v>
      </c>
      <c r="O2207" t="s">
        <v>27</v>
      </c>
      <c r="P2207">
        <v>16.5</v>
      </c>
      <c r="Q2207" t="s">
        <v>27</v>
      </c>
      <c r="R2207" t="s">
        <v>32</v>
      </c>
      <c r="S2207">
        <v>0</v>
      </c>
      <c r="T2207">
        <v>50</v>
      </c>
      <c r="U2207" t="s">
        <v>29</v>
      </c>
    </row>
    <row r="2208" spans="1:21" x14ac:dyDescent="0.35">
      <c r="A2208" t="s">
        <v>45</v>
      </c>
      <c r="B2208">
        <v>17</v>
      </c>
      <c r="C2208">
        <v>2023</v>
      </c>
      <c r="D2208" t="s">
        <v>187</v>
      </c>
      <c r="E2208">
        <v>144</v>
      </c>
      <c r="F2208" t="s">
        <v>188</v>
      </c>
      <c r="G2208" t="s">
        <v>95</v>
      </c>
      <c r="H2208" t="s">
        <v>27</v>
      </c>
      <c r="I2208" t="s">
        <v>28</v>
      </c>
      <c r="J2208" t="s">
        <v>28</v>
      </c>
      <c r="K2208" t="s">
        <v>28</v>
      </c>
      <c r="L2208" t="s">
        <v>28</v>
      </c>
      <c r="M2208" t="s">
        <v>28</v>
      </c>
      <c r="N2208" s="1" t="s">
        <v>28</v>
      </c>
      <c r="O2208" t="s">
        <v>28</v>
      </c>
      <c r="P2208" t="s">
        <v>28</v>
      </c>
      <c r="Q2208" t="s">
        <v>28</v>
      </c>
      <c r="R2208" t="s">
        <v>28</v>
      </c>
      <c r="S2208" t="s">
        <v>28</v>
      </c>
      <c r="T2208" t="s">
        <v>28</v>
      </c>
      <c r="U2208" t="s">
        <v>28</v>
      </c>
    </row>
    <row r="2209" spans="1:21" x14ac:dyDescent="0.35">
      <c r="A2209" t="s">
        <v>46</v>
      </c>
      <c r="B2209">
        <v>18</v>
      </c>
      <c r="C2209">
        <v>2023</v>
      </c>
      <c r="D2209" t="s">
        <v>187</v>
      </c>
      <c r="E2209">
        <v>144</v>
      </c>
      <c r="F2209" t="s">
        <v>188</v>
      </c>
      <c r="G2209" t="s">
        <v>95</v>
      </c>
      <c r="H2209" t="s">
        <v>27</v>
      </c>
      <c r="I2209" t="s">
        <v>28</v>
      </c>
      <c r="J2209" t="s">
        <v>28</v>
      </c>
      <c r="K2209" t="s">
        <v>28</v>
      </c>
      <c r="L2209" t="s">
        <v>28</v>
      </c>
      <c r="M2209" t="s">
        <v>28</v>
      </c>
      <c r="N2209" s="1" t="s">
        <v>28</v>
      </c>
      <c r="O2209" t="s">
        <v>28</v>
      </c>
      <c r="P2209" t="s">
        <v>28</v>
      </c>
      <c r="Q2209" t="s">
        <v>28</v>
      </c>
      <c r="R2209" t="s">
        <v>28</v>
      </c>
      <c r="S2209" t="s">
        <v>28</v>
      </c>
      <c r="T2209" t="s">
        <v>28</v>
      </c>
      <c r="U2209" t="s">
        <v>28</v>
      </c>
    </row>
    <row r="2210" spans="1:21" x14ac:dyDescent="0.35">
      <c r="A2210" t="s">
        <v>47</v>
      </c>
      <c r="B2210">
        <v>19</v>
      </c>
      <c r="C2210">
        <v>2023</v>
      </c>
      <c r="D2210" t="s">
        <v>187</v>
      </c>
      <c r="E2210">
        <v>144</v>
      </c>
      <c r="F2210" t="s">
        <v>188</v>
      </c>
      <c r="G2210" t="s">
        <v>95</v>
      </c>
      <c r="H2210" t="s">
        <v>27</v>
      </c>
      <c r="I2210" t="s">
        <v>28</v>
      </c>
      <c r="J2210" t="s">
        <v>28</v>
      </c>
      <c r="K2210" t="s">
        <v>28</v>
      </c>
      <c r="L2210" t="s">
        <v>28</v>
      </c>
      <c r="M2210" t="s">
        <v>28</v>
      </c>
      <c r="N2210" s="1" t="s">
        <v>28</v>
      </c>
      <c r="O2210" t="s">
        <v>28</v>
      </c>
      <c r="P2210" t="s">
        <v>28</v>
      </c>
      <c r="Q2210" t="s">
        <v>28</v>
      </c>
      <c r="R2210" t="s">
        <v>28</v>
      </c>
      <c r="S2210" t="s">
        <v>28</v>
      </c>
      <c r="T2210" t="s">
        <v>28</v>
      </c>
      <c r="U2210" t="s">
        <v>28</v>
      </c>
    </row>
    <row r="2211" spans="1:21" x14ac:dyDescent="0.35">
      <c r="A2211" t="s">
        <v>48</v>
      </c>
      <c r="B2211">
        <v>20</v>
      </c>
      <c r="C2211">
        <v>2023</v>
      </c>
      <c r="D2211" t="s">
        <v>187</v>
      </c>
      <c r="E2211">
        <v>144</v>
      </c>
      <c r="F2211" t="s">
        <v>188</v>
      </c>
      <c r="G2211" t="s">
        <v>95</v>
      </c>
      <c r="H2211" t="s">
        <v>25</v>
      </c>
      <c r="I2211">
        <v>180</v>
      </c>
      <c r="J2211" t="s">
        <v>87</v>
      </c>
      <c r="K2211">
        <v>1200</v>
      </c>
      <c r="L2211">
        <v>2</v>
      </c>
      <c r="M2211">
        <v>3</v>
      </c>
      <c r="N2211" s="1" t="s">
        <v>27</v>
      </c>
      <c r="O2211" t="s">
        <v>27</v>
      </c>
      <c r="P2211">
        <v>16</v>
      </c>
      <c r="Q2211" t="s">
        <v>32</v>
      </c>
      <c r="R2211" t="s">
        <v>32</v>
      </c>
      <c r="S2211">
        <v>0</v>
      </c>
      <c r="T2211">
        <v>80</v>
      </c>
      <c r="U2211" t="s">
        <v>39</v>
      </c>
    </row>
    <row r="2212" spans="1:21" x14ac:dyDescent="0.35">
      <c r="A2212" t="s">
        <v>49</v>
      </c>
      <c r="B2212">
        <v>21</v>
      </c>
      <c r="C2212">
        <v>2023</v>
      </c>
      <c r="D2212" t="s">
        <v>187</v>
      </c>
      <c r="E2212">
        <v>144</v>
      </c>
      <c r="F2212" t="s">
        <v>188</v>
      </c>
      <c r="G2212" t="s">
        <v>95</v>
      </c>
      <c r="H2212" t="s">
        <v>25</v>
      </c>
      <c r="I2212">
        <v>220</v>
      </c>
      <c r="J2212" t="s">
        <v>87</v>
      </c>
      <c r="K2212">
        <v>300</v>
      </c>
      <c r="L2212">
        <v>2</v>
      </c>
      <c r="M2212">
        <v>2</v>
      </c>
      <c r="N2212" s="1" t="s">
        <v>27</v>
      </c>
      <c r="O2212" t="s">
        <v>27</v>
      </c>
      <c r="P2212">
        <v>18</v>
      </c>
      <c r="Q2212" t="s">
        <v>32</v>
      </c>
      <c r="R2212" t="s">
        <v>32</v>
      </c>
      <c r="S2212">
        <v>0</v>
      </c>
      <c r="T2212">
        <v>50</v>
      </c>
      <c r="U2212" t="s">
        <v>39</v>
      </c>
    </row>
    <row r="2213" spans="1:21" x14ac:dyDescent="0.35">
      <c r="A2213" t="s">
        <v>50</v>
      </c>
      <c r="B2213">
        <v>22</v>
      </c>
      <c r="C2213">
        <v>2023</v>
      </c>
      <c r="D2213" t="s">
        <v>187</v>
      </c>
      <c r="E2213">
        <v>144</v>
      </c>
      <c r="F2213" t="s">
        <v>188</v>
      </c>
      <c r="G2213" t="s">
        <v>95</v>
      </c>
      <c r="H2213" t="s">
        <v>25</v>
      </c>
      <c r="I2213">
        <v>25</v>
      </c>
      <c r="J2213" t="s">
        <v>27</v>
      </c>
      <c r="K2213">
        <v>40</v>
      </c>
      <c r="L2213">
        <v>2</v>
      </c>
      <c r="M2213">
        <v>0</v>
      </c>
      <c r="N2213" s="1" t="s">
        <v>27</v>
      </c>
      <c r="O2213" t="s">
        <v>27</v>
      </c>
      <c r="P2213">
        <v>16</v>
      </c>
      <c r="Q2213" t="s">
        <v>27</v>
      </c>
      <c r="R2213" t="s">
        <v>27</v>
      </c>
      <c r="S2213">
        <v>0</v>
      </c>
      <c r="T2213">
        <v>50</v>
      </c>
      <c r="U2213" t="s">
        <v>27</v>
      </c>
    </row>
    <row r="2214" spans="1:21" x14ac:dyDescent="0.35">
      <c r="A2214" t="s">
        <v>51</v>
      </c>
      <c r="B2214">
        <v>23</v>
      </c>
      <c r="C2214">
        <v>2023</v>
      </c>
      <c r="D2214" t="s">
        <v>187</v>
      </c>
      <c r="E2214">
        <v>144</v>
      </c>
      <c r="F2214" t="s">
        <v>188</v>
      </c>
      <c r="G2214" t="s">
        <v>95</v>
      </c>
      <c r="H2214" t="s">
        <v>27</v>
      </c>
      <c r="I2214" t="s">
        <v>28</v>
      </c>
      <c r="J2214" t="s">
        <v>28</v>
      </c>
      <c r="K2214" t="s">
        <v>28</v>
      </c>
      <c r="L2214" t="s">
        <v>28</v>
      </c>
      <c r="M2214" t="s">
        <v>28</v>
      </c>
      <c r="N2214" s="1" t="s">
        <v>28</v>
      </c>
      <c r="O2214" t="s">
        <v>28</v>
      </c>
      <c r="P2214" t="s">
        <v>28</v>
      </c>
      <c r="Q2214" t="s">
        <v>28</v>
      </c>
      <c r="R2214" t="s">
        <v>28</v>
      </c>
      <c r="S2214" t="s">
        <v>28</v>
      </c>
      <c r="T2214" t="s">
        <v>28</v>
      </c>
      <c r="U2214" t="s">
        <v>28</v>
      </c>
    </row>
    <row r="2215" spans="1:21" x14ac:dyDescent="0.35">
      <c r="A2215" t="s">
        <v>52</v>
      </c>
      <c r="B2215">
        <v>24</v>
      </c>
      <c r="C2215">
        <v>2023</v>
      </c>
      <c r="D2215" t="s">
        <v>187</v>
      </c>
      <c r="E2215">
        <v>144</v>
      </c>
      <c r="F2215" t="s">
        <v>188</v>
      </c>
      <c r="G2215" t="s">
        <v>95</v>
      </c>
      <c r="H2215" t="s">
        <v>27</v>
      </c>
      <c r="I2215" t="s">
        <v>28</v>
      </c>
      <c r="J2215" t="s">
        <v>28</v>
      </c>
      <c r="K2215" t="s">
        <v>28</v>
      </c>
      <c r="L2215" t="s">
        <v>28</v>
      </c>
      <c r="M2215" t="s">
        <v>28</v>
      </c>
      <c r="N2215" s="1" t="s">
        <v>28</v>
      </c>
      <c r="O2215" t="s">
        <v>28</v>
      </c>
      <c r="P2215" t="s">
        <v>28</v>
      </c>
      <c r="Q2215" t="s">
        <v>28</v>
      </c>
      <c r="R2215" t="s">
        <v>28</v>
      </c>
      <c r="S2215" t="s">
        <v>28</v>
      </c>
      <c r="T2215" t="s">
        <v>28</v>
      </c>
      <c r="U2215" t="s">
        <v>28</v>
      </c>
    </row>
    <row r="2216" spans="1:21" x14ac:dyDescent="0.35">
      <c r="A2216" t="s">
        <v>53</v>
      </c>
      <c r="B2216">
        <v>25</v>
      </c>
      <c r="C2216">
        <v>2023</v>
      </c>
      <c r="D2216" t="s">
        <v>187</v>
      </c>
      <c r="E2216">
        <v>144</v>
      </c>
      <c r="F2216" t="s">
        <v>188</v>
      </c>
      <c r="G2216" t="s">
        <v>95</v>
      </c>
      <c r="H2216" t="s">
        <v>25</v>
      </c>
      <c r="I2216">
        <v>68</v>
      </c>
      <c r="J2216" t="s">
        <v>27</v>
      </c>
      <c r="K2216">
        <v>1000</v>
      </c>
      <c r="L2216">
        <v>2</v>
      </c>
      <c r="M2216">
        <v>2</v>
      </c>
      <c r="N2216" s="1" t="s">
        <v>32</v>
      </c>
      <c r="O2216" t="s">
        <v>27</v>
      </c>
      <c r="P2216" t="s">
        <v>28</v>
      </c>
      <c r="Q2216" t="s">
        <v>27</v>
      </c>
      <c r="R2216" t="s">
        <v>27</v>
      </c>
      <c r="S2216">
        <v>0</v>
      </c>
      <c r="T2216">
        <v>63</v>
      </c>
      <c r="U2216" t="s">
        <v>39</v>
      </c>
    </row>
    <row r="2217" spans="1:21" x14ac:dyDescent="0.35">
      <c r="A2217" t="s">
        <v>54</v>
      </c>
      <c r="B2217">
        <v>26</v>
      </c>
      <c r="C2217">
        <v>2023</v>
      </c>
      <c r="D2217" t="s">
        <v>187</v>
      </c>
      <c r="E2217">
        <v>144</v>
      </c>
      <c r="F2217" t="s">
        <v>188</v>
      </c>
      <c r="G2217" t="s">
        <v>95</v>
      </c>
      <c r="H2217" t="s">
        <v>25</v>
      </c>
      <c r="I2217">
        <v>230</v>
      </c>
      <c r="J2217" t="s">
        <v>99</v>
      </c>
      <c r="K2217">
        <v>1500</v>
      </c>
      <c r="L2217">
        <v>2</v>
      </c>
      <c r="M2217">
        <v>2</v>
      </c>
      <c r="N2217" s="1" t="s">
        <v>32</v>
      </c>
      <c r="O2217" t="s">
        <v>27</v>
      </c>
      <c r="P2217">
        <v>17</v>
      </c>
      <c r="Q2217" t="s">
        <v>32</v>
      </c>
      <c r="R2217" t="s">
        <v>27</v>
      </c>
      <c r="S2217">
        <v>0</v>
      </c>
      <c r="T2217">
        <v>48</v>
      </c>
      <c r="U2217" t="s">
        <v>39</v>
      </c>
    </row>
    <row r="2218" spans="1:21" x14ac:dyDescent="0.35">
      <c r="A2218" t="s">
        <v>55</v>
      </c>
      <c r="B2218">
        <v>27</v>
      </c>
      <c r="C2218">
        <v>2023</v>
      </c>
      <c r="D2218" t="s">
        <v>187</v>
      </c>
      <c r="E2218">
        <v>144</v>
      </c>
      <c r="F2218" t="s">
        <v>188</v>
      </c>
      <c r="G2218" t="s">
        <v>95</v>
      </c>
      <c r="H2218" t="s">
        <v>27</v>
      </c>
      <c r="I2218" t="s">
        <v>28</v>
      </c>
      <c r="J2218" t="s">
        <v>28</v>
      </c>
      <c r="K2218" t="s">
        <v>28</v>
      </c>
      <c r="L2218" t="s">
        <v>28</v>
      </c>
      <c r="M2218" t="s">
        <v>28</v>
      </c>
      <c r="N2218" s="1" t="s">
        <v>28</v>
      </c>
      <c r="O2218" t="s">
        <v>28</v>
      </c>
      <c r="P2218" t="s">
        <v>28</v>
      </c>
      <c r="Q2218" t="s">
        <v>28</v>
      </c>
      <c r="R2218" t="s">
        <v>28</v>
      </c>
      <c r="S2218" t="s">
        <v>28</v>
      </c>
      <c r="T2218" t="s">
        <v>28</v>
      </c>
      <c r="U2218" t="s">
        <v>28</v>
      </c>
    </row>
    <row r="2219" spans="1:21" x14ac:dyDescent="0.35">
      <c r="A2219" t="s">
        <v>56</v>
      </c>
      <c r="B2219">
        <v>28</v>
      </c>
      <c r="C2219">
        <v>2023</v>
      </c>
      <c r="D2219" t="s">
        <v>187</v>
      </c>
      <c r="E2219">
        <v>144</v>
      </c>
      <c r="F2219" t="s">
        <v>188</v>
      </c>
      <c r="G2219" t="s">
        <v>95</v>
      </c>
      <c r="H2219" t="s">
        <v>25</v>
      </c>
      <c r="I2219">
        <v>100</v>
      </c>
      <c r="J2219" t="s">
        <v>87</v>
      </c>
      <c r="K2219">
        <v>1500</v>
      </c>
      <c r="L2219">
        <v>2</v>
      </c>
      <c r="M2219">
        <v>2</v>
      </c>
      <c r="N2219" s="1" t="s">
        <v>27</v>
      </c>
      <c r="O2219" t="s">
        <v>27</v>
      </c>
      <c r="P2219">
        <v>18</v>
      </c>
      <c r="Q2219" t="s">
        <v>27</v>
      </c>
      <c r="R2219" t="s">
        <v>32</v>
      </c>
      <c r="S2219">
        <v>0</v>
      </c>
      <c r="T2219">
        <f>2*45</f>
        <v>90</v>
      </c>
      <c r="U2219" t="s">
        <v>39</v>
      </c>
    </row>
    <row r="2220" spans="1:21" x14ac:dyDescent="0.35">
      <c r="A2220" t="s">
        <v>57</v>
      </c>
      <c r="B2220">
        <v>29</v>
      </c>
      <c r="C2220">
        <v>2023</v>
      </c>
      <c r="D2220" t="s">
        <v>187</v>
      </c>
      <c r="E2220">
        <v>144</v>
      </c>
      <c r="F2220" t="s">
        <v>188</v>
      </c>
      <c r="G2220" t="s">
        <v>95</v>
      </c>
      <c r="H2220" t="s">
        <v>27</v>
      </c>
      <c r="I2220" t="s">
        <v>28</v>
      </c>
      <c r="J2220" t="s">
        <v>28</v>
      </c>
      <c r="K2220" t="s">
        <v>28</v>
      </c>
      <c r="L2220" t="s">
        <v>28</v>
      </c>
      <c r="M2220" t="s">
        <v>28</v>
      </c>
      <c r="N2220" s="1" t="s">
        <v>28</v>
      </c>
      <c r="O2220" t="s">
        <v>28</v>
      </c>
      <c r="P2220" t="s">
        <v>28</v>
      </c>
      <c r="Q2220" t="s">
        <v>28</v>
      </c>
      <c r="R2220" t="s">
        <v>28</v>
      </c>
      <c r="S2220" t="s">
        <v>28</v>
      </c>
      <c r="T2220" t="s">
        <v>28</v>
      </c>
      <c r="U2220" t="s">
        <v>28</v>
      </c>
    </row>
    <row r="2221" spans="1:21" x14ac:dyDescent="0.35">
      <c r="A2221" t="s">
        <v>58</v>
      </c>
      <c r="B2221">
        <v>30</v>
      </c>
      <c r="C2221">
        <v>2023</v>
      </c>
      <c r="D2221" t="s">
        <v>187</v>
      </c>
      <c r="E2221">
        <v>144</v>
      </c>
      <c r="F2221" t="s">
        <v>188</v>
      </c>
      <c r="G2221" t="s">
        <v>95</v>
      </c>
      <c r="H2221" t="s">
        <v>25</v>
      </c>
      <c r="I2221">
        <v>80</v>
      </c>
      <c r="J2221" t="s">
        <v>87</v>
      </c>
      <c r="K2221">
        <v>1100</v>
      </c>
      <c r="L2221">
        <v>2</v>
      </c>
      <c r="M2221">
        <v>2</v>
      </c>
      <c r="N2221" s="1" t="s">
        <v>27</v>
      </c>
      <c r="O2221" t="s">
        <v>27</v>
      </c>
      <c r="P2221">
        <v>18</v>
      </c>
      <c r="Q2221" t="s">
        <v>32</v>
      </c>
      <c r="R2221" t="s">
        <v>32</v>
      </c>
      <c r="S2221">
        <v>0</v>
      </c>
      <c r="T2221">
        <v>80</v>
      </c>
      <c r="U2221" t="s">
        <v>29</v>
      </c>
    </row>
    <row r="2222" spans="1:21" x14ac:dyDescent="0.35">
      <c r="A2222" t="s">
        <v>59</v>
      </c>
      <c r="B2222">
        <v>31</v>
      </c>
      <c r="C2222">
        <v>2023</v>
      </c>
      <c r="D2222" t="s">
        <v>187</v>
      </c>
      <c r="E2222">
        <v>144</v>
      </c>
      <c r="F2222" t="s">
        <v>188</v>
      </c>
      <c r="G2222" t="s">
        <v>95</v>
      </c>
      <c r="H2222" t="s">
        <v>25</v>
      </c>
      <c r="I2222">
        <v>148</v>
      </c>
      <c r="J2222" t="s">
        <v>87</v>
      </c>
      <c r="K2222">
        <v>1800</v>
      </c>
      <c r="L2222">
        <v>2</v>
      </c>
      <c r="M2222">
        <v>1</v>
      </c>
      <c r="N2222" s="1" t="s">
        <v>32</v>
      </c>
      <c r="O2222" t="s">
        <v>27</v>
      </c>
      <c r="P2222">
        <v>17</v>
      </c>
      <c r="Q2222" t="s">
        <v>32</v>
      </c>
      <c r="R2222" t="s">
        <v>32</v>
      </c>
      <c r="S2222">
        <v>8</v>
      </c>
      <c r="T2222">
        <v>118</v>
      </c>
      <c r="U2222" t="s">
        <v>39</v>
      </c>
    </row>
    <row r="2223" spans="1:21" x14ac:dyDescent="0.35">
      <c r="A2223" t="s">
        <v>60</v>
      </c>
      <c r="B2223">
        <v>32</v>
      </c>
      <c r="C2223">
        <v>2023</v>
      </c>
      <c r="D2223" t="s">
        <v>187</v>
      </c>
      <c r="E2223">
        <v>144</v>
      </c>
      <c r="F2223" t="s">
        <v>188</v>
      </c>
      <c r="G2223" t="s">
        <v>95</v>
      </c>
      <c r="H2223" t="s">
        <v>25</v>
      </c>
      <c r="I2223">
        <v>165</v>
      </c>
      <c r="J2223" t="s">
        <v>96</v>
      </c>
      <c r="K2223">
        <v>50</v>
      </c>
      <c r="L2223">
        <v>2</v>
      </c>
      <c r="M2223">
        <v>1</v>
      </c>
      <c r="N2223" s="1" t="s">
        <v>27</v>
      </c>
      <c r="O2223" t="s">
        <v>27</v>
      </c>
      <c r="P2223">
        <v>16</v>
      </c>
      <c r="Q2223" t="s">
        <v>32</v>
      </c>
      <c r="R2223" t="s">
        <v>27</v>
      </c>
      <c r="S2223">
        <v>0</v>
      </c>
      <c r="T2223">
        <v>50</v>
      </c>
      <c r="U2223" t="s">
        <v>27</v>
      </c>
    </row>
    <row r="2224" spans="1:21" x14ac:dyDescent="0.35">
      <c r="A2224" t="s">
        <v>61</v>
      </c>
      <c r="B2224">
        <v>33</v>
      </c>
      <c r="C2224">
        <v>2023</v>
      </c>
      <c r="D2224" t="s">
        <v>187</v>
      </c>
      <c r="E2224">
        <v>144</v>
      </c>
      <c r="F2224" t="s">
        <v>188</v>
      </c>
      <c r="G2224" t="s">
        <v>95</v>
      </c>
      <c r="H2224" t="s">
        <v>25</v>
      </c>
      <c r="I2224">
        <v>30</v>
      </c>
      <c r="J2224" t="s">
        <v>87</v>
      </c>
      <c r="K2224">
        <v>1500</v>
      </c>
      <c r="L2224">
        <v>2</v>
      </c>
      <c r="M2224">
        <v>2</v>
      </c>
      <c r="N2224" s="1" t="s">
        <v>32</v>
      </c>
      <c r="O2224" t="s">
        <v>27</v>
      </c>
      <c r="P2224" t="s">
        <v>28</v>
      </c>
      <c r="Q2224" t="s">
        <v>32</v>
      </c>
      <c r="R2224" t="s">
        <v>32</v>
      </c>
      <c r="S2224">
        <v>0</v>
      </c>
      <c r="T2224">
        <v>40</v>
      </c>
      <c r="U2224" t="s">
        <v>39</v>
      </c>
    </row>
    <row r="2225" spans="1:21" x14ac:dyDescent="0.35">
      <c r="A2225" t="s">
        <v>62</v>
      </c>
      <c r="B2225">
        <v>34</v>
      </c>
      <c r="C2225">
        <v>2023</v>
      </c>
      <c r="D2225" t="s">
        <v>187</v>
      </c>
      <c r="E2225">
        <v>144</v>
      </c>
      <c r="F2225" t="s">
        <v>188</v>
      </c>
      <c r="G2225" t="s">
        <v>95</v>
      </c>
      <c r="H2225" t="s">
        <v>25</v>
      </c>
      <c r="I2225">
        <v>140</v>
      </c>
      <c r="J2225" t="s">
        <v>87</v>
      </c>
      <c r="K2225">
        <v>900</v>
      </c>
      <c r="L2225">
        <v>2</v>
      </c>
      <c r="M2225">
        <v>2</v>
      </c>
      <c r="N2225" s="1" t="s">
        <v>27</v>
      </c>
      <c r="O2225" t="s">
        <v>27</v>
      </c>
      <c r="P2225">
        <v>17</v>
      </c>
      <c r="Q2225" t="s">
        <v>32</v>
      </c>
      <c r="R2225" t="s">
        <v>27</v>
      </c>
      <c r="S2225">
        <v>0</v>
      </c>
      <c r="T2225">
        <v>90</v>
      </c>
      <c r="U2225" t="s">
        <v>29</v>
      </c>
    </row>
    <row r="2226" spans="1:21" x14ac:dyDescent="0.35">
      <c r="A2226" t="s">
        <v>63</v>
      </c>
      <c r="B2226">
        <v>35</v>
      </c>
      <c r="C2226">
        <v>2023</v>
      </c>
      <c r="D2226" t="s">
        <v>187</v>
      </c>
      <c r="E2226">
        <v>144</v>
      </c>
      <c r="F2226" t="s">
        <v>188</v>
      </c>
      <c r="G2226" t="s">
        <v>95</v>
      </c>
      <c r="H2226" t="s">
        <v>25</v>
      </c>
      <c r="I2226">
        <v>313</v>
      </c>
      <c r="J2226" t="s">
        <v>96</v>
      </c>
      <c r="K2226">
        <v>1200</v>
      </c>
      <c r="L2226">
        <v>2</v>
      </c>
      <c r="M2226">
        <v>3</v>
      </c>
      <c r="N2226" s="1" t="s">
        <v>32</v>
      </c>
      <c r="O2226" t="s">
        <v>27</v>
      </c>
      <c r="P2226">
        <v>17</v>
      </c>
      <c r="Q2226" t="s">
        <v>27</v>
      </c>
      <c r="R2226" t="s">
        <v>27</v>
      </c>
      <c r="S2226">
        <v>0</v>
      </c>
      <c r="T2226">
        <v>200</v>
      </c>
      <c r="U2226" t="s">
        <v>39</v>
      </c>
    </row>
    <row r="2227" spans="1:21" x14ac:dyDescent="0.35">
      <c r="A2227" t="s">
        <v>64</v>
      </c>
      <c r="B2227">
        <v>36</v>
      </c>
      <c r="C2227">
        <v>2023</v>
      </c>
      <c r="D2227" t="s">
        <v>187</v>
      </c>
      <c r="E2227">
        <v>144</v>
      </c>
      <c r="F2227" t="s">
        <v>188</v>
      </c>
      <c r="G2227" t="s">
        <v>95</v>
      </c>
      <c r="H2227" t="s">
        <v>25</v>
      </c>
      <c r="I2227">
        <v>55</v>
      </c>
      <c r="J2227" t="s">
        <v>98</v>
      </c>
      <c r="K2227">
        <v>540</v>
      </c>
      <c r="L2227">
        <v>2</v>
      </c>
      <c r="M2227">
        <v>1</v>
      </c>
      <c r="N2227" s="1" t="s">
        <v>32</v>
      </c>
      <c r="O2227" t="s">
        <v>27</v>
      </c>
      <c r="P2227">
        <v>17</v>
      </c>
      <c r="Q2227" t="s">
        <v>32</v>
      </c>
      <c r="R2227" t="s">
        <v>27</v>
      </c>
      <c r="S2227">
        <v>0</v>
      </c>
      <c r="T2227">
        <v>20</v>
      </c>
      <c r="U2227" t="s">
        <v>39</v>
      </c>
    </row>
    <row r="2228" spans="1:21" x14ac:dyDescent="0.35">
      <c r="A2228" t="s">
        <v>65</v>
      </c>
      <c r="B2228">
        <v>37</v>
      </c>
      <c r="C2228">
        <v>2023</v>
      </c>
      <c r="D2228" t="s">
        <v>187</v>
      </c>
      <c r="E2228">
        <v>144</v>
      </c>
      <c r="F2228" t="s">
        <v>188</v>
      </c>
      <c r="G2228" t="s">
        <v>95</v>
      </c>
      <c r="H2228" t="s">
        <v>27</v>
      </c>
      <c r="I2228" t="s">
        <v>28</v>
      </c>
      <c r="J2228" t="s">
        <v>28</v>
      </c>
      <c r="K2228" t="s">
        <v>28</v>
      </c>
      <c r="L2228" t="s">
        <v>28</v>
      </c>
      <c r="M2228" t="s">
        <v>28</v>
      </c>
      <c r="N2228" s="1" t="s">
        <v>28</v>
      </c>
      <c r="O2228" t="s">
        <v>28</v>
      </c>
      <c r="P2228" t="s">
        <v>28</v>
      </c>
      <c r="Q2228" t="s">
        <v>28</v>
      </c>
      <c r="R2228" t="s">
        <v>28</v>
      </c>
      <c r="S2228" t="s">
        <v>28</v>
      </c>
      <c r="T2228" t="s">
        <v>28</v>
      </c>
      <c r="U2228" t="s">
        <v>28</v>
      </c>
    </row>
    <row r="2229" spans="1:21" x14ac:dyDescent="0.35">
      <c r="A2229" t="s">
        <v>66</v>
      </c>
      <c r="B2229">
        <v>38</v>
      </c>
      <c r="C2229">
        <v>2023</v>
      </c>
      <c r="D2229" t="s">
        <v>187</v>
      </c>
      <c r="E2229">
        <v>144</v>
      </c>
      <c r="F2229" t="s">
        <v>188</v>
      </c>
      <c r="G2229" t="s">
        <v>95</v>
      </c>
      <c r="H2229" t="s">
        <v>25</v>
      </c>
      <c r="I2229">
        <v>250</v>
      </c>
      <c r="J2229" t="s">
        <v>87</v>
      </c>
      <c r="K2229">
        <v>1500</v>
      </c>
      <c r="L2229">
        <v>2</v>
      </c>
      <c r="M2229">
        <v>3</v>
      </c>
      <c r="N2229" s="1" t="s">
        <v>27</v>
      </c>
      <c r="O2229" t="s">
        <v>27</v>
      </c>
      <c r="P2229" t="s">
        <v>28</v>
      </c>
      <c r="Q2229" t="s">
        <v>27</v>
      </c>
      <c r="R2229" t="s">
        <v>32</v>
      </c>
      <c r="S2229">
        <v>0</v>
      </c>
      <c r="T2229">
        <v>30</v>
      </c>
      <c r="U2229" t="s">
        <v>39</v>
      </c>
    </row>
    <row r="2230" spans="1:21" x14ac:dyDescent="0.35">
      <c r="A2230" t="s">
        <v>67</v>
      </c>
      <c r="B2230">
        <v>39</v>
      </c>
      <c r="C2230">
        <v>2023</v>
      </c>
      <c r="D2230" t="s">
        <v>187</v>
      </c>
      <c r="E2230">
        <v>144</v>
      </c>
      <c r="F2230" t="s">
        <v>188</v>
      </c>
      <c r="G2230" t="s">
        <v>95</v>
      </c>
      <c r="H2230" s="1" t="s">
        <v>25</v>
      </c>
      <c r="I2230" s="1">
        <v>0</v>
      </c>
      <c r="J2230" s="1" t="s">
        <v>27</v>
      </c>
      <c r="K2230" s="1">
        <v>1</v>
      </c>
      <c r="L2230" s="1">
        <v>2</v>
      </c>
      <c r="M2230" s="1">
        <v>0</v>
      </c>
      <c r="N2230" s="1" t="s">
        <v>32</v>
      </c>
      <c r="O2230" s="1" t="s">
        <v>27</v>
      </c>
      <c r="P2230" s="1">
        <v>16</v>
      </c>
      <c r="Q2230" s="1" t="s">
        <v>27</v>
      </c>
      <c r="R2230" s="1" t="s">
        <v>27</v>
      </c>
      <c r="S2230" s="1">
        <v>0</v>
      </c>
      <c r="T2230" s="1">
        <v>0</v>
      </c>
      <c r="U2230" s="1" t="s">
        <v>27</v>
      </c>
    </row>
    <row r="2231" spans="1:21" x14ac:dyDescent="0.35">
      <c r="A2231" t="s">
        <v>68</v>
      </c>
      <c r="B2231">
        <v>40</v>
      </c>
      <c r="C2231">
        <v>2023</v>
      </c>
      <c r="D2231" t="s">
        <v>187</v>
      </c>
      <c r="E2231">
        <v>144</v>
      </c>
      <c r="F2231" t="s">
        <v>188</v>
      </c>
      <c r="G2231" t="s">
        <v>95</v>
      </c>
      <c r="H2231" t="s">
        <v>25</v>
      </c>
      <c r="I2231">
        <v>60</v>
      </c>
      <c r="J2231" t="s">
        <v>97</v>
      </c>
      <c r="K2231">
        <v>1500</v>
      </c>
      <c r="L2231">
        <v>2</v>
      </c>
      <c r="M2231">
        <v>2</v>
      </c>
      <c r="N2231" s="1" t="s">
        <v>32</v>
      </c>
      <c r="O2231" t="s">
        <v>27</v>
      </c>
      <c r="P2231">
        <v>16</v>
      </c>
      <c r="Q2231" t="s">
        <v>27</v>
      </c>
      <c r="R2231" t="s">
        <v>27</v>
      </c>
      <c r="S2231">
        <v>0</v>
      </c>
      <c r="T2231">
        <v>50</v>
      </c>
      <c r="U2231" t="s">
        <v>39</v>
      </c>
    </row>
    <row r="2232" spans="1:21" x14ac:dyDescent="0.35">
      <c r="A2232" t="s">
        <v>69</v>
      </c>
      <c r="B2232">
        <v>41</v>
      </c>
      <c r="C2232">
        <v>2023</v>
      </c>
      <c r="D2232" t="s">
        <v>187</v>
      </c>
      <c r="E2232">
        <v>144</v>
      </c>
      <c r="F2232" t="s">
        <v>188</v>
      </c>
      <c r="G2232" t="s">
        <v>95</v>
      </c>
      <c r="H2232" t="s">
        <v>25</v>
      </c>
      <c r="I2232">
        <v>155</v>
      </c>
      <c r="J2232" t="s">
        <v>87</v>
      </c>
      <c r="K2232" s="1">
        <v>0</v>
      </c>
      <c r="L2232">
        <v>1</v>
      </c>
      <c r="M2232">
        <v>2</v>
      </c>
      <c r="N2232" s="1" t="s">
        <v>27</v>
      </c>
      <c r="O2232" t="s">
        <v>27</v>
      </c>
      <c r="P2232">
        <v>18</v>
      </c>
      <c r="Q2232" t="s">
        <v>27</v>
      </c>
      <c r="R2232" t="s">
        <v>32</v>
      </c>
      <c r="S2232">
        <v>0</v>
      </c>
      <c r="T2232">
        <v>65</v>
      </c>
      <c r="U2232" t="s">
        <v>39</v>
      </c>
    </row>
    <row r="2233" spans="1:21" x14ac:dyDescent="0.35">
      <c r="A2233" t="s">
        <v>70</v>
      </c>
      <c r="B2233">
        <v>42</v>
      </c>
      <c r="C2233">
        <v>2023</v>
      </c>
      <c r="D2233" t="s">
        <v>187</v>
      </c>
      <c r="E2233">
        <v>144</v>
      </c>
      <c r="F2233" t="s">
        <v>188</v>
      </c>
      <c r="G2233" t="s">
        <v>95</v>
      </c>
      <c r="H2233" t="s">
        <v>27</v>
      </c>
      <c r="I2233" t="s">
        <v>28</v>
      </c>
      <c r="J2233" t="s">
        <v>28</v>
      </c>
      <c r="K2233" t="s">
        <v>28</v>
      </c>
      <c r="L2233" t="s">
        <v>28</v>
      </c>
      <c r="M2233" t="s">
        <v>28</v>
      </c>
      <c r="N2233" s="1" t="s">
        <v>28</v>
      </c>
      <c r="O2233" t="s">
        <v>28</v>
      </c>
      <c r="P2233" t="s">
        <v>28</v>
      </c>
      <c r="Q2233" t="s">
        <v>28</v>
      </c>
      <c r="R2233" t="s">
        <v>28</v>
      </c>
      <c r="S2233" t="s">
        <v>28</v>
      </c>
      <c r="T2233" t="s">
        <v>28</v>
      </c>
      <c r="U2233" t="s">
        <v>28</v>
      </c>
    </row>
    <row r="2234" spans="1:21" x14ac:dyDescent="0.35">
      <c r="A2234" t="s">
        <v>71</v>
      </c>
      <c r="B2234">
        <v>44</v>
      </c>
      <c r="C2234">
        <v>2023</v>
      </c>
      <c r="D2234" t="s">
        <v>187</v>
      </c>
      <c r="E2234">
        <v>144</v>
      </c>
      <c r="F2234" t="s">
        <v>188</v>
      </c>
      <c r="G2234" t="s">
        <v>95</v>
      </c>
      <c r="H2234" t="s">
        <v>25</v>
      </c>
      <c r="I2234">
        <v>100</v>
      </c>
      <c r="J2234" t="s">
        <v>87</v>
      </c>
      <c r="K2234">
        <v>1000</v>
      </c>
      <c r="L2234">
        <v>2</v>
      </c>
      <c r="M2234">
        <v>1</v>
      </c>
      <c r="N2234" s="1" t="s">
        <v>32</v>
      </c>
      <c r="O2234" t="s">
        <v>27</v>
      </c>
      <c r="P2234">
        <v>18</v>
      </c>
      <c r="Q2234" t="s">
        <v>32</v>
      </c>
      <c r="R2234" t="s">
        <v>27</v>
      </c>
      <c r="S2234">
        <v>0</v>
      </c>
      <c r="T2234">
        <v>25</v>
      </c>
      <c r="U2234" t="s">
        <v>29</v>
      </c>
    </row>
    <row r="2235" spans="1:21" x14ac:dyDescent="0.35">
      <c r="A2235" t="s">
        <v>72</v>
      </c>
      <c r="B2235">
        <v>45</v>
      </c>
      <c r="C2235">
        <v>2023</v>
      </c>
      <c r="D2235" t="s">
        <v>187</v>
      </c>
      <c r="E2235">
        <v>144</v>
      </c>
      <c r="F2235" t="s">
        <v>188</v>
      </c>
      <c r="G2235" t="s">
        <v>95</v>
      </c>
      <c r="H2235" t="s">
        <v>25</v>
      </c>
      <c r="I2235">
        <v>125</v>
      </c>
      <c r="J2235" t="s">
        <v>27</v>
      </c>
      <c r="K2235">
        <v>240</v>
      </c>
      <c r="L2235">
        <v>2</v>
      </c>
      <c r="M2235">
        <v>1</v>
      </c>
      <c r="N2235" s="1" t="s">
        <v>27</v>
      </c>
      <c r="O2235" t="s">
        <v>27</v>
      </c>
      <c r="P2235">
        <v>16</v>
      </c>
      <c r="Q2235" t="s">
        <v>27</v>
      </c>
      <c r="R2235" t="s">
        <v>27</v>
      </c>
      <c r="S2235">
        <v>0</v>
      </c>
      <c r="T2235">
        <v>200</v>
      </c>
      <c r="U2235" t="s">
        <v>29</v>
      </c>
    </row>
    <row r="2236" spans="1:21" x14ac:dyDescent="0.35">
      <c r="A2236" t="s">
        <v>73</v>
      </c>
      <c r="B2236">
        <v>46</v>
      </c>
      <c r="C2236">
        <v>2023</v>
      </c>
      <c r="D2236" t="s">
        <v>187</v>
      </c>
      <c r="E2236">
        <v>144</v>
      </c>
      <c r="F2236" t="s">
        <v>188</v>
      </c>
      <c r="G2236" t="s">
        <v>95</v>
      </c>
      <c r="H2236" t="s">
        <v>25</v>
      </c>
      <c r="I2236">
        <v>100</v>
      </c>
      <c r="J2236" t="s">
        <v>27</v>
      </c>
      <c r="K2236">
        <v>1500</v>
      </c>
      <c r="L2236">
        <v>2</v>
      </c>
      <c r="M2236">
        <v>3</v>
      </c>
      <c r="N2236" s="1" t="s">
        <v>32</v>
      </c>
      <c r="O2236" t="s">
        <v>27</v>
      </c>
      <c r="P2236">
        <v>18</v>
      </c>
      <c r="Q2236" t="s">
        <v>27</v>
      </c>
      <c r="R2236" t="s">
        <v>32</v>
      </c>
      <c r="S2236">
        <v>0</v>
      </c>
      <c r="T2236">
        <v>100</v>
      </c>
      <c r="U2236" t="s">
        <v>39</v>
      </c>
    </row>
    <row r="2237" spans="1:21" x14ac:dyDescent="0.35">
      <c r="A2237" t="s">
        <v>74</v>
      </c>
      <c r="B2237">
        <v>47</v>
      </c>
      <c r="C2237">
        <v>2023</v>
      </c>
      <c r="D2237" t="s">
        <v>187</v>
      </c>
      <c r="E2237">
        <v>144</v>
      </c>
      <c r="F2237" t="s">
        <v>188</v>
      </c>
      <c r="G2237" t="s">
        <v>95</v>
      </c>
      <c r="H2237" t="s">
        <v>27</v>
      </c>
      <c r="I2237" t="s">
        <v>28</v>
      </c>
      <c r="J2237" t="s">
        <v>28</v>
      </c>
      <c r="K2237" t="s">
        <v>28</v>
      </c>
      <c r="L2237" t="s">
        <v>28</v>
      </c>
      <c r="M2237" t="s">
        <v>28</v>
      </c>
      <c r="N2237" s="1" t="s">
        <v>28</v>
      </c>
      <c r="O2237" t="s">
        <v>28</v>
      </c>
      <c r="P2237" t="s">
        <v>28</v>
      </c>
      <c r="Q2237" t="s">
        <v>28</v>
      </c>
      <c r="R2237" t="s">
        <v>28</v>
      </c>
      <c r="S2237" t="s">
        <v>28</v>
      </c>
      <c r="T2237" t="s">
        <v>28</v>
      </c>
      <c r="U2237" t="s">
        <v>28</v>
      </c>
    </row>
    <row r="2238" spans="1:21" x14ac:dyDescent="0.35">
      <c r="A2238" t="s">
        <v>75</v>
      </c>
      <c r="B2238">
        <v>48</v>
      </c>
      <c r="C2238">
        <v>2023</v>
      </c>
      <c r="D2238" t="s">
        <v>187</v>
      </c>
      <c r="E2238">
        <v>144</v>
      </c>
      <c r="F2238" t="s">
        <v>188</v>
      </c>
      <c r="G2238" t="s">
        <v>95</v>
      </c>
      <c r="H2238" t="s">
        <v>27</v>
      </c>
      <c r="I2238" t="s">
        <v>28</v>
      </c>
      <c r="J2238" t="s">
        <v>28</v>
      </c>
      <c r="K2238" t="s">
        <v>28</v>
      </c>
      <c r="L2238" t="s">
        <v>28</v>
      </c>
      <c r="M2238" t="s">
        <v>28</v>
      </c>
      <c r="N2238" s="1" t="s">
        <v>28</v>
      </c>
      <c r="O2238" t="s">
        <v>28</v>
      </c>
      <c r="P2238" t="s">
        <v>28</v>
      </c>
      <c r="Q2238" t="s">
        <v>28</v>
      </c>
      <c r="R2238" t="s">
        <v>28</v>
      </c>
      <c r="S2238" t="s">
        <v>28</v>
      </c>
      <c r="T2238" t="s">
        <v>28</v>
      </c>
      <c r="U2238" t="s">
        <v>28</v>
      </c>
    </row>
    <row r="2239" spans="1:21" x14ac:dyDescent="0.35">
      <c r="A2239" t="s">
        <v>76</v>
      </c>
      <c r="B2239">
        <v>49</v>
      </c>
      <c r="C2239">
        <v>2023</v>
      </c>
      <c r="D2239" t="s">
        <v>187</v>
      </c>
      <c r="E2239">
        <v>144</v>
      </c>
      <c r="F2239" t="s">
        <v>188</v>
      </c>
      <c r="G2239" t="s">
        <v>95</v>
      </c>
      <c r="H2239" t="s">
        <v>25</v>
      </c>
      <c r="I2239">
        <v>0</v>
      </c>
      <c r="J2239" t="s">
        <v>27</v>
      </c>
      <c r="K2239">
        <v>2</v>
      </c>
      <c r="L2239">
        <v>0</v>
      </c>
      <c r="M2239">
        <v>1</v>
      </c>
      <c r="N2239" s="1" t="s">
        <v>27</v>
      </c>
      <c r="O2239" t="s">
        <v>27</v>
      </c>
      <c r="P2239" t="s">
        <v>28</v>
      </c>
      <c r="Q2239" t="s">
        <v>27</v>
      </c>
      <c r="R2239" t="s">
        <v>27</v>
      </c>
      <c r="S2239">
        <v>0</v>
      </c>
      <c r="T2239">
        <v>0</v>
      </c>
      <c r="U2239" t="s">
        <v>27</v>
      </c>
    </row>
    <row r="2240" spans="1:21" x14ac:dyDescent="0.35">
      <c r="A2240" t="s">
        <v>77</v>
      </c>
      <c r="B2240">
        <v>50</v>
      </c>
      <c r="C2240">
        <v>2023</v>
      </c>
      <c r="D2240" t="s">
        <v>187</v>
      </c>
      <c r="E2240">
        <v>144</v>
      </c>
      <c r="F2240" t="s">
        <v>188</v>
      </c>
      <c r="G2240" t="s">
        <v>95</v>
      </c>
      <c r="H2240" t="s">
        <v>25</v>
      </c>
      <c r="I2240">
        <v>360</v>
      </c>
      <c r="J2240" t="s">
        <v>87</v>
      </c>
      <c r="K2240">
        <v>750</v>
      </c>
      <c r="L2240">
        <v>2</v>
      </c>
      <c r="M2240">
        <v>2</v>
      </c>
      <c r="N2240" s="1" t="s">
        <v>32</v>
      </c>
      <c r="O2240" t="s">
        <v>27</v>
      </c>
      <c r="P2240">
        <v>18</v>
      </c>
      <c r="Q2240" t="s">
        <v>27</v>
      </c>
      <c r="R2240" t="s">
        <v>27</v>
      </c>
      <c r="S2240">
        <v>0</v>
      </c>
      <c r="T2240">
        <v>130</v>
      </c>
      <c r="U2240" t="s">
        <v>29</v>
      </c>
    </row>
    <row r="2241" spans="1:21" x14ac:dyDescent="0.35">
      <c r="A2241" t="s">
        <v>78</v>
      </c>
      <c r="B2241">
        <v>51</v>
      </c>
      <c r="C2241">
        <v>2023</v>
      </c>
      <c r="D2241" t="s">
        <v>187</v>
      </c>
      <c r="E2241">
        <v>144</v>
      </c>
      <c r="F2241" t="s">
        <v>188</v>
      </c>
      <c r="G2241" t="s">
        <v>95</v>
      </c>
      <c r="H2241" t="s">
        <v>27</v>
      </c>
      <c r="I2241" t="s">
        <v>28</v>
      </c>
      <c r="J2241" t="s">
        <v>28</v>
      </c>
      <c r="K2241" t="s">
        <v>28</v>
      </c>
      <c r="L2241" t="s">
        <v>28</v>
      </c>
      <c r="M2241" t="s">
        <v>28</v>
      </c>
      <c r="N2241" s="1" t="s">
        <v>28</v>
      </c>
      <c r="O2241" t="s">
        <v>28</v>
      </c>
      <c r="P2241" t="s">
        <v>28</v>
      </c>
      <c r="Q2241" t="s">
        <v>28</v>
      </c>
      <c r="R2241" t="s">
        <v>28</v>
      </c>
      <c r="S2241" t="s">
        <v>28</v>
      </c>
      <c r="T2241" t="s">
        <v>28</v>
      </c>
      <c r="U2241" t="s">
        <v>28</v>
      </c>
    </row>
    <row r="2242" spans="1:21" x14ac:dyDescent="0.35">
      <c r="A2242" t="s">
        <v>79</v>
      </c>
      <c r="B2242">
        <v>53</v>
      </c>
      <c r="C2242">
        <v>2023</v>
      </c>
      <c r="D2242" t="s">
        <v>187</v>
      </c>
      <c r="E2242">
        <v>144</v>
      </c>
      <c r="F2242" t="s">
        <v>188</v>
      </c>
      <c r="G2242" t="s">
        <v>95</v>
      </c>
      <c r="H2242" t="s">
        <v>25</v>
      </c>
      <c r="I2242">
        <v>349</v>
      </c>
      <c r="J2242" t="s">
        <v>27</v>
      </c>
      <c r="K2242">
        <v>1000</v>
      </c>
      <c r="L2242">
        <v>2</v>
      </c>
      <c r="M2242">
        <v>2</v>
      </c>
      <c r="N2242" s="1" t="s">
        <v>32</v>
      </c>
      <c r="O2242" t="s">
        <v>27</v>
      </c>
      <c r="P2242">
        <v>17</v>
      </c>
      <c r="Q2242" t="s">
        <v>27</v>
      </c>
      <c r="R2242" t="s">
        <v>32</v>
      </c>
      <c r="S2242">
        <v>0</v>
      </c>
      <c r="T2242">
        <v>55</v>
      </c>
      <c r="U2242" t="s">
        <v>39</v>
      </c>
    </row>
    <row r="2243" spans="1:21" x14ac:dyDescent="0.35">
      <c r="A2243" t="s">
        <v>80</v>
      </c>
      <c r="B2243">
        <v>54</v>
      </c>
      <c r="C2243">
        <v>2023</v>
      </c>
      <c r="D2243" t="s">
        <v>187</v>
      </c>
      <c r="E2243">
        <v>144</v>
      </c>
      <c r="F2243" t="s">
        <v>188</v>
      </c>
      <c r="G2243" t="s">
        <v>95</v>
      </c>
      <c r="H2243" t="s">
        <v>27</v>
      </c>
      <c r="I2243" t="s">
        <v>28</v>
      </c>
      <c r="J2243" t="s">
        <v>28</v>
      </c>
      <c r="K2243" t="s">
        <v>28</v>
      </c>
      <c r="L2243" t="s">
        <v>28</v>
      </c>
      <c r="M2243" t="s">
        <v>28</v>
      </c>
      <c r="N2243" s="1" t="s">
        <v>28</v>
      </c>
      <c r="O2243" t="s">
        <v>28</v>
      </c>
      <c r="P2243" t="s">
        <v>28</v>
      </c>
      <c r="Q2243" t="s">
        <v>28</v>
      </c>
      <c r="R2243" t="s">
        <v>28</v>
      </c>
      <c r="S2243" t="s">
        <v>28</v>
      </c>
      <c r="T2243" t="s">
        <v>28</v>
      </c>
      <c r="U2243" t="s">
        <v>28</v>
      </c>
    </row>
    <row r="2244" spans="1:21" x14ac:dyDescent="0.35">
      <c r="A2244" t="s">
        <v>81</v>
      </c>
      <c r="B2244">
        <v>55</v>
      </c>
      <c r="C2244">
        <v>2023</v>
      </c>
      <c r="D2244" t="s">
        <v>187</v>
      </c>
      <c r="E2244">
        <v>144</v>
      </c>
      <c r="F2244" t="s">
        <v>188</v>
      </c>
      <c r="G2244" t="s">
        <v>95</v>
      </c>
      <c r="H2244" t="s">
        <v>25</v>
      </c>
      <c r="I2244">
        <v>60</v>
      </c>
      <c r="J2244" t="s">
        <v>87</v>
      </c>
      <c r="K2244">
        <v>1000</v>
      </c>
      <c r="L2244">
        <v>2</v>
      </c>
      <c r="M2244">
        <v>3</v>
      </c>
      <c r="N2244" s="1" t="s">
        <v>32</v>
      </c>
      <c r="O2244" t="s">
        <v>27</v>
      </c>
      <c r="P2244">
        <v>18</v>
      </c>
      <c r="Q2244" t="s">
        <v>27</v>
      </c>
      <c r="R2244" t="s">
        <v>32</v>
      </c>
      <c r="S2244">
        <v>4</v>
      </c>
      <c r="T2244">
        <v>60</v>
      </c>
      <c r="U2244" t="s">
        <v>29</v>
      </c>
    </row>
    <row r="2245" spans="1:21" x14ac:dyDescent="0.35">
      <c r="A2245" t="s">
        <v>82</v>
      </c>
      <c r="B2245">
        <v>56</v>
      </c>
      <c r="C2245">
        <v>2023</v>
      </c>
      <c r="D2245" t="s">
        <v>187</v>
      </c>
      <c r="E2245">
        <v>144</v>
      </c>
      <c r="F2245" t="s">
        <v>188</v>
      </c>
      <c r="G2245" t="s">
        <v>95</v>
      </c>
      <c r="H2245" t="s">
        <v>25</v>
      </c>
      <c r="I2245">
        <v>200</v>
      </c>
      <c r="J2245" t="s">
        <v>96</v>
      </c>
      <c r="K2245">
        <v>1250</v>
      </c>
      <c r="L2245">
        <v>2</v>
      </c>
      <c r="M2245">
        <v>2</v>
      </c>
      <c r="N2245" s="1" t="s">
        <v>27</v>
      </c>
      <c r="O2245" t="s">
        <v>27</v>
      </c>
      <c r="P2245">
        <v>17</v>
      </c>
      <c r="Q2245" t="s">
        <v>27</v>
      </c>
      <c r="R2245" t="s">
        <v>27</v>
      </c>
      <c r="S2245">
        <v>0</v>
      </c>
      <c r="T2245">
        <v>150</v>
      </c>
      <c r="U2245" t="s">
        <v>29</v>
      </c>
    </row>
    <row r="2246" spans="1:21" x14ac:dyDescent="0.35">
      <c r="A2246" t="s">
        <v>21</v>
      </c>
      <c r="B2246">
        <v>1</v>
      </c>
      <c r="C2246">
        <v>2023</v>
      </c>
      <c r="D2246" t="s">
        <v>190</v>
      </c>
      <c r="E2246">
        <v>145</v>
      </c>
      <c r="F2246" t="s">
        <v>91</v>
      </c>
      <c r="G2246" t="s">
        <v>24</v>
      </c>
      <c r="H2246" t="s">
        <v>25</v>
      </c>
      <c r="I2246">
        <v>275</v>
      </c>
      <c r="J2246" t="s">
        <v>31</v>
      </c>
      <c r="K2246" t="s">
        <v>28</v>
      </c>
      <c r="L2246">
        <v>5</v>
      </c>
      <c r="M2246">
        <v>1</v>
      </c>
      <c r="N2246" s="1" t="s">
        <v>27</v>
      </c>
      <c r="O2246" t="s">
        <v>32</v>
      </c>
      <c r="P2246" t="s">
        <v>28</v>
      </c>
      <c r="Q2246" t="s">
        <v>32</v>
      </c>
      <c r="R2246" t="s">
        <v>27</v>
      </c>
      <c r="S2246" s="1">
        <v>24</v>
      </c>
      <c r="T2246">
        <f>2*100</f>
        <v>200</v>
      </c>
      <c r="U2246" t="s">
        <v>39</v>
      </c>
    </row>
    <row r="2247" spans="1:21" x14ac:dyDescent="0.35">
      <c r="A2247" t="s">
        <v>30</v>
      </c>
      <c r="B2247">
        <v>2</v>
      </c>
      <c r="C2247">
        <v>2023</v>
      </c>
      <c r="D2247" t="s">
        <v>190</v>
      </c>
      <c r="E2247">
        <v>145</v>
      </c>
      <c r="F2247" t="s">
        <v>91</v>
      </c>
      <c r="G2247" t="s">
        <v>24</v>
      </c>
      <c r="H2247" t="s">
        <v>25</v>
      </c>
      <c r="I2247">
        <v>270</v>
      </c>
      <c r="J2247" t="s">
        <v>31</v>
      </c>
      <c r="K2247" t="s">
        <v>28</v>
      </c>
      <c r="L2247">
        <v>5</v>
      </c>
      <c r="M2247">
        <v>0</v>
      </c>
      <c r="N2247" s="1" t="s">
        <v>27</v>
      </c>
      <c r="O2247" t="s">
        <v>27</v>
      </c>
      <c r="P2247">
        <v>18</v>
      </c>
      <c r="Q2247" t="s">
        <v>32</v>
      </c>
      <c r="R2247" t="s">
        <v>27</v>
      </c>
      <c r="S2247">
        <v>0</v>
      </c>
      <c r="T2247">
        <v>70</v>
      </c>
      <c r="U2247" t="s">
        <v>39</v>
      </c>
    </row>
    <row r="2248" spans="1:21" x14ac:dyDescent="0.35">
      <c r="A2248" t="s">
        <v>33</v>
      </c>
      <c r="B2248">
        <v>4</v>
      </c>
      <c r="C2248">
        <v>2023</v>
      </c>
      <c r="D2248" t="s">
        <v>190</v>
      </c>
      <c r="E2248">
        <v>145</v>
      </c>
      <c r="F2248" t="s">
        <v>91</v>
      </c>
      <c r="G2248" t="s">
        <v>24</v>
      </c>
      <c r="H2248" t="s">
        <v>25</v>
      </c>
      <c r="I2248">
        <v>300</v>
      </c>
      <c r="J2248" t="s">
        <v>31</v>
      </c>
      <c r="K2248" t="s">
        <v>28</v>
      </c>
      <c r="L2248">
        <v>5</v>
      </c>
      <c r="M2248">
        <v>1</v>
      </c>
      <c r="N2248" s="1" t="s">
        <v>27</v>
      </c>
      <c r="O2248" t="s">
        <v>32</v>
      </c>
      <c r="P2248" t="s">
        <v>28</v>
      </c>
      <c r="Q2248" t="s">
        <v>32</v>
      </c>
      <c r="R2248" t="s">
        <v>27</v>
      </c>
      <c r="S2248">
        <v>20</v>
      </c>
      <c r="T2248">
        <v>200</v>
      </c>
      <c r="U2248" t="s">
        <v>39</v>
      </c>
    </row>
    <row r="2249" spans="1:21" x14ac:dyDescent="0.35">
      <c r="A2249" t="s">
        <v>34</v>
      </c>
      <c r="B2249">
        <v>5</v>
      </c>
      <c r="C2249">
        <v>2023</v>
      </c>
      <c r="D2249" t="s">
        <v>190</v>
      </c>
      <c r="E2249">
        <v>145</v>
      </c>
      <c r="F2249" t="s">
        <v>91</v>
      </c>
      <c r="G2249" t="s">
        <v>24</v>
      </c>
      <c r="H2249" t="s">
        <v>25</v>
      </c>
      <c r="I2249">
        <v>100</v>
      </c>
      <c r="J2249" t="s">
        <v>31</v>
      </c>
      <c r="K2249" t="s">
        <v>28</v>
      </c>
      <c r="L2249">
        <v>5</v>
      </c>
      <c r="M2249">
        <v>1</v>
      </c>
      <c r="N2249" s="1" t="s">
        <v>27</v>
      </c>
      <c r="O2249" t="s">
        <v>27</v>
      </c>
      <c r="P2249" t="s">
        <v>28</v>
      </c>
      <c r="Q2249" t="s">
        <v>27</v>
      </c>
      <c r="R2249" t="s">
        <v>27</v>
      </c>
      <c r="S2249">
        <v>20</v>
      </c>
      <c r="T2249">
        <f>2*60</f>
        <v>120</v>
      </c>
      <c r="U2249" t="s">
        <v>39</v>
      </c>
    </row>
    <row r="2250" spans="1:21" x14ac:dyDescent="0.35">
      <c r="A2250" t="s">
        <v>35</v>
      </c>
      <c r="B2250">
        <v>6</v>
      </c>
      <c r="C2250">
        <v>2023</v>
      </c>
      <c r="D2250" t="s">
        <v>190</v>
      </c>
      <c r="E2250">
        <v>145</v>
      </c>
      <c r="F2250" t="s">
        <v>91</v>
      </c>
      <c r="G2250" t="s">
        <v>24</v>
      </c>
      <c r="H2250" t="s">
        <v>25</v>
      </c>
      <c r="I2250">
        <v>150</v>
      </c>
      <c r="J2250" t="s">
        <v>31</v>
      </c>
      <c r="K2250" t="s">
        <v>28</v>
      </c>
      <c r="L2250">
        <v>5</v>
      </c>
      <c r="M2250">
        <v>1</v>
      </c>
      <c r="N2250" s="1" t="s">
        <v>27</v>
      </c>
      <c r="O2250" t="s">
        <v>27</v>
      </c>
      <c r="P2250" t="s">
        <v>28</v>
      </c>
      <c r="Q2250" t="s">
        <v>27</v>
      </c>
      <c r="R2250" t="s">
        <v>27</v>
      </c>
      <c r="S2250">
        <v>24</v>
      </c>
      <c r="T2250">
        <v>150</v>
      </c>
      <c r="U2250" t="s">
        <v>39</v>
      </c>
    </row>
    <row r="2251" spans="1:21" x14ac:dyDescent="0.35">
      <c r="A2251" t="s">
        <v>36</v>
      </c>
      <c r="B2251">
        <v>8</v>
      </c>
      <c r="C2251">
        <v>2023</v>
      </c>
      <c r="D2251" t="s">
        <v>190</v>
      </c>
      <c r="E2251">
        <v>145</v>
      </c>
      <c r="F2251" t="s">
        <v>91</v>
      </c>
      <c r="G2251" t="s">
        <v>24</v>
      </c>
      <c r="H2251" t="s">
        <v>25</v>
      </c>
      <c r="I2251">
        <v>10</v>
      </c>
      <c r="J2251" t="s">
        <v>31</v>
      </c>
      <c r="K2251" t="s">
        <v>28</v>
      </c>
      <c r="L2251">
        <v>5</v>
      </c>
      <c r="M2251">
        <v>1</v>
      </c>
      <c r="N2251" s="1" t="s">
        <v>27</v>
      </c>
      <c r="O2251" t="s">
        <v>32</v>
      </c>
      <c r="P2251" t="s">
        <v>28</v>
      </c>
      <c r="Q2251" t="s">
        <v>27</v>
      </c>
      <c r="R2251" t="s">
        <v>27</v>
      </c>
      <c r="S2251">
        <v>0</v>
      </c>
      <c r="T2251" t="s">
        <v>28</v>
      </c>
      <c r="U2251" t="s">
        <v>29</v>
      </c>
    </row>
    <row r="2252" spans="1:21" x14ac:dyDescent="0.35">
      <c r="A2252" t="s">
        <v>37</v>
      </c>
      <c r="B2252">
        <v>9</v>
      </c>
      <c r="C2252">
        <v>2023</v>
      </c>
      <c r="D2252" t="s">
        <v>190</v>
      </c>
      <c r="E2252">
        <v>145</v>
      </c>
      <c r="F2252" t="s">
        <v>91</v>
      </c>
      <c r="G2252" t="s">
        <v>24</v>
      </c>
      <c r="H2252" t="s">
        <v>25</v>
      </c>
      <c r="I2252">
        <v>200</v>
      </c>
      <c r="J2252" t="s">
        <v>31</v>
      </c>
      <c r="K2252" t="s">
        <v>28</v>
      </c>
      <c r="L2252">
        <v>5</v>
      </c>
      <c r="M2252">
        <v>1</v>
      </c>
      <c r="N2252" s="1" t="s">
        <v>27</v>
      </c>
      <c r="O2252" t="s">
        <v>27</v>
      </c>
      <c r="P2252" t="s">
        <v>28</v>
      </c>
      <c r="Q2252" t="s">
        <v>32</v>
      </c>
      <c r="R2252" t="s">
        <v>27</v>
      </c>
      <c r="S2252">
        <v>20</v>
      </c>
      <c r="T2252">
        <v>205</v>
      </c>
      <c r="U2252" t="s">
        <v>29</v>
      </c>
    </row>
    <row r="2253" spans="1:21" x14ac:dyDescent="0.35">
      <c r="A2253" t="s">
        <v>38</v>
      </c>
      <c r="B2253">
        <v>10</v>
      </c>
      <c r="C2253">
        <v>2023</v>
      </c>
      <c r="D2253" t="s">
        <v>190</v>
      </c>
      <c r="E2253">
        <v>145</v>
      </c>
      <c r="F2253" t="s">
        <v>91</v>
      </c>
      <c r="G2253" t="s">
        <v>24</v>
      </c>
      <c r="H2253" t="s">
        <v>25</v>
      </c>
      <c r="I2253">
        <v>165</v>
      </c>
      <c r="J2253" t="s">
        <v>31</v>
      </c>
      <c r="K2253" t="s">
        <v>28</v>
      </c>
      <c r="L2253">
        <v>5</v>
      </c>
      <c r="M2253">
        <v>1</v>
      </c>
      <c r="N2253" s="1" t="s">
        <v>27</v>
      </c>
      <c r="O2253" t="s">
        <v>27</v>
      </c>
      <c r="P2253" t="s">
        <v>28</v>
      </c>
      <c r="Q2253" t="s">
        <v>27</v>
      </c>
      <c r="R2253" t="s">
        <v>27</v>
      </c>
      <c r="S2253">
        <v>30</v>
      </c>
      <c r="T2253" t="s">
        <v>28</v>
      </c>
      <c r="U2253" t="s">
        <v>39</v>
      </c>
    </row>
    <row r="2254" spans="1:21" x14ac:dyDescent="0.35">
      <c r="A2254" t="s">
        <v>41</v>
      </c>
      <c r="B2254">
        <v>12</v>
      </c>
      <c r="C2254">
        <v>2023</v>
      </c>
      <c r="D2254" t="s">
        <v>190</v>
      </c>
      <c r="E2254">
        <v>145</v>
      </c>
      <c r="F2254" t="s">
        <v>91</v>
      </c>
      <c r="G2254" t="s">
        <v>24</v>
      </c>
      <c r="H2254" t="s">
        <v>25</v>
      </c>
      <c r="I2254">
        <v>280</v>
      </c>
      <c r="J2254" t="s">
        <v>31</v>
      </c>
      <c r="K2254" t="s">
        <v>28</v>
      </c>
      <c r="L2254">
        <v>5</v>
      </c>
      <c r="M2254">
        <v>1</v>
      </c>
      <c r="N2254" s="1" t="s">
        <v>27</v>
      </c>
      <c r="O2254" t="s">
        <v>27</v>
      </c>
      <c r="P2254" t="s">
        <v>28</v>
      </c>
      <c r="Q2254" t="s">
        <v>27</v>
      </c>
      <c r="R2254" t="s">
        <v>27</v>
      </c>
      <c r="S2254">
        <v>30</v>
      </c>
      <c r="T2254">
        <v>80</v>
      </c>
      <c r="U2254" t="s">
        <v>29</v>
      </c>
    </row>
    <row r="2255" spans="1:21" x14ac:dyDescent="0.35">
      <c r="A2255" t="s">
        <v>42</v>
      </c>
      <c r="B2255">
        <v>13</v>
      </c>
      <c r="C2255">
        <v>2023</v>
      </c>
      <c r="D2255" t="s">
        <v>190</v>
      </c>
      <c r="E2255">
        <v>145</v>
      </c>
      <c r="F2255" t="s">
        <v>91</v>
      </c>
      <c r="G2255" t="s">
        <v>24</v>
      </c>
      <c r="H2255" t="s">
        <v>25</v>
      </c>
      <c r="I2255">
        <v>115</v>
      </c>
      <c r="J2255" t="s">
        <v>31</v>
      </c>
      <c r="K2255" t="s">
        <v>28</v>
      </c>
      <c r="L2255">
        <v>5</v>
      </c>
      <c r="M2255">
        <v>1</v>
      </c>
      <c r="N2255" s="1" t="s">
        <v>27</v>
      </c>
      <c r="O2255" t="s">
        <v>32</v>
      </c>
      <c r="P2255">
        <v>18</v>
      </c>
      <c r="Q2255" t="s">
        <v>27</v>
      </c>
      <c r="R2255" t="s">
        <v>27</v>
      </c>
      <c r="S2255">
        <v>20</v>
      </c>
      <c r="T2255">
        <v>60</v>
      </c>
      <c r="U2255" t="s">
        <v>29</v>
      </c>
    </row>
    <row r="2256" spans="1:21" x14ac:dyDescent="0.35">
      <c r="A2256" t="s">
        <v>43</v>
      </c>
      <c r="B2256">
        <v>15</v>
      </c>
      <c r="C2256">
        <v>2023</v>
      </c>
      <c r="D2256" t="s">
        <v>190</v>
      </c>
      <c r="E2256">
        <v>145</v>
      </c>
      <c r="F2256" t="s">
        <v>91</v>
      </c>
      <c r="G2256" t="s">
        <v>24</v>
      </c>
      <c r="H2256" t="s">
        <v>25</v>
      </c>
      <c r="I2256">
        <v>264</v>
      </c>
      <c r="J2256" t="s">
        <v>31</v>
      </c>
      <c r="K2256" t="s">
        <v>28</v>
      </c>
      <c r="L2256">
        <v>5</v>
      </c>
      <c r="M2256">
        <v>1</v>
      </c>
      <c r="N2256" s="1" t="s">
        <v>27</v>
      </c>
      <c r="O2256" t="s">
        <v>32</v>
      </c>
      <c r="P2256">
        <v>18</v>
      </c>
      <c r="Q2256" t="s">
        <v>27</v>
      </c>
      <c r="R2256" t="s">
        <v>27</v>
      </c>
      <c r="S2256">
        <v>0</v>
      </c>
      <c r="T2256">
        <v>176</v>
      </c>
      <c r="U2256" t="s">
        <v>27</v>
      </c>
    </row>
    <row r="2257" spans="1:21" x14ac:dyDescent="0.35">
      <c r="A2257" t="s">
        <v>44</v>
      </c>
      <c r="B2257">
        <v>16</v>
      </c>
      <c r="C2257">
        <v>2023</v>
      </c>
      <c r="D2257" t="s">
        <v>190</v>
      </c>
      <c r="E2257">
        <v>145</v>
      </c>
      <c r="F2257" t="s">
        <v>91</v>
      </c>
      <c r="G2257" t="s">
        <v>24</v>
      </c>
      <c r="H2257" t="s">
        <v>25</v>
      </c>
      <c r="I2257">
        <v>95</v>
      </c>
      <c r="J2257" t="s">
        <v>31</v>
      </c>
      <c r="K2257" t="s">
        <v>28</v>
      </c>
      <c r="L2257">
        <v>5</v>
      </c>
      <c r="M2257">
        <v>1</v>
      </c>
      <c r="N2257" s="1" t="s">
        <v>27</v>
      </c>
      <c r="O2257" t="s">
        <v>27</v>
      </c>
      <c r="P2257" t="s">
        <v>28</v>
      </c>
      <c r="Q2257" t="s">
        <v>27</v>
      </c>
      <c r="R2257" t="s">
        <v>27</v>
      </c>
      <c r="S2257">
        <v>20</v>
      </c>
      <c r="T2257">
        <f>2*80</f>
        <v>160</v>
      </c>
      <c r="U2257" t="s">
        <v>29</v>
      </c>
    </row>
    <row r="2258" spans="1:21" x14ac:dyDescent="0.35">
      <c r="A2258" t="s">
        <v>45</v>
      </c>
      <c r="B2258">
        <v>17</v>
      </c>
      <c r="C2258">
        <v>2023</v>
      </c>
      <c r="D2258" t="s">
        <v>190</v>
      </c>
      <c r="E2258">
        <v>145</v>
      </c>
      <c r="F2258" t="s">
        <v>91</v>
      </c>
      <c r="G2258" t="s">
        <v>24</v>
      </c>
      <c r="H2258" t="s">
        <v>25</v>
      </c>
      <c r="I2258">
        <v>90</v>
      </c>
      <c r="J2258" t="s">
        <v>31</v>
      </c>
      <c r="K2258" t="s">
        <v>28</v>
      </c>
      <c r="L2258">
        <v>5</v>
      </c>
      <c r="M2258">
        <v>1</v>
      </c>
      <c r="N2258" s="1" t="s">
        <v>27</v>
      </c>
      <c r="O2258" t="s">
        <v>27</v>
      </c>
      <c r="P2258">
        <v>21</v>
      </c>
      <c r="Q2258" t="s">
        <v>27</v>
      </c>
      <c r="R2258" t="s">
        <v>27</v>
      </c>
      <c r="S2258">
        <v>20</v>
      </c>
      <c r="T2258">
        <v>100</v>
      </c>
      <c r="U2258" t="s">
        <v>29</v>
      </c>
    </row>
    <row r="2259" spans="1:21" x14ac:dyDescent="0.35">
      <c r="A2259" t="s">
        <v>46</v>
      </c>
      <c r="B2259">
        <v>18</v>
      </c>
      <c r="C2259">
        <v>2023</v>
      </c>
      <c r="D2259" t="s">
        <v>190</v>
      </c>
      <c r="E2259">
        <v>145</v>
      </c>
      <c r="F2259" t="s">
        <v>91</v>
      </c>
      <c r="G2259" t="s">
        <v>24</v>
      </c>
      <c r="H2259" t="s">
        <v>25</v>
      </c>
      <c r="I2259">
        <v>150</v>
      </c>
      <c r="J2259" t="s">
        <v>31</v>
      </c>
      <c r="K2259" t="s">
        <v>28</v>
      </c>
      <c r="L2259">
        <v>5</v>
      </c>
      <c r="M2259">
        <v>2</v>
      </c>
      <c r="N2259" s="1" t="s">
        <v>27</v>
      </c>
      <c r="O2259" t="s">
        <v>32</v>
      </c>
      <c r="P2259" t="s">
        <v>28</v>
      </c>
      <c r="Q2259" t="s">
        <v>27</v>
      </c>
      <c r="R2259" t="s">
        <v>27</v>
      </c>
      <c r="S2259">
        <v>36</v>
      </c>
      <c r="T2259">
        <v>100</v>
      </c>
      <c r="U2259" t="s">
        <v>29</v>
      </c>
    </row>
    <row r="2260" spans="1:21" x14ac:dyDescent="0.35">
      <c r="A2260" t="s">
        <v>47</v>
      </c>
      <c r="B2260">
        <v>19</v>
      </c>
      <c r="C2260">
        <v>2023</v>
      </c>
      <c r="D2260" t="s">
        <v>190</v>
      </c>
      <c r="E2260">
        <v>145</v>
      </c>
      <c r="F2260" t="s">
        <v>91</v>
      </c>
      <c r="G2260" t="s">
        <v>24</v>
      </c>
      <c r="H2260" t="s">
        <v>25</v>
      </c>
      <c r="I2260">
        <v>120</v>
      </c>
      <c r="J2260" t="s">
        <v>31</v>
      </c>
      <c r="K2260" t="s">
        <v>28</v>
      </c>
      <c r="L2260">
        <v>5</v>
      </c>
      <c r="M2260">
        <v>1</v>
      </c>
      <c r="N2260" s="1" t="s">
        <v>27</v>
      </c>
      <c r="O2260" t="s">
        <v>27</v>
      </c>
      <c r="P2260" t="s">
        <v>28</v>
      </c>
      <c r="Q2260" t="s">
        <v>27</v>
      </c>
      <c r="R2260" t="s">
        <v>27</v>
      </c>
      <c r="S2260">
        <v>30</v>
      </c>
      <c r="T2260">
        <v>96</v>
      </c>
      <c r="U2260" t="s">
        <v>29</v>
      </c>
    </row>
    <row r="2261" spans="1:21" x14ac:dyDescent="0.35">
      <c r="A2261" t="s">
        <v>48</v>
      </c>
      <c r="B2261">
        <v>20</v>
      </c>
      <c r="C2261">
        <v>2023</v>
      </c>
      <c r="D2261" t="s">
        <v>190</v>
      </c>
      <c r="E2261">
        <v>145</v>
      </c>
      <c r="F2261" t="s">
        <v>91</v>
      </c>
      <c r="G2261" t="s">
        <v>24</v>
      </c>
      <c r="H2261" t="s">
        <v>25</v>
      </c>
      <c r="I2261">
        <v>135</v>
      </c>
      <c r="J2261" t="s">
        <v>31</v>
      </c>
      <c r="K2261" t="s">
        <v>28</v>
      </c>
      <c r="L2261">
        <v>5</v>
      </c>
      <c r="M2261">
        <v>1</v>
      </c>
      <c r="N2261" s="1" t="s">
        <v>27</v>
      </c>
      <c r="O2261" t="s">
        <v>27</v>
      </c>
      <c r="P2261" t="s">
        <v>28</v>
      </c>
      <c r="Q2261" t="s">
        <v>27</v>
      </c>
      <c r="R2261" t="s">
        <v>27</v>
      </c>
      <c r="S2261">
        <v>20</v>
      </c>
      <c r="T2261">
        <v>135</v>
      </c>
      <c r="U2261" t="s">
        <v>39</v>
      </c>
    </row>
    <row r="2262" spans="1:21" x14ac:dyDescent="0.35">
      <c r="A2262" t="s">
        <v>49</v>
      </c>
      <c r="B2262">
        <v>21</v>
      </c>
      <c r="C2262">
        <v>2023</v>
      </c>
      <c r="D2262" t="s">
        <v>190</v>
      </c>
      <c r="E2262">
        <v>145</v>
      </c>
      <c r="F2262" t="s">
        <v>91</v>
      </c>
      <c r="G2262" t="s">
        <v>24</v>
      </c>
      <c r="H2262" t="s">
        <v>25</v>
      </c>
      <c r="I2262">
        <v>150</v>
      </c>
      <c r="J2262" t="s">
        <v>31</v>
      </c>
      <c r="K2262" t="s">
        <v>28</v>
      </c>
      <c r="L2262">
        <v>5</v>
      </c>
      <c r="M2262">
        <v>1</v>
      </c>
      <c r="N2262" s="1" t="s">
        <v>27</v>
      </c>
      <c r="O2262" t="s">
        <v>32</v>
      </c>
      <c r="P2262" t="s">
        <v>28</v>
      </c>
      <c r="Q2262" t="s">
        <v>27</v>
      </c>
      <c r="R2262" t="s">
        <v>27</v>
      </c>
      <c r="S2262">
        <v>30</v>
      </c>
      <c r="T2262">
        <v>100</v>
      </c>
      <c r="U2262" t="s">
        <v>39</v>
      </c>
    </row>
    <row r="2263" spans="1:21" x14ac:dyDescent="0.35">
      <c r="A2263" t="s">
        <v>50</v>
      </c>
      <c r="B2263">
        <v>22</v>
      </c>
      <c r="C2263">
        <v>2023</v>
      </c>
      <c r="D2263" t="s">
        <v>190</v>
      </c>
      <c r="E2263">
        <v>145</v>
      </c>
      <c r="F2263" t="s">
        <v>91</v>
      </c>
      <c r="G2263" t="s">
        <v>24</v>
      </c>
      <c r="H2263" t="s">
        <v>25</v>
      </c>
      <c r="I2263">
        <v>125</v>
      </c>
      <c r="J2263" t="s">
        <v>31</v>
      </c>
      <c r="K2263" t="s">
        <v>28</v>
      </c>
      <c r="L2263">
        <v>5</v>
      </c>
      <c r="M2263">
        <v>1</v>
      </c>
      <c r="N2263" s="1" t="s">
        <v>27</v>
      </c>
      <c r="O2263" t="s">
        <v>27</v>
      </c>
      <c r="P2263" t="s">
        <v>28</v>
      </c>
      <c r="Q2263" t="s">
        <v>32</v>
      </c>
      <c r="R2263" t="s">
        <v>27</v>
      </c>
      <c r="S2263">
        <v>20</v>
      </c>
      <c r="T2263">
        <f>2*65</f>
        <v>130</v>
      </c>
      <c r="U2263" t="s">
        <v>39</v>
      </c>
    </row>
    <row r="2264" spans="1:21" x14ac:dyDescent="0.35">
      <c r="A2264" t="s">
        <v>51</v>
      </c>
      <c r="B2264">
        <v>23</v>
      </c>
      <c r="C2264">
        <v>2023</v>
      </c>
      <c r="D2264" t="s">
        <v>190</v>
      </c>
      <c r="E2264">
        <v>145</v>
      </c>
      <c r="F2264" t="s">
        <v>91</v>
      </c>
      <c r="G2264" t="s">
        <v>24</v>
      </c>
      <c r="H2264" t="s">
        <v>25</v>
      </c>
      <c r="I2264">
        <v>71</v>
      </c>
      <c r="J2264" t="s">
        <v>31</v>
      </c>
      <c r="K2264" t="s">
        <v>28</v>
      </c>
      <c r="L2264">
        <v>5</v>
      </c>
      <c r="M2264">
        <v>1</v>
      </c>
      <c r="N2264" s="1" t="s">
        <v>27</v>
      </c>
      <c r="O2264" t="s">
        <v>27</v>
      </c>
      <c r="P2264" t="s">
        <v>28</v>
      </c>
      <c r="Q2264" t="s">
        <v>27</v>
      </c>
      <c r="R2264" t="s">
        <v>27</v>
      </c>
      <c r="S2264" s="1">
        <v>50</v>
      </c>
      <c r="T2264">
        <v>50</v>
      </c>
      <c r="U2264" t="s">
        <v>29</v>
      </c>
    </row>
    <row r="2265" spans="1:21" x14ac:dyDescent="0.35">
      <c r="A2265" t="s">
        <v>52</v>
      </c>
      <c r="B2265">
        <v>24</v>
      </c>
      <c r="C2265">
        <v>2023</v>
      </c>
      <c r="D2265" t="s">
        <v>190</v>
      </c>
      <c r="E2265">
        <v>145</v>
      </c>
      <c r="F2265" t="s">
        <v>91</v>
      </c>
      <c r="G2265" t="s">
        <v>24</v>
      </c>
      <c r="H2265" t="s">
        <v>25</v>
      </c>
      <c r="I2265">
        <v>150</v>
      </c>
      <c r="J2265" t="s">
        <v>31</v>
      </c>
      <c r="K2265" t="s">
        <v>28</v>
      </c>
      <c r="L2265">
        <v>5</v>
      </c>
      <c r="M2265">
        <v>2</v>
      </c>
      <c r="N2265" s="1" t="s">
        <v>27</v>
      </c>
      <c r="O2265" t="s">
        <v>27</v>
      </c>
      <c r="P2265" t="s">
        <v>28</v>
      </c>
      <c r="Q2265" t="s">
        <v>32</v>
      </c>
      <c r="R2265" t="s">
        <v>32</v>
      </c>
      <c r="S2265">
        <v>30</v>
      </c>
      <c r="T2265">
        <v>250</v>
      </c>
      <c r="U2265" t="s">
        <v>29</v>
      </c>
    </row>
    <row r="2266" spans="1:21" x14ac:dyDescent="0.35">
      <c r="A2266" t="s">
        <v>53</v>
      </c>
      <c r="B2266">
        <v>25</v>
      </c>
      <c r="C2266">
        <v>2023</v>
      </c>
      <c r="D2266" t="s">
        <v>190</v>
      </c>
      <c r="E2266">
        <v>145</v>
      </c>
      <c r="F2266" t="s">
        <v>91</v>
      </c>
      <c r="G2266" t="s">
        <v>24</v>
      </c>
      <c r="H2266" t="s">
        <v>25</v>
      </c>
      <c r="I2266">
        <v>68</v>
      </c>
      <c r="J2266" t="s">
        <v>31</v>
      </c>
      <c r="K2266" t="s">
        <v>28</v>
      </c>
      <c r="L2266">
        <v>5</v>
      </c>
      <c r="M2266">
        <v>1</v>
      </c>
      <c r="N2266" s="1" t="s">
        <v>27</v>
      </c>
      <c r="O2266" t="s">
        <v>27</v>
      </c>
      <c r="P2266" t="s">
        <v>28</v>
      </c>
      <c r="Q2266" t="s">
        <v>32</v>
      </c>
      <c r="R2266" t="s">
        <v>27</v>
      </c>
      <c r="S2266">
        <v>20</v>
      </c>
      <c r="T2266">
        <v>68</v>
      </c>
      <c r="U2266" t="s">
        <v>39</v>
      </c>
    </row>
    <row r="2267" spans="1:21" x14ac:dyDescent="0.35">
      <c r="A2267" t="s">
        <v>54</v>
      </c>
      <c r="B2267">
        <v>26</v>
      </c>
      <c r="C2267">
        <v>2023</v>
      </c>
      <c r="D2267" t="s">
        <v>190</v>
      </c>
      <c r="E2267">
        <v>145</v>
      </c>
      <c r="F2267" t="s">
        <v>91</v>
      </c>
      <c r="G2267" t="s">
        <v>24</v>
      </c>
      <c r="H2267" t="s">
        <v>25</v>
      </c>
      <c r="I2267">
        <v>183.8</v>
      </c>
      <c r="J2267" t="s">
        <v>31</v>
      </c>
      <c r="K2267" t="s">
        <v>28</v>
      </c>
      <c r="L2267">
        <v>5</v>
      </c>
      <c r="M2267">
        <v>1</v>
      </c>
      <c r="N2267" s="1" t="s">
        <v>27</v>
      </c>
      <c r="O2267" t="s">
        <v>27</v>
      </c>
      <c r="P2267" t="s">
        <v>28</v>
      </c>
      <c r="Q2267" t="s">
        <v>32</v>
      </c>
      <c r="R2267" t="s">
        <v>32</v>
      </c>
      <c r="S2267">
        <v>20</v>
      </c>
      <c r="T2267">
        <v>162.19999999999999</v>
      </c>
      <c r="U2267" t="s">
        <v>29</v>
      </c>
    </row>
    <row r="2268" spans="1:21" x14ac:dyDescent="0.35">
      <c r="A2268" t="s">
        <v>55</v>
      </c>
      <c r="B2268">
        <v>27</v>
      </c>
      <c r="C2268">
        <v>2023</v>
      </c>
      <c r="D2268" t="s">
        <v>190</v>
      </c>
      <c r="E2268">
        <v>145</v>
      </c>
      <c r="F2268" t="s">
        <v>91</v>
      </c>
      <c r="G2268" t="s">
        <v>24</v>
      </c>
      <c r="H2268" t="s">
        <v>25</v>
      </c>
      <c r="I2268">
        <v>218.5</v>
      </c>
      <c r="J2268" t="s">
        <v>31</v>
      </c>
      <c r="K2268" t="s">
        <v>28</v>
      </c>
      <c r="L2268">
        <v>5</v>
      </c>
      <c r="M2268">
        <v>1</v>
      </c>
      <c r="N2268" s="1" t="s">
        <v>27</v>
      </c>
      <c r="O2268" t="s">
        <v>27</v>
      </c>
      <c r="P2268" t="s">
        <v>28</v>
      </c>
      <c r="Q2268" t="s">
        <v>27</v>
      </c>
      <c r="R2268" t="s">
        <v>27</v>
      </c>
      <c r="S2268">
        <v>30</v>
      </c>
      <c r="T2268">
        <v>200</v>
      </c>
      <c r="U2268" t="s">
        <v>39</v>
      </c>
    </row>
    <row r="2269" spans="1:21" x14ac:dyDescent="0.35">
      <c r="A2269" t="s">
        <v>56</v>
      </c>
      <c r="B2269">
        <v>28</v>
      </c>
      <c r="C2269">
        <v>2023</v>
      </c>
      <c r="D2269" t="s">
        <v>190</v>
      </c>
      <c r="E2269">
        <v>145</v>
      </c>
      <c r="F2269" t="s">
        <v>91</v>
      </c>
      <c r="G2269" t="s">
        <v>24</v>
      </c>
      <c r="H2269" t="s">
        <v>25</v>
      </c>
      <c r="I2269">
        <v>200</v>
      </c>
      <c r="J2269" t="s">
        <v>31</v>
      </c>
      <c r="K2269" t="s">
        <v>28</v>
      </c>
      <c r="L2269">
        <v>5</v>
      </c>
      <c r="M2269">
        <v>1</v>
      </c>
      <c r="N2269" s="1" t="s">
        <v>27</v>
      </c>
      <c r="O2269" t="s">
        <v>27</v>
      </c>
      <c r="P2269" t="s">
        <v>28</v>
      </c>
      <c r="Q2269" t="s">
        <v>27</v>
      </c>
      <c r="R2269" t="s">
        <v>27</v>
      </c>
      <c r="S2269">
        <v>20</v>
      </c>
      <c r="T2269">
        <v>100</v>
      </c>
      <c r="U2269" t="s">
        <v>39</v>
      </c>
    </row>
    <row r="2270" spans="1:21" x14ac:dyDescent="0.35">
      <c r="A2270" t="s">
        <v>57</v>
      </c>
      <c r="B2270">
        <v>29</v>
      </c>
      <c r="C2270">
        <v>2023</v>
      </c>
      <c r="D2270" t="s">
        <v>190</v>
      </c>
      <c r="E2270">
        <v>145</v>
      </c>
      <c r="F2270" t="s">
        <v>91</v>
      </c>
      <c r="G2270" t="s">
        <v>24</v>
      </c>
      <c r="H2270" t="s">
        <v>25</v>
      </c>
      <c r="I2270">
        <v>25</v>
      </c>
      <c r="J2270" t="s">
        <v>31</v>
      </c>
      <c r="K2270" t="s">
        <v>28</v>
      </c>
      <c r="L2270">
        <v>5</v>
      </c>
      <c r="M2270">
        <v>2</v>
      </c>
      <c r="N2270" s="1" t="s">
        <v>27</v>
      </c>
      <c r="O2270" t="s">
        <v>27</v>
      </c>
      <c r="P2270" t="s">
        <v>28</v>
      </c>
      <c r="Q2270" t="s">
        <v>32</v>
      </c>
      <c r="R2270" t="s">
        <v>27</v>
      </c>
      <c r="S2270">
        <v>20</v>
      </c>
      <c r="T2270" s="6">
        <f>(2/3)*50</f>
        <v>33.333333333333329</v>
      </c>
      <c r="U2270" t="s">
        <v>39</v>
      </c>
    </row>
    <row r="2271" spans="1:21" x14ac:dyDescent="0.35">
      <c r="A2271" t="s">
        <v>40</v>
      </c>
      <c r="B2271">
        <v>11</v>
      </c>
      <c r="C2271">
        <v>2023</v>
      </c>
      <c r="D2271" t="s">
        <v>190</v>
      </c>
      <c r="E2271">
        <v>145</v>
      </c>
      <c r="F2271" t="s">
        <v>91</v>
      </c>
      <c r="G2271" t="s">
        <v>24</v>
      </c>
      <c r="H2271" t="s">
        <v>25</v>
      </c>
      <c r="I2271">
        <v>264</v>
      </c>
      <c r="J2271" t="s">
        <v>31</v>
      </c>
      <c r="K2271" t="s">
        <v>28</v>
      </c>
      <c r="L2271">
        <v>5</v>
      </c>
      <c r="M2271">
        <v>1</v>
      </c>
      <c r="N2271" s="1" t="s">
        <v>27</v>
      </c>
      <c r="O2271" t="s">
        <v>27</v>
      </c>
      <c r="P2271" t="s">
        <v>28</v>
      </c>
      <c r="Q2271" t="s">
        <v>27</v>
      </c>
      <c r="R2271" t="s">
        <v>32</v>
      </c>
      <c r="S2271">
        <v>20</v>
      </c>
      <c r="T2271">
        <v>229</v>
      </c>
      <c r="U2271" t="s">
        <v>29</v>
      </c>
    </row>
    <row r="2272" spans="1:21" x14ac:dyDescent="0.35">
      <c r="A2272" t="s">
        <v>58</v>
      </c>
      <c r="B2272">
        <v>30</v>
      </c>
      <c r="C2272">
        <v>2023</v>
      </c>
      <c r="D2272" t="s">
        <v>190</v>
      </c>
      <c r="E2272">
        <v>145</v>
      </c>
      <c r="F2272" t="s">
        <v>91</v>
      </c>
      <c r="G2272" t="s">
        <v>24</v>
      </c>
      <c r="H2272" t="s">
        <v>25</v>
      </c>
      <c r="I2272">
        <v>192</v>
      </c>
      <c r="J2272" t="s">
        <v>31</v>
      </c>
      <c r="K2272" t="s">
        <v>28</v>
      </c>
      <c r="L2272">
        <v>5</v>
      </c>
      <c r="M2272">
        <v>2</v>
      </c>
      <c r="N2272" s="1" t="s">
        <v>27</v>
      </c>
      <c r="O2272" t="s">
        <v>27</v>
      </c>
      <c r="P2272" t="s">
        <v>28</v>
      </c>
      <c r="Q2272" t="s">
        <v>27</v>
      </c>
      <c r="R2272" t="s">
        <v>27</v>
      </c>
      <c r="S2272">
        <v>20</v>
      </c>
      <c r="T2272">
        <f>2*110</f>
        <v>220</v>
      </c>
      <c r="U2272" t="s">
        <v>27</v>
      </c>
    </row>
    <row r="2273" spans="1:21" x14ac:dyDescent="0.35">
      <c r="A2273" t="s">
        <v>59</v>
      </c>
      <c r="B2273">
        <v>31</v>
      </c>
      <c r="C2273">
        <v>2023</v>
      </c>
      <c r="D2273" t="s">
        <v>190</v>
      </c>
      <c r="E2273">
        <v>145</v>
      </c>
      <c r="F2273" t="s">
        <v>91</v>
      </c>
      <c r="G2273" t="s">
        <v>24</v>
      </c>
      <c r="H2273" t="s">
        <v>25</v>
      </c>
      <c r="I2273">
        <v>140</v>
      </c>
      <c r="J2273" t="s">
        <v>31</v>
      </c>
      <c r="K2273" t="s">
        <v>28</v>
      </c>
      <c r="L2273">
        <v>5</v>
      </c>
      <c r="M2273">
        <v>1</v>
      </c>
      <c r="N2273" s="1" t="s">
        <v>27</v>
      </c>
      <c r="O2273" t="s">
        <v>32</v>
      </c>
      <c r="P2273">
        <v>19</v>
      </c>
      <c r="Q2273" t="s">
        <v>32</v>
      </c>
      <c r="R2273" t="s">
        <v>27</v>
      </c>
      <c r="S2273">
        <v>20</v>
      </c>
      <c r="T2273">
        <v>140</v>
      </c>
      <c r="U2273" t="s">
        <v>29</v>
      </c>
    </row>
    <row r="2274" spans="1:21" x14ac:dyDescent="0.35">
      <c r="A2274" t="s">
        <v>60</v>
      </c>
      <c r="B2274">
        <v>32</v>
      </c>
      <c r="C2274">
        <v>2023</v>
      </c>
      <c r="D2274" t="s">
        <v>190</v>
      </c>
      <c r="E2274">
        <v>145</v>
      </c>
      <c r="F2274" t="s">
        <v>91</v>
      </c>
      <c r="G2274" t="s">
        <v>24</v>
      </c>
      <c r="H2274" t="s">
        <v>25</v>
      </c>
      <c r="I2274">
        <v>250</v>
      </c>
      <c r="J2274" t="s">
        <v>31</v>
      </c>
      <c r="K2274" t="s">
        <v>28</v>
      </c>
      <c r="L2274">
        <v>5</v>
      </c>
      <c r="M2274">
        <v>0</v>
      </c>
      <c r="N2274" s="1" t="s">
        <v>27</v>
      </c>
      <c r="O2274" t="s">
        <v>27</v>
      </c>
      <c r="P2274" t="s">
        <v>28</v>
      </c>
      <c r="Q2274" t="s">
        <v>32</v>
      </c>
      <c r="R2274" t="s">
        <v>27</v>
      </c>
      <c r="S2274">
        <v>20</v>
      </c>
      <c r="T2274">
        <f>2*100</f>
        <v>200</v>
      </c>
      <c r="U2274" t="s">
        <v>29</v>
      </c>
    </row>
    <row r="2275" spans="1:21" x14ac:dyDescent="0.35">
      <c r="A2275" t="s">
        <v>61</v>
      </c>
      <c r="B2275">
        <v>33</v>
      </c>
      <c r="C2275">
        <v>2023</v>
      </c>
      <c r="D2275" t="s">
        <v>190</v>
      </c>
      <c r="E2275">
        <v>145</v>
      </c>
      <c r="F2275" t="s">
        <v>91</v>
      </c>
      <c r="G2275" t="s">
        <v>24</v>
      </c>
      <c r="H2275" t="s">
        <v>25</v>
      </c>
      <c r="I2275">
        <v>170</v>
      </c>
      <c r="J2275" t="s">
        <v>31</v>
      </c>
      <c r="K2275" t="s">
        <v>28</v>
      </c>
      <c r="L2275">
        <v>5</v>
      </c>
      <c r="M2275">
        <v>1</v>
      </c>
      <c r="N2275" s="1" t="s">
        <v>27</v>
      </c>
      <c r="O2275" t="s">
        <v>27</v>
      </c>
      <c r="P2275" t="s">
        <v>28</v>
      </c>
      <c r="Q2275" t="s">
        <v>32</v>
      </c>
      <c r="R2275" t="s">
        <v>27</v>
      </c>
      <c r="S2275">
        <v>30</v>
      </c>
      <c r="T2275">
        <v>110</v>
      </c>
      <c r="U2275" t="s">
        <v>27</v>
      </c>
    </row>
    <row r="2276" spans="1:21" x14ac:dyDescent="0.35">
      <c r="A2276" t="s">
        <v>62</v>
      </c>
      <c r="B2276">
        <v>34</v>
      </c>
      <c r="C2276">
        <v>2023</v>
      </c>
      <c r="D2276" t="s">
        <v>190</v>
      </c>
      <c r="E2276">
        <v>145</v>
      </c>
      <c r="F2276" t="s">
        <v>91</v>
      </c>
      <c r="G2276" t="s">
        <v>24</v>
      </c>
      <c r="H2276" t="s">
        <v>25</v>
      </c>
      <c r="I2276">
        <v>245</v>
      </c>
      <c r="J2276" t="s">
        <v>31</v>
      </c>
      <c r="K2276" t="s">
        <v>28</v>
      </c>
      <c r="L2276">
        <v>5</v>
      </c>
      <c r="M2276">
        <v>1</v>
      </c>
      <c r="N2276" s="1" t="s">
        <v>27</v>
      </c>
      <c r="O2276" t="s">
        <v>32</v>
      </c>
      <c r="P2276" t="s">
        <v>28</v>
      </c>
      <c r="Q2276" t="s">
        <v>27</v>
      </c>
      <c r="R2276" t="s">
        <v>27</v>
      </c>
      <c r="S2276">
        <v>20</v>
      </c>
      <c r="T2276">
        <v>170</v>
      </c>
      <c r="U2276" t="s">
        <v>39</v>
      </c>
    </row>
    <row r="2277" spans="1:21" x14ac:dyDescent="0.35">
      <c r="A2277" t="s">
        <v>63</v>
      </c>
      <c r="B2277">
        <v>35</v>
      </c>
      <c r="C2277">
        <v>2023</v>
      </c>
      <c r="D2277" t="s">
        <v>190</v>
      </c>
      <c r="E2277">
        <v>145</v>
      </c>
      <c r="F2277" t="s">
        <v>91</v>
      </c>
      <c r="G2277" t="s">
        <v>24</v>
      </c>
      <c r="H2277" t="s">
        <v>25</v>
      </c>
      <c r="I2277">
        <v>110</v>
      </c>
      <c r="J2277" t="s">
        <v>31</v>
      </c>
      <c r="K2277" t="s">
        <v>28</v>
      </c>
      <c r="L2277">
        <v>5</v>
      </c>
      <c r="M2277">
        <v>2</v>
      </c>
      <c r="N2277" s="1" t="s">
        <v>27</v>
      </c>
      <c r="O2277" t="s">
        <v>27</v>
      </c>
      <c r="P2277" t="s">
        <v>28</v>
      </c>
      <c r="Q2277" t="s">
        <v>27</v>
      </c>
      <c r="R2277" t="s">
        <v>27</v>
      </c>
      <c r="S2277">
        <v>20</v>
      </c>
      <c r="T2277">
        <v>200</v>
      </c>
      <c r="U2277" t="s">
        <v>29</v>
      </c>
    </row>
    <row r="2278" spans="1:21" x14ac:dyDescent="0.35">
      <c r="A2278" t="s">
        <v>64</v>
      </c>
      <c r="B2278">
        <v>36</v>
      </c>
      <c r="C2278">
        <v>2023</v>
      </c>
      <c r="D2278" t="s">
        <v>190</v>
      </c>
      <c r="E2278">
        <v>145</v>
      </c>
      <c r="F2278" t="s">
        <v>91</v>
      </c>
      <c r="G2278" t="s">
        <v>24</v>
      </c>
      <c r="H2278" t="s">
        <v>25</v>
      </c>
      <c r="I2278">
        <v>294</v>
      </c>
      <c r="J2278" t="s">
        <v>31</v>
      </c>
      <c r="K2278" t="s">
        <v>28</v>
      </c>
      <c r="L2278">
        <v>5</v>
      </c>
      <c r="M2278">
        <v>1</v>
      </c>
      <c r="N2278" s="1" t="s">
        <v>27</v>
      </c>
      <c r="O2278" t="s">
        <v>27</v>
      </c>
      <c r="P2278">
        <v>21</v>
      </c>
      <c r="Q2278" t="s">
        <v>32</v>
      </c>
      <c r="R2278" t="s">
        <v>27</v>
      </c>
      <c r="S2278">
        <v>20</v>
      </c>
      <c r="T2278" s="6">
        <f>(2/3)*229</f>
        <v>152.66666666666666</v>
      </c>
      <c r="U2278" t="s">
        <v>29</v>
      </c>
    </row>
    <row r="2279" spans="1:21" x14ac:dyDescent="0.35">
      <c r="A2279" t="s">
        <v>65</v>
      </c>
      <c r="B2279">
        <v>37</v>
      </c>
      <c r="C2279">
        <v>2023</v>
      </c>
      <c r="D2279" t="s">
        <v>190</v>
      </c>
      <c r="E2279">
        <v>145</v>
      </c>
      <c r="F2279" t="s">
        <v>91</v>
      </c>
      <c r="G2279" t="s">
        <v>24</v>
      </c>
      <c r="H2279" t="s">
        <v>25</v>
      </c>
      <c r="I2279">
        <v>93</v>
      </c>
      <c r="J2279" t="s">
        <v>31</v>
      </c>
      <c r="K2279" t="s">
        <v>28</v>
      </c>
      <c r="L2279">
        <v>5</v>
      </c>
      <c r="M2279">
        <v>1</v>
      </c>
      <c r="N2279" s="1" t="s">
        <v>27</v>
      </c>
      <c r="O2279" t="s">
        <v>27</v>
      </c>
      <c r="P2279" t="s">
        <v>28</v>
      </c>
      <c r="Q2279" t="s">
        <v>32</v>
      </c>
      <c r="R2279" t="s">
        <v>27</v>
      </c>
      <c r="S2279" s="1">
        <v>20</v>
      </c>
      <c r="T2279">
        <f>2*63</f>
        <v>126</v>
      </c>
      <c r="U2279" t="s">
        <v>39</v>
      </c>
    </row>
    <row r="2280" spans="1:21" x14ac:dyDescent="0.35">
      <c r="A2280" t="s">
        <v>66</v>
      </c>
      <c r="B2280">
        <v>38</v>
      </c>
      <c r="C2280">
        <v>2023</v>
      </c>
      <c r="D2280" t="s">
        <v>190</v>
      </c>
      <c r="E2280">
        <v>145</v>
      </c>
      <c r="F2280" t="s">
        <v>91</v>
      </c>
      <c r="G2280" t="s">
        <v>24</v>
      </c>
      <c r="H2280" t="s">
        <v>25</v>
      </c>
      <c r="I2280">
        <v>350</v>
      </c>
      <c r="J2280" t="s">
        <v>31</v>
      </c>
      <c r="K2280" t="s">
        <v>28</v>
      </c>
      <c r="L2280">
        <v>5</v>
      </c>
      <c r="M2280">
        <v>1</v>
      </c>
      <c r="N2280" s="1" t="s">
        <v>27</v>
      </c>
      <c r="O2280" t="s">
        <v>27</v>
      </c>
      <c r="P2280" t="s">
        <v>28</v>
      </c>
      <c r="Q2280" t="s">
        <v>32</v>
      </c>
      <c r="R2280" t="s">
        <v>27</v>
      </c>
      <c r="S2280">
        <v>20</v>
      </c>
      <c r="T2280">
        <f>2*75</f>
        <v>150</v>
      </c>
      <c r="U2280" t="s">
        <v>39</v>
      </c>
    </row>
    <row r="2281" spans="1:21" x14ac:dyDescent="0.35">
      <c r="A2281" t="s">
        <v>67</v>
      </c>
      <c r="B2281">
        <v>39</v>
      </c>
      <c r="C2281">
        <v>2023</v>
      </c>
      <c r="D2281" t="s">
        <v>190</v>
      </c>
      <c r="E2281">
        <v>145</v>
      </c>
      <c r="F2281" t="s">
        <v>91</v>
      </c>
      <c r="G2281" t="s">
        <v>24</v>
      </c>
      <c r="H2281" t="s">
        <v>25</v>
      </c>
      <c r="I2281">
        <v>200</v>
      </c>
      <c r="J2281" t="s">
        <v>31</v>
      </c>
      <c r="K2281" t="s">
        <v>28</v>
      </c>
      <c r="L2281">
        <v>5</v>
      </c>
      <c r="M2281">
        <v>1</v>
      </c>
      <c r="N2281" s="1" t="s">
        <v>27</v>
      </c>
      <c r="O2281" t="s">
        <v>27</v>
      </c>
      <c r="P2281" t="s">
        <v>28</v>
      </c>
      <c r="Q2281" t="s">
        <v>27</v>
      </c>
      <c r="R2281" t="s">
        <v>27</v>
      </c>
      <c r="S2281">
        <v>20</v>
      </c>
      <c r="T2281">
        <v>120</v>
      </c>
      <c r="U2281" t="s">
        <v>27</v>
      </c>
    </row>
    <row r="2282" spans="1:21" x14ac:dyDescent="0.35">
      <c r="A2282" t="s">
        <v>68</v>
      </c>
      <c r="B2282">
        <v>40</v>
      </c>
      <c r="C2282">
        <v>2023</v>
      </c>
      <c r="D2282" t="s">
        <v>190</v>
      </c>
      <c r="E2282">
        <v>145</v>
      </c>
      <c r="F2282" t="s">
        <v>91</v>
      </c>
      <c r="G2282" t="s">
        <v>24</v>
      </c>
      <c r="H2282" t="s">
        <v>25</v>
      </c>
      <c r="I2282">
        <v>85</v>
      </c>
      <c r="J2282" t="s">
        <v>31</v>
      </c>
      <c r="K2282" t="s">
        <v>28</v>
      </c>
      <c r="L2282">
        <v>5</v>
      </c>
      <c r="M2282">
        <v>1</v>
      </c>
      <c r="N2282" s="1" t="s">
        <v>27</v>
      </c>
      <c r="O2282" t="s">
        <v>32</v>
      </c>
      <c r="P2282" t="s">
        <v>28</v>
      </c>
      <c r="Q2282" t="s">
        <v>32</v>
      </c>
      <c r="R2282" t="s">
        <v>27</v>
      </c>
      <c r="S2282">
        <v>20</v>
      </c>
      <c r="T2282">
        <f>2*85</f>
        <v>170</v>
      </c>
      <c r="U2282" t="s">
        <v>39</v>
      </c>
    </row>
    <row r="2283" spans="1:21" x14ac:dyDescent="0.35">
      <c r="A2283" t="s">
        <v>69</v>
      </c>
      <c r="B2283">
        <v>41</v>
      </c>
      <c r="C2283">
        <v>2023</v>
      </c>
      <c r="D2283" t="s">
        <v>190</v>
      </c>
      <c r="E2283">
        <v>145</v>
      </c>
      <c r="F2283" t="s">
        <v>91</v>
      </c>
      <c r="G2283" t="s">
        <v>24</v>
      </c>
      <c r="H2283" t="s">
        <v>25</v>
      </c>
      <c r="I2283">
        <v>395</v>
      </c>
      <c r="J2283" t="s">
        <v>31</v>
      </c>
      <c r="K2283" t="s">
        <v>28</v>
      </c>
      <c r="L2283">
        <v>5</v>
      </c>
      <c r="M2283">
        <v>1</v>
      </c>
      <c r="N2283" s="1" t="s">
        <v>27</v>
      </c>
      <c r="O2283" t="s">
        <v>27</v>
      </c>
      <c r="P2283" t="s">
        <v>28</v>
      </c>
      <c r="Q2283" t="s">
        <v>27</v>
      </c>
      <c r="R2283" t="s">
        <v>32</v>
      </c>
      <c r="S2283">
        <v>20</v>
      </c>
      <c r="T2283">
        <v>250</v>
      </c>
      <c r="U2283" t="s">
        <v>27</v>
      </c>
    </row>
    <row r="2284" spans="1:21" x14ac:dyDescent="0.35">
      <c r="A2284" t="s">
        <v>70</v>
      </c>
      <c r="B2284">
        <v>42</v>
      </c>
      <c r="C2284">
        <v>2023</v>
      </c>
      <c r="D2284" t="s">
        <v>190</v>
      </c>
      <c r="E2284">
        <v>145</v>
      </c>
      <c r="F2284" t="s">
        <v>91</v>
      </c>
      <c r="G2284" t="s">
        <v>24</v>
      </c>
      <c r="H2284" t="s">
        <v>25</v>
      </c>
      <c r="I2284">
        <v>50</v>
      </c>
      <c r="J2284" t="s">
        <v>31</v>
      </c>
      <c r="K2284" t="s">
        <v>28</v>
      </c>
      <c r="L2284">
        <v>5</v>
      </c>
      <c r="M2284">
        <v>1</v>
      </c>
      <c r="N2284" s="1" t="s">
        <v>27</v>
      </c>
      <c r="O2284" t="s">
        <v>27</v>
      </c>
      <c r="P2284" t="s">
        <v>28</v>
      </c>
      <c r="Q2284" t="s">
        <v>32</v>
      </c>
      <c r="R2284" t="s">
        <v>27</v>
      </c>
      <c r="S2284">
        <v>20</v>
      </c>
      <c r="T2284">
        <v>65</v>
      </c>
      <c r="U2284" t="s">
        <v>39</v>
      </c>
    </row>
    <row r="2285" spans="1:21" x14ac:dyDescent="0.35">
      <c r="A2285" t="s">
        <v>71</v>
      </c>
      <c r="B2285">
        <v>44</v>
      </c>
      <c r="C2285">
        <v>2023</v>
      </c>
      <c r="D2285" t="s">
        <v>190</v>
      </c>
      <c r="E2285">
        <v>145</v>
      </c>
      <c r="F2285" t="s">
        <v>91</v>
      </c>
      <c r="G2285" t="s">
        <v>24</v>
      </c>
      <c r="H2285" t="s">
        <v>25</v>
      </c>
      <c r="I2285">
        <v>145</v>
      </c>
      <c r="J2285" t="s">
        <v>31</v>
      </c>
      <c r="K2285" t="s">
        <v>28</v>
      </c>
      <c r="L2285">
        <v>5</v>
      </c>
      <c r="M2285">
        <v>1</v>
      </c>
      <c r="N2285" s="1" t="s">
        <v>27</v>
      </c>
      <c r="O2285" t="s">
        <v>27</v>
      </c>
      <c r="P2285" t="s">
        <v>28</v>
      </c>
      <c r="Q2285" t="s">
        <v>32</v>
      </c>
      <c r="R2285" t="s">
        <v>27</v>
      </c>
      <c r="S2285">
        <v>20</v>
      </c>
      <c r="T2285">
        <v>145</v>
      </c>
      <c r="U2285" t="s">
        <v>29</v>
      </c>
    </row>
    <row r="2286" spans="1:21" x14ac:dyDescent="0.35">
      <c r="A2286" t="s">
        <v>72</v>
      </c>
      <c r="B2286">
        <v>45</v>
      </c>
      <c r="C2286">
        <v>2023</v>
      </c>
      <c r="D2286" t="s">
        <v>190</v>
      </c>
      <c r="E2286">
        <v>145</v>
      </c>
      <c r="F2286" t="s">
        <v>91</v>
      </c>
      <c r="G2286" t="s">
        <v>24</v>
      </c>
      <c r="H2286" t="s">
        <v>25</v>
      </c>
      <c r="I2286">
        <v>220</v>
      </c>
      <c r="J2286" t="s">
        <v>31</v>
      </c>
      <c r="K2286" t="s">
        <v>28</v>
      </c>
      <c r="L2286">
        <v>5</v>
      </c>
      <c r="M2286">
        <v>1</v>
      </c>
      <c r="N2286" s="1" t="s">
        <v>27</v>
      </c>
      <c r="O2286" t="s">
        <v>32</v>
      </c>
      <c r="P2286" t="s">
        <v>28</v>
      </c>
      <c r="Q2286" t="s">
        <v>27</v>
      </c>
      <c r="R2286" t="s">
        <v>27</v>
      </c>
      <c r="S2286">
        <v>16</v>
      </c>
      <c r="T2286">
        <v>160</v>
      </c>
      <c r="U2286" t="s">
        <v>27</v>
      </c>
    </row>
    <row r="2287" spans="1:21" x14ac:dyDescent="0.35">
      <c r="A2287" t="s">
        <v>73</v>
      </c>
      <c r="B2287">
        <v>46</v>
      </c>
      <c r="C2287">
        <v>2023</v>
      </c>
      <c r="D2287" t="s">
        <v>190</v>
      </c>
      <c r="E2287">
        <v>145</v>
      </c>
      <c r="F2287" t="s">
        <v>91</v>
      </c>
      <c r="G2287" t="s">
        <v>24</v>
      </c>
      <c r="H2287" t="s">
        <v>25</v>
      </c>
      <c r="I2287">
        <v>250</v>
      </c>
      <c r="J2287" t="s">
        <v>31</v>
      </c>
      <c r="K2287" t="s">
        <v>28</v>
      </c>
      <c r="L2287">
        <v>5</v>
      </c>
      <c r="M2287">
        <v>1</v>
      </c>
      <c r="N2287" s="1" t="s">
        <v>27</v>
      </c>
      <c r="O2287" t="s">
        <v>27</v>
      </c>
      <c r="P2287" t="s">
        <v>28</v>
      </c>
      <c r="Q2287" t="s">
        <v>27</v>
      </c>
      <c r="R2287" t="s">
        <v>27</v>
      </c>
      <c r="S2287">
        <v>20</v>
      </c>
      <c r="T2287">
        <v>150</v>
      </c>
      <c r="U2287" t="s">
        <v>29</v>
      </c>
    </row>
    <row r="2288" spans="1:21" x14ac:dyDescent="0.35">
      <c r="A2288" t="s">
        <v>74</v>
      </c>
      <c r="B2288">
        <v>47</v>
      </c>
      <c r="C2288">
        <v>2023</v>
      </c>
      <c r="D2288" t="s">
        <v>190</v>
      </c>
      <c r="E2288">
        <v>145</v>
      </c>
      <c r="F2288" t="s">
        <v>91</v>
      </c>
      <c r="G2288" t="s">
        <v>24</v>
      </c>
      <c r="H2288" t="s">
        <v>25</v>
      </c>
      <c r="I2288">
        <v>160</v>
      </c>
      <c r="J2288" t="s">
        <v>31</v>
      </c>
      <c r="K2288" t="s">
        <v>28</v>
      </c>
      <c r="L2288">
        <v>5</v>
      </c>
      <c r="M2288">
        <v>2</v>
      </c>
      <c r="N2288" s="1" t="s">
        <v>27</v>
      </c>
      <c r="O2288" t="s">
        <v>32</v>
      </c>
      <c r="P2288">
        <v>18</v>
      </c>
      <c r="Q2288" t="s">
        <v>32</v>
      </c>
      <c r="R2288" t="s">
        <v>27</v>
      </c>
      <c r="S2288">
        <v>20</v>
      </c>
      <c r="T2288">
        <v>70</v>
      </c>
      <c r="U2288" t="s">
        <v>39</v>
      </c>
    </row>
    <row r="2289" spans="1:21" x14ac:dyDescent="0.35">
      <c r="A2289" t="s">
        <v>75</v>
      </c>
      <c r="B2289">
        <v>48</v>
      </c>
      <c r="C2289">
        <v>2023</v>
      </c>
      <c r="D2289" t="s">
        <v>190</v>
      </c>
      <c r="E2289">
        <v>145</v>
      </c>
      <c r="F2289" t="s">
        <v>91</v>
      </c>
      <c r="G2289" t="s">
        <v>24</v>
      </c>
      <c r="H2289" t="s">
        <v>25</v>
      </c>
      <c r="I2289">
        <v>150</v>
      </c>
      <c r="J2289" t="s">
        <v>31</v>
      </c>
      <c r="K2289" t="s">
        <v>28</v>
      </c>
      <c r="L2289">
        <v>5</v>
      </c>
      <c r="M2289">
        <v>2</v>
      </c>
      <c r="N2289" s="1" t="s">
        <v>27</v>
      </c>
      <c r="O2289" t="s">
        <v>27</v>
      </c>
      <c r="P2289" t="s">
        <v>28</v>
      </c>
      <c r="Q2289" t="s">
        <v>27</v>
      </c>
      <c r="R2289" t="s">
        <v>27</v>
      </c>
      <c r="S2289">
        <v>20</v>
      </c>
      <c r="T2289">
        <v>100</v>
      </c>
      <c r="U2289" t="s">
        <v>27</v>
      </c>
    </row>
    <row r="2290" spans="1:21" x14ac:dyDescent="0.35">
      <c r="A2290" t="s">
        <v>76</v>
      </c>
      <c r="B2290">
        <v>49</v>
      </c>
      <c r="C2290">
        <v>2023</v>
      </c>
      <c r="D2290" t="s">
        <v>190</v>
      </c>
      <c r="E2290">
        <v>145</v>
      </c>
      <c r="F2290" t="s">
        <v>91</v>
      </c>
      <c r="G2290" t="s">
        <v>24</v>
      </c>
      <c r="H2290" t="s">
        <v>25</v>
      </c>
      <c r="I2290">
        <v>70</v>
      </c>
      <c r="J2290" t="s">
        <v>31</v>
      </c>
      <c r="K2290" t="s">
        <v>28</v>
      </c>
      <c r="L2290">
        <v>5</v>
      </c>
      <c r="M2290">
        <v>1</v>
      </c>
      <c r="N2290" s="1" t="s">
        <v>27</v>
      </c>
      <c r="O2290" t="s">
        <v>32</v>
      </c>
      <c r="P2290" t="s">
        <v>28</v>
      </c>
      <c r="Q2290" t="s">
        <v>27</v>
      </c>
      <c r="R2290" t="s">
        <v>27</v>
      </c>
      <c r="S2290">
        <v>20</v>
      </c>
      <c r="T2290">
        <v>47</v>
      </c>
      <c r="U2290" t="s">
        <v>29</v>
      </c>
    </row>
    <row r="2291" spans="1:21" x14ac:dyDescent="0.35">
      <c r="A2291" t="s">
        <v>77</v>
      </c>
      <c r="B2291">
        <v>50</v>
      </c>
      <c r="C2291">
        <v>2023</v>
      </c>
      <c r="D2291" t="s">
        <v>190</v>
      </c>
      <c r="E2291">
        <v>145</v>
      </c>
      <c r="F2291" t="s">
        <v>91</v>
      </c>
      <c r="G2291" t="s">
        <v>24</v>
      </c>
      <c r="H2291" t="s">
        <v>25</v>
      </c>
      <c r="I2291">
        <v>100</v>
      </c>
      <c r="J2291" t="s">
        <v>31</v>
      </c>
      <c r="K2291" t="s">
        <v>28</v>
      </c>
      <c r="L2291">
        <v>5</v>
      </c>
      <c r="M2291">
        <v>1</v>
      </c>
      <c r="N2291" s="1" t="s">
        <v>27</v>
      </c>
      <c r="O2291" t="s">
        <v>27</v>
      </c>
      <c r="P2291" t="s">
        <v>28</v>
      </c>
      <c r="Q2291" t="s">
        <v>27</v>
      </c>
      <c r="R2291" t="s">
        <v>27</v>
      </c>
      <c r="S2291">
        <v>20</v>
      </c>
      <c r="T2291">
        <v>240</v>
      </c>
      <c r="U2291" t="s">
        <v>29</v>
      </c>
    </row>
    <row r="2292" spans="1:21" x14ac:dyDescent="0.35">
      <c r="A2292" t="s">
        <v>78</v>
      </c>
      <c r="B2292">
        <v>51</v>
      </c>
      <c r="C2292">
        <v>2023</v>
      </c>
      <c r="D2292" t="s">
        <v>190</v>
      </c>
      <c r="E2292">
        <v>145</v>
      </c>
      <c r="F2292" t="s">
        <v>91</v>
      </c>
      <c r="G2292" t="s">
        <v>24</v>
      </c>
      <c r="H2292" t="s">
        <v>25</v>
      </c>
      <c r="I2292">
        <v>135</v>
      </c>
      <c r="J2292" t="s">
        <v>31</v>
      </c>
      <c r="K2292" t="s">
        <v>28</v>
      </c>
      <c r="L2292">
        <v>5</v>
      </c>
      <c r="M2292">
        <v>1</v>
      </c>
      <c r="N2292" s="1" t="s">
        <v>27</v>
      </c>
      <c r="O2292" t="s">
        <v>27</v>
      </c>
      <c r="P2292" t="s">
        <v>28</v>
      </c>
      <c r="Q2292" t="s">
        <v>27</v>
      </c>
      <c r="R2292" t="s">
        <v>27</v>
      </c>
      <c r="S2292">
        <v>20</v>
      </c>
      <c r="T2292">
        <f>2*75</f>
        <v>150</v>
      </c>
      <c r="U2292" t="s">
        <v>29</v>
      </c>
    </row>
    <row r="2293" spans="1:21" x14ac:dyDescent="0.35">
      <c r="A2293" t="s">
        <v>79</v>
      </c>
      <c r="B2293">
        <v>53</v>
      </c>
      <c r="C2293">
        <v>2023</v>
      </c>
      <c r="D2293" t="s">
        <v>190</v>
      </c>
      <c r="E2293">
        <v>145</v>
      </c>
      <c r="F2293" t="s">
        <v>91</v>
      </c>
      <c r="G2293" t="s">
        <v>24</v>
      </c>
      <c r="H2293" t="s">
        <v>25</v>
      </c>
      <c r="I2293">
        <v>221</v>
      </c>
      <c r="J2293" t="s">
        <v>31</v>
      </c>
      <c r="K2293" t="s">
        <v>28</v>
      </c>
      <c r="L2293">
        <v>5</v>
      </c>
      <c r="M2293">
        <v>2</v>
      </c>
      <c r="N2293" s="1" t="s">
        <v>27</v>
      </c>
      <c r="O2293" t="s">
        <v>27</v>
      </c>
      <c r="P2293" t="s">
        <v>28</v>
      </c>
      <c r="Q2293" t="s">
        <v>27</v>
      </c>
      <c r="R2293" t="s">
        <v>27</v>
      </c>
      <c r="S2293">
        <v>20</v>
      </c>
      <c r="T2293">
        <f>2*91</f>
        <v>182</v>
      </c>
      <c r="U2293" t="s">
        <v>29</v>
      </c>
    </row>
    <row r="2294" spans="1:21" x14ac:dyDescent="0.35">
      <c r="A2294" t="s">
        <v>80</v>
      </c>
      <c r="B2294">
        <v>54</v>
      </c>
      <c r="C2294">
        <v>2023</v>
      </c>
      <c r="D2294" t="s">
        <v>190</v>
      </c>
      <c r="E2294">
        <v>145</v>
      </c>
      <c r="F2294" t="s">
        <v>91</v>
      </c>
      <c r="G2294" t="s">
        <v>24</v>
      </c>
      <c r="H2294" t="s">
        <v>25</v>
      </c>
      <c r="I2294">
        <v>300</v>
      </c>
      <c r="J2294" t="s">
        <v>31</v>
      </c>
      <c r="K2294" t="s">
        <v>28</v>
      </c>
      <c r="L2294">
        <v>5</v>
      </c>
      <c r="M2294">
        <v>2</v>
      </c>
      <c r="N2294" s="1" t="s">
        <v>27</v>
      </c>
      <c r="O2294" t="s">
        <v>27</v>
      </c>
      <c r="P2294" t="s">
        <v>28</v>
      </c>
      <c r="Q2294" t="s">
        <v>27</v>
      </c>
      <c r="R2294" t="s">
        <v>27</v>
      </c>
      <c r="S2294">
        <v>20</v>
      </c>
      <c r="T2294">
        <v>175</v>
      </c>
      <c r="U2294" t="s">
        <v>39</v>
      </c>
    </row>
    <row r="2295" spans="1:21" x14ac:dyDescent="0.35">
      <c r="A2295" t="s">
        <v>81</v>
      </c>
      <c r="B2295">
        <v>55</v>
      </c>
      <c r="C2295">
        <v>2023</v>
      </c>
      <c r="D2295" t="s">
        <v>190</v>
      </c>
      <c r="E2295">
        <v>145</v>
      </c>
      <c r="F2295" t="s">
        <v>91</v>
      </c>
      <c r="G2295" t="s">
        <v>24</v>
      </c>
      <c r="H2295" t="s">
        <v>25</v>
      </c>
      <c r="I2295">
        <v>60</v>
      </c>
      <c r="J2295" t="s">
        <v>31</v>
      </c>
      <c r="K2295" t="s">
        <v>28</v>
      </c>
      <c r="L2295">
        <v>5</v>
      </c>
      <c r="M2295">
        <v>1</v>
      </c>
      <c r="N2295" s="1" t="s">
        <v>27</v>
      </c>
      <c r="O2295" t="s">
        <v>27</v>
      </c>
      <c r="P2295" t="s">
        <v>28</v>
      </c>
      <c r="Q2295" t="s">
        <v>27</v>
      </c>
      <c r="R2295" t="s">
        <v>27</v>
      </c>
      <c r="S2295">
        <v>20</v>
      </c>
      <c r="T2295">
        <v>60</v>
      </c>
      <c r="U2295" t="s">
        <v>39</v>
      </c>
    </row>
    <row r="2296" spans="1:21" x14ac:dyDescent="0.35">
      <c r="A2296" t="s">
        <v>82</v>
      </c>
      <c r="B2296">
        <v>56</v>
      </c>
      <c r="C2296">
        <v>2023</v>
      </c>
      <c r="D2296" t="s">
        <v>190</v>
      </c>
      <c r="E2296">
        <v>145</v>
      </c>
      <c r="F2296" t="s">
        <v>91</v>
      </c>
      <c r="G2296" t="s">
        <v>24</v>
      </c>
      <c r="H2296" t="s">
        <v>25</v>
      </c>
      <c r="I2296">
        <v>300</v>
      </c>
      <c r="J2296" t="s">
        <v>31</v>
      </c>
      <c r="K2296" t="s">
        <v>28</v>
      </c>
      <c r="L2296">
        <v>5</v>
      </c>
      <c r="M2296">
        <v>1</v>
      </c>
      <c r="N2296" s="1" t="s">
        <v>27</v>
      </c>
      <c r="O2296" t="s">
        <v>32</v>
      </c>
      <c r="P2296" t="s">
        <v>28</v>
      </c>
      <c r="Q2296" t="s">
        <v>27</v>
      </c>
      <c r="R2296" t="s">
        <v>27</v>
      </c>
      <c r="S2296">
        <v>24</v>
      </c>
      <c r="T2296">
        <f>2*100</f>
        <v>200</v>
      </c>
      <c r="U2296" t="s">
        <v>29</v>
      </c>
    </row>
    <row r="2297" spans="1:21" x14ac:dyDescent="0.35">
      <c r="A2297" t="s">
        <v>21</v>
      </c>
      <c r="B2297">
        <v>1</v>
      </c>
      <c r="C2297">
        <v>2023</v>
      </c>
      <c r="D2297" t="s">
        <v>191</v>
      </c>
      <c r="E2297">
        <v>146</v>
      </c>
      <c r="F2297" t="s">
        <v>91</v>
      </c>
      <c r="G2297" t="s">
        <v>24</v>
      </c>
      <c r="H2297" t="s">
        <v>25</v>
      </c>
      <c r="I2297">
        <v>100</v>
      </c>
      <c r="J2297" t="s">
        <v>106</v>
      </c>
      <c r="K2297" t="s">
        <v>28</v>
      </c>
      <c r="L2297">
        <v>4</v>
      </c>
      <c r="M2297">
        <v>0</v>
      </c>
      <c r="N2297" s="1" t="s">
        <v>27</v>
      </c>
      <c r="O2297" t="s">
        <v>27</v>
      </c>
      <c r="P2297" t="s">
        <v>28</v>
      </c>
      <c r="Q2297" t="s">
        <v>27</v>
      </c>
      <c r="R2297" t="s">
        <v>27</v>
      </c>
      <c r="S2297">
        <v>20</v>
      </c>
      <c r="T2297">
        <f>2*50</f>
        <v>100</v>
      </c>
      <c r="U2297" t="s">
        <v>27</v>
      </c>
    </row>
    <row r="2298" spans="1:21" x14ac:dyDescent="0.35">
      <c r="A2298" t="s">
        <v>30</v>
      </c>
      <c r="B2298">
        <v>2</v>
      </c>
      <c r="C2298">
        <v>2023</v>
      </c>
      <c r="D2298" t="s">
        <v>191</v>
      </c>
      <c r="E2298">
        <v>146</v>
      </c>
      <c r="F2298" t="s">
        <v>91</v>
      </c>
      <c r="G2298" t="s">
        <v>24</v>
      </c>
      <c r="H2298" t="s">
        <v>25</v>
      </c>
      <c r="I2298">
        <v>270</v>
      </c>
      <c r="J2298" t="s">
        <v>126</v>
      </c>
      <c r="K2298" t="s">
        <v>28</v>
      </c>
      <c r="L2298">
        <v>3</v>
      </c>
      <c r="M2298">
        <v>0</v>
      </c>
      <c r="N2298" s="1" t="s">
        <v>27</v>
      </c>
      <c r="O2298" t="s">
        <v>27</v>
      </c>
      <c r="P2298" t="s">
        <v>28</v>
      </c>
      <c r="Q2298" t="s">
        <v>27</v>
      </c>
      <c r="R2298" t="s">
        <v>27</v>
      </c>
      <c r="S2298">
        <v>15</v>
      </c>
      <c r="T2298">
        <v>70</v>
      </c>
      <c r="U2298" t="s">
        <v>27</v>
      </c>
    </row>
    <row r="2299" spans="1:21" x14ac:dyDescent="0.35">
      <c r="A2299" t="s">
        <v>33</v>
      </c>
      <c r="B2299">
        <v>4</v>
      </c>
      <c r="C2299">
        <v>2023</v>
      </c>
      <c r="D2299" t="s">
        <v>191</v>
      </c>
      <c r="E2299">
        <v>146</v>
      </c>
      <c r="F2299" t="s">
        <v>91</v>
      </c>
      <c r="G2299" t="s">
        <v>24</v>
      </c>
      <c r="H2299" t="s">
        <v>25</v>
      </c>
      <c r="I2299">
        <v>300</v>
      </c>
      <c r="J2299" t="s">
        <v>106</v>
      </c>
      <c r="K2299" t="s">
        <v>28</v>
      </c>
      <c r="L2299">
        <v>4</v>
      </c>
      <c r="M2299">
        <v>0</v>
      </c>
      <c r="N2299" s="1" t="s">
        <v>27</v>
      </c>
      <c r="O2299" s="1" t="s">
        <v>32</v>
      </c>
      <c r="P2299" t="s">
        <v>28</v>
      </c>
      <c r="Q2299" t="s">
        <v>32</v>
      </c>
      <c r="R2299" t="s">
        <v>27</v>
      </c>
      <c r="S2299">
        <v>20</v>
      </c>
      <c r="T2299">
        <v>200</v>
      </c>
      <c r="U2299" t="s">
        <v>39</v>
      </c>
    </row>
    <row r="2300" spans="1:21" x14ac:dyDescent="0.35">
      <c r="A2300" t="s">
        <v>34</v>
      </c>
      <c r="B2300">
        <v>5</v>
      </c>
      <c r="C2300">
        <v>2023</v>
      </c>
      <c r="D2300" t="s">
        <v>191</v>
      </c>
      <c r="E2300">
        <v>146</v>
      </c>
      <c r="F2300" t="s">
        <v>91</v>
      </c>
      <c r="G2300" t="s">
        <v>24</v>
      </c>
      <c r="H2300" t="s">
        <v>25</v>
      </c>
      <c r="I2300">
        <v>100</v>
      </c>
      <c r="J2300" t="s">
        <v>106</v>
      </c>
      <c r="K2300" t="s">
        <v>28</v>
      </c>
      <c r="L2300">
        <v>4</v>
      </c>
      <c r="M2300">
        <v>0</v>
      </c>
      <c r="N2300" s="1" t="s">
        <v>27</v>
      </c>
      <c r="O2300" t="s">
        <v>27</v>
      </c>
      <c r="P2300" t="s">
        <v>28</v>
      </c>
      <c r="Q2300" t="s">
        <v>27</v>
      </c>
      <c r="R2300" t="s">
        <v>27</v>
      </c>
      <c r="S2300">
        <v>20</v>
      </c>
      <c r="T2300">
        <f>2*60</f>
        <v>120</v>
      </c>
      <c r="U2300" t="s">
        <v>27</v>
      </c>
    </row>
    <row r="2301" spans="1:21" x14ac:dyDescent="0.35">
      <c r="A2301" t="s">
        <v>35</v>
      </c>
      <c r="B2301">
        <v>6</v>
      </c>
      <c r="C2301">
        <v>2023</v>
      </c>
      <c r="D2301" t="s">
        <v>191</v>
      </c>
      <c r="E2301">
        <v>146</v>
      </c>
      <c r="F2301" t="s">
        <v>91</v>
      </c>
      <c r="G2301" t="s">
        <v>24</v>
      </c>
      <c r="H2301" t="s">
        <v>25</v>
      </c>
      <c r="I2301">
        <v>50</v>
      </c>
      <c r="J2301" t="s">
        <v>126</v>
      </c>
      <c r="K2301" t="s">
        <v>28</v>
      </c>
      <c r="L2301">
        <v>3</v>
      </c>
      <c r="M2301">
        <v>0</v>
      </c>
      <c r="N2301" s="1" t="s">
        <v>27</v>
      </c>
      <c r="O2301" t="s">
        <v>27</v>
      </c>
      <c r="P2301" t="s">
        <v>28</v>
      </c>
      <c r="Q2301" t="s">
        <v>27</v>
      </c>
      <c r="R2301" t="s">
        <v>27</v>
      </c>
      <c r="S2301">
        <v>12</v>
      </c>
      <c r="T2301">
        <v>100</v>
      </c>
      <c r="U2301" t="s">
        <v>27</v>
      </c>
    </row>
    <row r="2302" spans="1:21" x14ac:dyDescent="0.35">
      <c r="A2302" t="s">
        <v>36</v>
      </c>
      <c r="B2302">
        <v>8</v>
      </c>
      <c r="C2302">
        <v>2023</v>
      </c>
      <c r="D2302" t="s">
        <v>191</v>
      </c>
      <c r="E2302">
        <v>146</v>
      </c>
      <c r="F2302" t="s">
        <v>91</v>
      </c>
      <c r="G2302" t="s">
        <v>24</v>
      </c>
      <c r="H2302" t="s">
        <v>25</v>
      </c>
      <c r="I2302">
        <v>90</v>
      </c>
      <c r="J2302" t="s">
        <v>106</v>
      </c>
      <c r="K2302" t="s">
        <v>28</v>
      </c>
      <c r="L2302">
        <v>4</v>
      </c>
      <c r="M2302">
        <v>0</v>
      </c>
      <c r="N2302" s="1" t="s">
        <v>27</v>
      </c>
      <c r="O2302" t="s">
        <v>27</v>
      </c>
      <c r="P2302" t="s">
        <v>28</v>
      </c>
      <c r="Q2302" t="s">
        <v>27</v>
      </c>
      <c r="R2302" t="s">
        <v>27</v>
      </c>
      <c r="S2302">
        <v>20</v>
      </c>
      <c r="T2302">
        <v>36</v>
      </c>
      <c r="U2302" t="s">
        <v>27</v>
      </c>
    </row>
    <row r="2303" spans="1:21" x14ac:dyDescent="0.35">
      <c r="A2303" t="s">
        <v>37</v>
      </c>
      <c r="B2303">
        <v>9</v>
      </c>
      <c r="C2303">
        <v>2023</v>
      </c>
      <c r="D2303" t="s">
        <v>191</v>
      </c>
      <c r="E2303">
        <v>146</v>
      </c>
      <c r="F2303" t="s">
        <v>91</v>
      </c>
      <c r="G2303" t="s">
        <v>24</v>
      </c>
      <c r="H2303" t="s">
        <v>27</v>
      </c>
      <c r="I2303" t="s">
        <v>28</v>
      </c>
      <c r="J2303" t="s">
        <v>28</v>
      </c>
      <c r="K2303" t="s">
        <v>28</v>
      </c>
      <c r="L2303" t="s">
        <v>28</v>
      </c>
      <c r="M2303" t="s">
        <v>28</v>
      </c>
      <c r="N2303" s="1" t="s">
        <v>28</v>
      </c>
      <c r="O2303" t="s">
        <v>28</v>
      </c>
      <c r="P2303" t="s">
        <v>28</v>
      </c>
      <c r="Q2303" t="s">
        <v>28</v>
      </c>
      <c r="R2303" t="s">
        <v>28</v>
      </c>
      <c r="S2303" t="s">
        <v>28</v>
      </c>
      <c r="T2303" t="s">
        <v>28</v>
      </c>
      <c r="U2303" t="s">
        <v>28</v>
      </c>
    </row>
    <row r="2304" spans="1:21" x14ac:dyDescent="0.35">
      <c r="A2304" t="s">
        <v>38</v>
      </c>
      <c r="B2304">
        <v>10</v>
      </c>
      <c r="C2304">
        <v>2023</v>
      </c>
      <c r="D2304" t="s">
        <v>191</v>
      </c>
      <c r="E2304">
        <v>146</v>
      </c>
      <c r="F2304" t="s">
        <v>91</v>
      </c>
      <c r="G2304" t="s">
        <v>24</v>
      </c>
      <c r="H2304" t="s">
        <v>27</v>
      </c>
      <c r="I2304" t="s">
        <v>28</v>
      </c>
      <c r="J2304" t="s">
        <v>28</v>
      </c>
      <c r="K2304" t="s">
        <v>28</v>
      </c>
      <c r="L2304" t="s">
        <v>28</v>
      </c>
      <c r="M2304" t="s">
        <v>28</v>
      </c>
      <c r="N2304" s="1" t="s">
        <v>28</v>
      </c>
      <c r="O2304" t="s">
        <v>28</v>
      </c>
      <c r="P2304" t="s">
        <v>28</v>
      </c>
      <c r="Q2304" t="s">
        <v>28</v>
      </c>
      <c r="R2304" t="s">
        <v>28</v>
      </c>
      <c r="S2304" t="s">
        <v>28</v>
      </c>
      <c r="T2304" t="s">
        <v>28</v>
      </c>
      <c r="U2304" t="s">
        <v>28</v>
      </c>
    </row>
    <row r="2305" spans="1:21" x14ac:dyDescent="0.35">
      <c r="A2305" t="s">
        <v>40</v>
      </c>
      <c r="B2305">
        <v>11</v>
      </c>
      <c r="C2305">
        <v>2023</v>
      </c>
      <c r="D2305" t="s">
        <v>191</v>
      </c>
      <c r="E2305">
        <v>146</v>
      </c>
      <c r="F2305" t="s">
        <v>91</v>
      </c>
      <c r="G2305" t="s">
        <v>24</v>
      </c>
      <c r="H2305" t="s">
        <v>25</v>
      </c>
      <c r="I2305">
        <v>210</v>
      </c>
      <c r="J2305" t="s">
        <v>126</v>
      </c>
      <c r="K2305" t="s">
        <v>28</v>
      </c>
      <c r="L2305">
        <v>3</v>
      </c>
      <c r="M2305">
        <v>0</v>
      </c>
      <c r="N2305" s="1" t="s">
        <v>27</v>
      </c>
      <c r="O2305" t="s">
        <v>27</v>
      </c>
      <c r="P2305" t="s">
        <v>28</v>
      </c>
      <c r="Q2305" t="s">
        <v>27</v>
      </c>
      <c r="R2305" t="s">
        <v>27</v>
      </c>
      <c r="S2305">
        <v>10</v>
      </c>
      <c r="T2305">
        <v>175</v>
      </c>
      <c r="U2305" t="s">
        <v>29</v>
      </c>
    </row>
    <row r="2306" spans="1:21" x14ac:dyDescent="0.35">
      <c r="A2306" t="s">
        <v>41</v>
      </c>
      <c r="B2306">
        <v>12</v>
      </c>
      <c r="C2306">
        <v>2023</v>
      </c>
      <c r="D2306" t="s">
        <v>191</v>
      </c>
      <c r="E2306">
        <v>146</v>
      </c>
      <c r="F2306" t="s">
        <v>91</v>
      </c>
      <c r="G2306" t="s">
        <v>24</v>
      </c>
      <c r="H2306" t="s">
        <v>25</v>
      </c>
      <c r="I2306">
        <v>130</v>
      </c>
      <c r="J2306" t="s">
        <v>106</v>
      </c>
      <c r="K2306" t="s">
        <v>28</v>
      </c>
      <c r="L2306">
        <v>4</v>
      </c>
      <c r="M2306">
        <v>0</v>
      </c>
      <c r="N2306" s="1" t="s">
        <v>27</v>
      </c>
      <c r="O2306" t="s">
        <v>27</v>
      </c>
      <c r="P2306" t="s">
        <v>28</v>
      </c>
      <c r="Q2306" t="s">
        <v>27</v>
      </c>
      <c r="R2306" t="s">
        <v>27</v>
      </c>
      <c r="S2306">
        <v>20</v>
      </c>
      <c r="T2306">
        <v>55</v>
      </c>
      <c r="U2306" t="s">
        <v>27</v>
      </c>
    </row>
    <row r="2307" spans="1:21" x14ac:dyDescent="0.35">
      <c r="A2307" t="s">
        <v>42</v>
      </c>
      <c r="B2307">
        <v>13</v>
      </c>
      <c r="C2307">
        <v>2023</v>
      </c>
      <c r="D2307" t="s">
        <v>191</v>
      </c>
      <c r="E2307">
        <v>146</v>
      </c>
      <c r="F2307" t="s">
        <v>91</v>
      </c>
      <c r="G2307" t="s">
        <v>24</v>
      </c>
      <c r="H2307" t="s">
        <v>25</v>
      </c>
      <c r="I2307">
        <v>35</v>
      </c>
      <c r="J2307" t="s">
        <v>126</v>
      </c>
      <c r="K2307" t="s">
        <v>28</v>
      </c>
      <c r="L2307">
        <v>3</v>
      </c>
      <c r="M2307">
        <v>0</v>
      </c>
      <c r="N2307" s="1" t="s">
        <v>27</v>
      </c>
      <c r="O2307" t="s">
        <v>27</v>
      </c>
      <c r="P2307">
        <v>18</v>
      </c>
      <c r="Q2307" t="s">
        <v>27</v>
      </c>
      <c r="R2307" t="s">
        <v>27</v>
      </c>
      <c r="S2307">
        <v>0</v>
      </c>
      <c r="T2307">
        <v>20</v>
      </c>
      <c r="U2307" t="s">
        <v>27</v>
      </c>
    </row>
    <row r="2308" spans="1:21" x14ac:dyDescent="0.35">
      <c r="A2308" t="s">
        <v>43</v>
      </c>
      <c r="B2308">
        <v>15</v>
      </c>
      <c r="C2308">
        <v>2023</v>
      </c>
      <c r="D2308" t="s">
        <v>191</v>
      </c>
      <c r="E2308">
        <v>146</v>
      </c>
      <c r="F2308" t="s">
        <v>91</v>
      </c>
      <c r="G2308" t="s">
        <v>24</v>
      </c>
      <c r="H2308" t="s">
        <v>27</v>
      </c>
      <c r="I2308" t="s">
        <v>28</v>
      </c>
      <c r="J2308" t="s">
        <v>28</v>
      </c>
      <c r="K2308" t="s">
        <v>28</v>
      </c>
      <c r="L2308" t="s">
        <v>28</v>
      </c>
      <c r="M2308" t="s">
        <v>28</v>
      </c>
      <c r="N2308" s="1" t="s">
        <v>28</v>
      </c>
      <c r="O2308" t="s">
        <v>28</v>
      </c>
      <c r="P2308" t="s">
        <v>28</v>
      </c>
      <c r="Q2308" t="s">
        <v>28</v>
      </c>
      <c r="R2308" t="s">
        <v>28</v>
      </c>
      <c r="S2308" t="s">
        <v>28</v>
      </c>
      <c r="T2308" t="s">
        <v>28</v>
      </c>
      <c r="U2308" t="s">
        <v>28</v>
      </c>
    </row>
    <row r="2309" spans="1:21" x14ac:dyDescent="0.35">
      <c r="A2309" t="s">
        <v>44</v>
      </c>
      <c r="B2309">
        <v>16</v>
      </c>
      <c r="C2309">
        <v>2023</v>
      </c>
      <c r="D2309" t="s">
        <v>191</v>
      </c>
      <c r="E2309">
        <v>146</v>
      </c>
      <c r="F2309" t="s">
        <v>91</v>
      </c>
      <c r="G2309" t="s">
        <v>24</v>
      </c>
      <c r="H2309" t="s">
        <v>25</v>
      </c>
      <c r="I2309">
        <v>95</v>
      </c>
      <c r="J2309" t="s">
        <v>126</v>
      </c>
      <c r="K2309" t="s">
        <v>28</v>
      </c>
      <c r="L2309">
        <v>3</v>
      </c>
      <c r="M2309">
        <v>1</v>
      </c>
      <c r="N2309" s="1" t="s">
        <v>27</v>
      </c>
      <c r="O2309" t="s">
        <v>27</v>
      </c>
      <c r="P2309" t="s">
        <v>28</v>
      </c>
      <c r="Q2309" t="s">
        <v>27</v>
      </c>
      <c r="R2309" t="s">
        <v>27</v>
      </c>
      <c r="S2309">
        <v>20</v>
      </c>
      <c r="T2309">
        <f>2*80</f>
        <v>160</v>
      </c>
      <c r="U2309" t="s">
        <v>29</v>
      </c>
    </row>
    <row r="2310" spans="1:21" x14ac:dyDescent="0.35">
      <c r="A2310" t="s">
        <v>45</v>
      </c>
      <c r="B2310">
        <v>17</v>
      </c>
      <c r="C2310">
        <v>2023</v>
      </c>
      <c r="D2310" t="s">
        <v>191</v>
      </c>
      <c r="E2310">
        <v>146</v>
      </c>
      <c r="F2310" t="s">
        <v>91</v>
      </c>
      <c r="G2310" t="s">
        <v>24</v>
      </c>
      <c r="H2310" t="s">
        <v>25</v>
      </c>
      <c r="I2310">
        <v>45</v>
      </c>
      <c r="J2310" t="s">
        <v>126</v>
      </c>
      <c r="K2310" t="s">
        <v>28</v>
      </c>
      <c r="L2310">
        <v>3</v>
      </c>
      <c r="M2310">
        <v>0</v>
      </c>
      <c r="N2310" s="1" t="s">
        <v>27</v>
      </c>
      <c r="O2310" t="s">
        <v>27</v>
      </c>
      <c r="P2310" t="s">
        <v>28</v>
      </c>
      <c r="Q2310" t="s">
        <v>32</v>
      </c>
      <c r="R2310" t="s">
        <v>27</v>
      </c>
      <c r="S2310">
        <v>10</v>
      </c>
      <c r="T2310">
        <v>50</v>
      </c>
      <c r="U2310" t="s">
        <v>27</v>
      </c>
    </row>
    <row r="2311" spans="1:21" x14ac:dyDescent="0.35">
      <c r="A2311" t="s">
        <v>46</v>
      </c>
      <c r="B2311">
        <v>18</v>
      </c>
      <c r="C2311">
        <v>2023</v>
      </c>
      <c r="D2311" t="s">
        <v>191</v>
      </c>
      <c r="E2311">
        <v>146</v>
      </c>
      <c r="F2311" t="s">
        <v>91</v>
      </c>
      <c r="G2311" t="s">
        <v>24</v>
      </c>
      <c r="H2311" t="s">
        <v>25</v>
      </c>
      <c r="I2311">
        <v>50</v>
      </c>
      <c r="J2311" t="s">
        <v>106</v>
      </c>
      <c r="K2311" t="s">
        <v>28</v>
      </c>
      <c r="L2311">
        <v>4</v>
      </c>
      <c r="M2311">
        <v>0</v>
      </c>
      <c r="N2311" s="1" t="s">
        <v>27</v>
      </c>
      <c r="O2311" s="1" t="s">
        <v>32</v>
      </c>
      <c r="P2311" t="s">
        <v>28</v>
      </c>
      <c r="Q2311" t="s">
        <v>27</v>
      </c>
      <c r="R2311" t="s">
        <v>27</v>
      </c>
      <c r="S2311">
        <v>0</v>
      </c>
      <c r="T2311">
        <f>2*25</f>
        <v>50</v>
      </c>
      <c r="U2311" t="s">
        <v>27</v>
      </c>
    </row>
    <row r="2312" spans="1:21" x14ac:dyDescent="0.35">
      <c r="A2312" t="s">
        <v>47</v>
      </c>
      <c r="B2312">
        <v>19</v>
      </c>
      <c r="C2312">
        <v>2023</v>
      </c>
      <c r="D2312" t="s">
        <v>191</v>
      </c>
      <c r="E2312">
        <v>146</v>
      </c>
      <c r="F2312" t="s">
        <v>91</v>
      </c>
      <c r="G2312" t="s">
        <v>24</v>
      </c>
      <c r="H2312" t="s">
        <v>27</v>
      </c>
      <c r="I2312" t="s">
        <v>28</v>
      </c>
      <c r="J2312" t="s">
        <v>28</v>
      </c>
      <c r="K2312" t="s">
        <v>28</v>
      </c>
      <c r="L2312" t="s">
        <v>28</v>
      </c>
      <c r="M2312" t="s">
        <v>28</v>
      </c>
      <c r="N2312" s="1" t="s">
        <v>28</v>
      </c>
      <c r="O2312" t="s">
        <v>28</v>
      </c>
      <c r="P2312" t="s">
        <v>28</v>
      </c>
      <c r="Q2312" t="s">
        <v>28</v>
      </c>
      <c r="R2312" t="s">
        <v>28</v>
      </c>
      <c r="S2312" t="s">
        <v>28</v>
      </c>
      <c r="T2312" t="s">
        <v>28</v>
      </c>
      <c r="U2312" t="s">
        <v>28</v>
      </c>
    </row>
    <row r="2313" spans="1:21" x14ac:dyDescent="0.35">
      <c r="A2313" t="s">
        <v>48</v>
      </c>
      <c r="B2313">
        <v>20</v>
      </c>
      <c r="C2313">
        <v>2023</v>
      </c>
      <c r="D2313" t="s">
        <v>191</v>
      </c>
      <c r="E2313">
        <v>146</v>
      </c>
      <c r="F2313" t="s">
        <v>91</v>
      </c>
      <c r="G2313" t="s">
        <v>24</v>
      </c>
      <c r="H2313" t="s">
        <v>27</v>
      </c>
      <c r="I2313" t="s">
        <v>28</v>
      </c>
      <c r="J2313" t="s">
        <v>28</v>
      </c>
      <c r="K2313" t="s">
        <v>28</v>
      </c>
      <c r="L2313" t="s">
        <v>28</v>
      </c>
      <c r="M2313" t="s">
        <v>28</v>
      </c>
      <c r="N2313" s="1" t="s">
        <v>28</v>
      </c>
      <c r="O2313" t="s">
        <v>28</v>
      </c>
      <c r="P2313" t="s">
        <v>28</v>
      </c>
      <c r="Q2313" t="s">
        <v>28</v>
      </c>
      <c r="R2313" t="s">
        <v>28</v>
      </c>
      <c r="S2313" t="s">
        <v>28</v>
      </c>
      <c r="T2313" t="s">
        <v>28</v>
      </c>
      <c r="U2313" t="s">
        <v>28</v>
      </c>
    </row>
    <row r="2314" spans="1:21" x14ac:dyDescent="0.35">
      <c r="A2314" t="s">
        <v>49</v>
      </c>
      <c r="B2314">
        <v>21</v>
      </c>
      <c r="C2314">
        <v>2023</v>
      </c>
      <c r="D2314" t="s">
        <v>191</v>
      </c>
      <c r="E2314">
        <v>146</v>
      </c>
      <c r="F2314" t="s">
        <v>91</v>
      </c>
      <c r="G2314" t="s">
        <v>24</v>
      </c>
      <c r="H2314" t="s">
        <v>25</v>
      </c>
      <c r="I2314">
        <v>175</v>
      </c>
      <c r="J2314" t="s">
        <v>106</v>
      </c>
      <c r="K2314" t="s">
        <v>28</v>
      </c>
      <c r="L2314">
        <v>4</v>
      </c>
      <c r="M2314">
        <v>0</v>
      </c>
      <c r="N2314" s="1" t="s">
        <v>27</v>
      </c>
      <c r="O2314" t="s">
        <v>27</v>
      </c>
      <c r="P2314" t="s">
        <v>28</v>
      </c>
      <c r="Q2314" t="s">
        <v>27</v>
      </c>
      <c r="R2314" t="s">
        <v>27</v>
      </c>
      <c r="S2314">
        <v>30</v>
      </c>
      <c r="T2314">
        <v>100</v>
      </c>
      <c r="U2314" t="s">
        <v>27</v>
      </c>
    </row>
    <row r="2315" spans="1:21" x14ac:dyDescent="0.35">
      <c r="A2315" t="s">
        <v>50</v>
      </c>
      <c r="B2315">
        <v>22</v>
      </c>
      <c r="C2315">
        <v>2023</v>
      </c>
      <c r="D2315" t="s">
        <v>191</v>
      </c>
      <c r="E2315">
        <v>146</v>
      </c>
      <c r="F2315" t="s">
        <v>91</v>
      </c>
      <c r="G2315" t="s">
        <v>24</v>
      </c>
      <c r="H2315" t="s">
        <v>25</v>
      </c>
      <c r="I2315">
        <v>125</v>
      </c>
      <c r="J2315" t="s">
        <v>106</v>
      </c>
      <c r="K2315" t="s">
        <v>28</v>
      </c>
      <c r="L2315">
        <v>4</v>
      </c>
      <c r="M2315">
        <v>0</v>
      </c>
      <c r="N2315" s="1" t="s">
        <v>27</v>
      </c>
      <c r="O2315" t="s">
        <v>27</v>
      </c>
      <c r="P2315" t="s">
        <v>28</v>
      </c>
      <c r="Q2315" t="s">
        <v>32</v>
      </c>
      <c r="R2315" t="s">
        <v>27</v>
      </c>
      <c r="S2315">
        <v>20</v>
      </c>
      <c r="T2315">
        <f>2*65</f>
        <v>130</v>
      </c>
      <c r="U2315" t="s">
        <v>39</v>
      </c>
    </row>
    <row r="2316" spans="1:21" x14ac:dyDescent="0.35">
      <c r="A2316" t="s">
        <v>51</v>
      </c>
      <c r="B2316">
        <v>23</v>
      </c>
      <c r="C2316">
        <v>2023</v>
      </c>
      <c r="D2316" t="s">
        <v>191</v>
      </c>
      <c r="E2316">
        <v>146</v>
      </c>
      <c r="F2316" t="s">
        <v>91</v>
      </c>
      <c r="G2316" t="s">
        <v>24</v>
      </c>
      <c r="H2316" t="s">
        <v>25</v>
      </c>
      <c r="I2316">
        <v>71</v>
      </c>
      <c r="J2316" t="s">
        <v>126</v>
      </c>
      <c r="K2316" t="s">
        <v>28</v>
      </c>
      <c r="L2316">
        <v>3</v>
      </c>
      <c r="M2316">
        <v>0</v>
      </c>
      <c r="N2316" s="1" t="s">
        <v>27</v>
      </c>
      <c r="O2316" t="s">
        <v>27</v>
      </c>
      <c r="P2316" t="s">
        <v>28</v>
      </c>
      <c r="Q2316" t="s">
        <v>27</v>
      </c>
      <c r="R2316" t="s">
        <v>27</v>
      </c>
      <c r="S2316">
        <v>0</v>
      </c>
      <c r="T2316" s="1">
        <v>100</v>
      </c>
      <c r="U2316" t="s">
        <v>27</v>
      </c>
    </row>
    <row r="2317" spans="1:21" x14ac:dyDescent="0.35">
      <c r="A2317" t="s">
        <v>52</v>
      </c>
      <c r="B2317">
        <v>24</v>
      </c>
      <c r="C2317">
        <v>2023</v>
      </c>
      <c r="D2317" t="s">
        <v>191</v>
      </c>
      <c r="E2317">
        <v>146</v>
      </c>
      <c r="F2317" t="s">
        <v>91</v>
      </c>
      <c r="G2317" t="s">
        <v>24</v>
      </c>
      <c r="H2317" t="s">
        <v>25</v>
      </c>
      <c r="I2317">
        <v>100</v>
      </c>
      <c r="J2317" t="s">
        <v>126</v>
      </c>
      <c r="K2317" t="s">
        <v>28</v>
      </c>
      <c r="L2317">
        <v>3</v>
      </c>
      <c r="M2317">
        <v>1</v>
      </c>
      <c r="N2317" s="1" t="s">
        <v>27</v>
      </c>
      <c r="O2317" t="s">
        <v>27</v>
      </c>
      <c r="P2317" t="s">
        <v>28</v>
      </c>
      <c r="Q2317" t="s">
        <v>32</v>
      </c>
      <c r="R2317" t="s">
        <v>32</v>
      </c>
      <c r="S2317">
        <v>10</v>
      </c>
      <c r="T2317">
        <v>100</v>
      </c>
      <c r="U2317" t="s">
        <v>29</v>
      </c>
    </row>
    <row r="2318" spans="1:21" x14ac:dyDescent="0.35">
      <c r="A2318" t="s">
        <v>53</v>
      </c>
      <c r="B2318">
        <v>25</v>
      </c>
      <c r="C2318">
        <v>2023</v>
      </c>
      <c r="D2318" t="s">
        <v>191</v>
      </c>
      <c r="E2318">
        <v>146</v>
      </c>
      <c r="F2318" t="s">
        <v>91</v>
      </c>
      <c r="G2318" t="s">
        <v>24</v>
      </c>
      <c r="H2318" t="s">
        <v>25</v>
      </c>
      <c r="I2318">
        <v>68</v>
      </c>
      <c r="J2318" t="s">
        <v>126</v>
      </c>
      <c r="K2318" t="s">
        <v>28</v>
      </c>
      <c r="L2318">
        <v>3</v>
      </c>
      <c r="M2318">
        <v>0</v>
      </c>
      <c r="N2318" s="1" t="s">
        <v>27</v>
      </c>
      <c r="O2318" t="s">
        <v>27</v>
      </c>
      <c r="P2318" t="s">
        <v>28</v>
      </c>
      <c r="Q2318" t="s">
        <v>32</v>
      </c>
      <c r="R2318" t="s">
        <v>27</v>
      </c>
      <c r="S2318">
        <v>0</v>
      </c>
      <c r="T2318">
        <v>68</v>
      </c>
      <c r="U2318" t="s">
        <v>39</v>
      </c>
    </row>
    <row r="2319" spans="1:21" x14ac:dyDescent="0.35">
      <c r="A2319" t="s">
        <v>54</v>
      </c>
      <c r="B2319">
        <v>26</v>
      </c>
      <c r="C2319">
        <v>2023</v>
      </c>
      <c r="D2319" t="s">
        <v>191</v>
      </c>
      <c r="E2319">
        <v>146</v>
      </c>
      <c r="F2319" t="s">
        <v>91</v>
      </c>
      <c r="G2319" t="s">
        <v>24</v>
      </c>
      <c r="H2319" t="s">
        <v>27</v>
      </c>
      <c r="I2319" t="s">
        <v>28</v>
      </c>
      <c r="J2319" t="s">
        <v>28</v>
      </c>
      <c r="K2319" t="s">
        <v>28</v>
      </c>
      <c r="L2319" t="s">
        <v>28</v>
      </c>
      <c r="M2319" t="s">
        <v>28</v>
      </c>
      <c r="N2319" s="1" t="s">
        <v>28</v>
      </c>
      <c r="O2319" t="s">
        <v>28</v>
      </c>
      <c r="P2319" t="s">
        <v>28</v>
      </c>
      <c r="Q2319" t="s">
        <v>28</v>
      </c>
      <c r="R2319" t="s">
        <v>28</v>
      </c>
      <c r="S2319" t="s">
        <v>28</v>
      </c>
      <c r="T2319" t="s">
        <v>28</v>
      </c>
      <c r="U2319" t="s">
        <v>28</v>
      </c>
    </row>
    <row r="2320" spans="1:21" x14ac:dyDescent="0.35">
      <c r="A2320" t="s">
        <v>55</v>
      </c>
      <c r="B2320">
        <v>27</v>
      </c>
      <c r="C2320">
        <v>2023</v>
      </c>
      <c r="D2320" t="s">
        <v>191</v>
      </c>
      <c r="E2320">
        <v>146</v>
      </c>
      <c r="F2320" t="s">
        <v>91</v>
      </c>
      <c r="G2320" t="s">
        <v>24</v>
      </c>
      <c r="H2320" t="s">
        <v>27</v>
      </c>
      <c r="I2320" t="s">
        <v>28</v>
      </c>
      <c r="J2320" t="s">
        <v>28</v>
      </c>
      <c r="K2320" t="s">
        <v>28</v>
      </c>
      <c r="L2320" t="s">
        <v>28</v>
      </c>
      <c r="M2320" t="s">
        <v>28</v>
      </c>
      <c r="N2320" s="1" t="s">
        <v>28</v>
      </c>
      <c r="O2320" t="s">
        <v>28</v>
      </c>
      <c r="P2320" t="s">
        <v>28</v>
      </c>
      <c r="Q2320" t="s">
        <v>28</v>
      </c>
      <c r="R2320" t="s">
        <v>28</v>
      </c>
      <c r="S2320" t="s">
        <v>28</v>
      </c>
      <c r="T2320" t="s">
        <v>28</v>
      </c>
      <c r="U2320" t="s">
        <v>28</v>
      </c>
    </row>
    <row r="2321" spans="1:21" x14ac:dyDescent="0.35">
      <c r="A2321" t="s">
        <v>56</v>
      </c>
      <c r="B2321">
        <v>28</v>
      </c>
      <c r="C2321">
        <v>2023</v>
      </c>
      <c r="D2321" t="s">
        <v>191</v>
      </c>
      <c r="E2321">
        <v>146</v>
      </c>
      <c r="F2321" t="s">
        <v>91</v>
      </c>
      <c r="G2321" t="s">
        <v>24</v>
      </c>
      <c r="H2321" t="s">
        <v>25</v>
      </c>
      <c r="I2321">
        <v>50</v>
      </c>
      <c r="J2321" t="s">
        <v>87</v>
      </c>
      <c r="K2321" t="s">
        <v>28</v>
      </c>
      <c r="L2321">
        <v>1</v>
      </c>
      <c r="M2321">
        <v>0</v>
      </c>
      <c r="N2321" s="1" t="s">
        <v>27</v>
      </c>
      <c r="O2321" t="s">
        <v>27</v>
      </c>
      <c r="P2321">
        <v>18</v>
      </c>
      <c r="Q2321" t="s">
        <v>32</v>
      </c>
      <c r="R2321" t="s">
        <v>27</v>
      </c>
      <c r="S2321">
        <v>0</v>
      </c>
      <c r="T2321">
        <v>50</v>
      </c>
      <c r="U2321" t="s">
        <v>27</v>
      </c>
    </row>
    <row r="2322" spans="1:21" x14ac:dyDescent="0.35">
      <c r="A2322" t="s">
        <v>57</v>
      </c>
      <c r="B2322">
        <v>29</v>
      </c>
      <c r="C2322">
        <v>2023</v>
      </c>
      <c r="D2322" t="s">
        <v>191</v>
      </c>
      <c r="E2322">
        <v>146</v>
      </c>
      <c r="F2322" t="s">
        <v>91</v>
      </c>
      <c r="G2322" t="s">
        <v>24</v>
      </c>
      <c r="H2322" t="s">
        <v>25</v>
      </c>
      <c r="I2322">
        <v>25</v>
      </c>
      <c r="J2322" t="s">
        <v>106</v>
      </c>
      <c r="K2322" t="s">
        <v>28</v>
      </c>
      <c r="L2322">
        <v>4</v>
      </c>
      <c r="M2322">
        <v>1</v>
      </c>
      <c r="N2322" s="1" t="s">
        <v>27</v>
      </c>
      <c r="O2322" t="s">
        <v>27</v>
      </c>
      <c r="P2322" t="s">
        <v>28</v>
      </c>
      <c r="Q2322" t="s">
        <v>27</v>
      </c>
      <c r="R2322" t="s">
        <v>27</v>
      </c>
      <c r="S2322">
        <v>0</v>
      </c>
      <c r="T2322">
        <v>20</v>
      </c>
      <c r="U2322" t="s">
        <v>27</v>
      </c>
    </row>
    <row r="2323" spans="1:21" x14ac:dyDescent="0.35">
      <c r="A2323" t="s">
        <v>58</v>
      </c>
      <c r="B2323">
        <v>30</v>
      </c>
      <c r="C2323">
        <v>2023</v>
      </c>
      <c r="D2323" t="s">
        <v>191</v>
      </c>
      <c r="E2323">
        <v>146</v>
      </c>
      <c r="F2323" t="s">
        <v>91</v>
      </c>
      <c r="G2323" t="s">
        <v>24</v>
      </c>
      <c r="H2323" t="s">
        <v>25</v>
      </c>
      <c r="I2323" s="1">
        <v>60</v>
      </c>
      <c r="J2323" s="1" t="s">
        <v>106</v>
      </c>
      <c r="K2323" s="1" t="s">
        <v>28</v>
      </c>
      <c r="L2323" s="1">
        <v>4</v>
      </c>
      <c r="M2323" s="1">
        <v>0</v>
      </c>
      <c r="N2323" s="1" t="s">
        <v>27</v>
      </c>
      <c r="O2323" s="1" t="s">
        <v>27</v>
      </c>
      <c r="P2323" s="1" t="s">
        <v>28</v>
      </c>
      <c r="Q2323" s="1" t="s">
        <v>27</v>
      </c>
      <c r="R2323" s="1" t="s">
        <v>27</v>
      </c>
      <c r="S2323" s="1">
        <v>0</v>
      </c>
      <c r="T2323" s="1">
        <v>50</v>
      </c>
      <c r="U2323" s="1" t="s">
        <v>27</v>
      </c>
    </row>
    <row r="2324" spans="1:21" x14ac:dyDescent="0.35">
      <c r="A2324" t="s">
        <v>59</v>
      </c>
      <c r="B2324">
        <v>31</v>
      </c>
      <c r="C2324">
        <v>2023</v>
      </c>
      <c r="D2324" t="s">
        <v>191</v>
      </c>
      <c r="E2324">
        <v>146</v>
      </c>
      <c r="F2324" t="s">
        <v>91</v>
      </c>
      <c r="G2324" t="s">
        <v>24</v>
      </c>
      <c r="H2324" t="s">
        <v>25</v>
      </c>
      <c r="I2324">
        <v>60</v>
      </c>
      <c r="J2324" t="s">
        <v>126</v>
      </c>
      <c r="K2324" t="s">
        <v>28</v>
      </c>
      <c r="L2324">
        <v>3</v>
      </c>
      <c r="M2324">
        <v>0</v>
      </c>
      <c r="N2324" s="1" t="s">
        <v>27</v>
      </c>
      <c r="O2324" t="s">
        <v>27</v>
      </c>
      <c r="P2324">
        <v>19</v>
      </c>
      <c r="Q2324" t="s">
        <v>32</v>
      </c>
      <c r="R2324" t="s">
        <v>27</v>
      </c>
      <c r="S2324">
        <v>20</v>
      </c>
      <c r="T2324">
        <f>2*60</f>
        <v>120</v>
      </c>
      <c r="U2324" t="s">
        <v>27</v>
      </c>
    </row>
    <row r="2325" spans="1:21" x14ac:dyDescent="0.35">
      <c r="A2325" t="s">
        <v>60</v>
      </c>
      <c r="B2325">
        <v>32</v>
      </c>
      <c r="C2325">
        <v>2023</v>
      </c>
      <c r="D2325" t="s">
        <v>191</v>
      </c>
      <c r="E2325">
        <v>146</v>
      </c>
      <c r="F2325" t="s">
        <v>91</v>
      </c>
      <c r="G2325" t="s">
        <v>24</v>
      </c>
      <c r="H2325" t="s">
        <v>27</v>
      </c>
      <c r="I2325" t="s">
        <v>28</v>
      </c>
      <c r="J2325" t="s">
        <v>28</v>
      </c>
      <c r="K2325" t="s">
        <v>28</v>
      </c>
      <c r="L2325" t="s">
        <v>28</v>
      </c>
      <c r="M2325" t="s">
        <v>28</v>
      </c>
      <c r="N2325" s="1" t="s">
        <v>28</v>
      </c>
      <c r="O2325" t="s">
        <v>28</v>
      </c>
      <c r="P2325" t="s">
        <v>28</v>
      </c>
      <c r="Q2325" t="s">
        <v>28</v>
      </c>
      <c r="R2325" t="s">
        <v>28</v>
      </c>
      <c r="S2325" t="s">
        <v>28</v>
      </c>
      <c r="T2325" t="s">
        <v>28</v>
      </c>
      <c r="U2325" t="s">
        <v>28</v>
      </c>
    </row>
    <row r="2326" spans="1:21" x14ac:dyDescent="0.35">
      <c r="A2326" t="s">
        <v>61</v>
      </c>
      <c r="B2326">
        <v>33</v>
      </c>
      <c r="C2326">
        <v>2023</v>
      </c>
      <c r="D2326" t="s">
        <v>191</v>
      </c>
      <c r="E2326">
        <v>146</v>
      </c>
      <c r="F2326" t="s">
        <v>91</v>
      </c>
      <c r="G2326" t="s">
        <v>24</v>
      </c>
      <c r="H2326" t="s">
        <v>25</v>
      </c>
      <c r="I2326">
        <v>75</v>
      </c>
      <c r="J2326" t="s">
        <v>126</v>
      </c>
      <c r="K2326" t="s">
        <v>28</v>
      </c>
      <c r="L2326">
        <v>3</v>
      </c>
      <c r="M2326">
        <v>0</v>
      </c>
      <c r="N2326" s="1" t="s">
        <v>27</v>
      </c>
      <c r="O2326" t="s">
        <v>27</v>
      </c>
      <c r="P2326" t="s">
        <v>28</v>
      </c>
      <c r="Q2326" t="s">
        <v>32</v>
      </c>
      <c r="R2326" t="s">
        <v>27</v>
      </c>
      <c r="S2326">
        <v>12</v>
      </c>
      <c r="T2326">
        <v>75</v>
      </c>
      <c r="U2326" t="s">
        <v>27</v>
      </c>
    </row>
    <row r="2327" spans="1:21" x14ac:dyDescent="0.35">
      <c r="A2327" t="s">
        <v>62</v>
      </c>
      <c r="B2327">
        <v>34</v>
      </c>
      <c r="C2327">
        <v>2023</v>
      </c>
      <c r="D2327" t="s">
        <v>191</v>
      </c>
      <c r="E2327">
        <v>146</v>
      </c>
      <c r="F2327" t="s">
        <v>91</v>
      </c>
      <c r="G2327" t="s">
        <v>24</v>
      </c>
      <c r="H2327" t="s">
        <v>27</v>
      </c>
      <c r="I2327" t="s">
        <v>28</v>
      </c>
      <c r="J2327" t="s">
        <v>28</v>
      </c>
      <c r="K2327" t="s">
        <v>28</v>
      </c>
      <c r="L2327" t="s">
        <v>28</v>
      </c>
      <c r="M2327" t="s">
        <v>28</v>
      </c>
      <c r="N2327" s="1" t="s">
        <v>28</v>
      </c>
      <c r="O2327" t="s">
        <v>28</v>
      </c>
      <c r="P2327" t="s">
        <v>28</v>
      </c>
      <c r="Q2327" t="s">
        <v>28</v>
      </c>
      <c r="R2327" t="s">
        <v>28</v>
      </c>
      <c r="S2327" t="s">
        <v>28</v>
      </c>
      <c r="T2327" t="s">
        <v>28</v>
      </c>
      <c r="U2327" t="s">
        <v>28</v>
      </c>
    </row>
    <row r="2328" spans="1:21" x14ac:dyDescent="0.35">
      <c r="A2328" t="s">
        <v>63</v>
      </c>
      <c r="B2328">
        <v>35</v>
      </c>
      <c r="C2328">
        <v>2023</v>
      </c>
      <c r="D2328" t="s">
        <v>191</v>
      </c>
      <c r="E2328">
        <v>146</v>
      </c>
      <c r="F2328" t="s">
        <v>91</v>
      </c>
      <c r="G2328" t="s">
        <v>24</v>
      </c>
      <c r="H2328" t="s">
        <v>27</v>
      </c>
      <c r="I2328" t="s">
        <v>28</v>
      </c>
      <c r="J2328" t="s">
        <v>28</v>
      </c>
      <c r="K2328" t="s">
        <v>28</v>
      </c>
      <c r="L2328" t="s">
        <v>28</v>
      </c>
      <c r="M2328" t="s">
        <v>28</v>
      </c>
      <c r="N2328" s="1" t="s">
        <v>28</v>
      </c>
      <c r="O2328" t="s">
        <v>28</v>
      </c>
      <c r="P2328" t="s">
        <v>28</v>
      </c>
      <c r="Q2328" t="s">
        <v>28</v>
      </c>
      <c r="R2328" t="s">
        <v>28</v>
      </c>
      <c r="S2328" t="s">
        <v>28</v>
      </c>
      <c r="T2328" t="s">
        <v>28</v>
      </c>
      <c r="U2328" t="s">
        <v>28</v>
      </c>
    </row>
    <row r="2329" spans="1:21" x14ac:dyDescent="0.35">
      <c r="A2329" t="s">
        <v>64</v>
      </c>
      <c r="B2329">
        <v>36</v>
      </c>
      <c r="C2329">
        <v>2023</v>
      </c>
      <c r="D2329" t="s">
        <v>191</v>
      </c>
      <c r="E2329">
        <v>146</v>
      </c>
      <c r="F2329" t="s">
        <v>91</v>
      </c>
      <c r="G2329" t="s">
        <v>24</v>
      </c>
      <c r="H2329" t="s">
        <v>27</v>
      </c>
      <c r="I2329" t="s">
        <v>28</v>
      </c>
      <c r="J2329" t="s">
        <v>28</v>
      </c>
      <c r="K2329" t="s">
        <v>28</v>
      </c>
      <c r="L2329" t="s">
        <v>28</v>
      </c>
      <c r="M2329" t="s">
        <v>28</v>
      </c>
      <c r="N2329" s="1" t="s">
        <v>28</v>
      </c>
      <c r="O2329" t="s">
        <v>28</v>
      </c>
      <c r="P2329" t="s">
        <v>28</v>
      </c>
      <c r="Q2329" t="s">
        <v>28</v>
      </c>
      <c r="R2329" t="s">
        <v>28</v>
      </c>
      <c r="S2329" t="s">
        <v>28</v>
      </c>
      <c r="T2329" t="s">
        <v>28</v>
      </c>
      <c r="U2329" t="s">
        <v>28</v>
      </c>
    </row>
    <row r="2330" spans="1:21" x14ac:dyDescent="0.35">
      <c r="A2330" t="s">
        <v>65</v>
      </c>
      <c r="B2330">
        <v>37</v>
      </c>
      <c r="C2330">
        <v>2023</v>
      </c>
      <c r="D2330" t="s">
        <v>191</v>
      </c>
      <c r="E2330">
        <v>146</v>
      </c>
      <c r="F2330" t="s">
        <v>91</v>
      </c>
      <c r="G2330" t="s">
        <v>24</v>
      </c>
      <c r="H2330" t="s">
        <v>25</v>
      </c>
      <c r="I2330">
        <v>43</v>
      </c>
      <c r="J2330" t="s">
        <v>126</v>
      </c>
      <c r="K2330" t="s">
        <v>28</v>
      </c>
      <c r="L2330">
        <v>3</v>
      </c>
      <c r="M2330">
        <v>1</v>
      </c>
      <c r="N2330" s="1" t="s">
        <v>27</v>
      </c>
      <c r="O2330" t="s">
        <v>27</v>
      </c>
      <c r="P2330" t="s">
        <v>28</v>
      </c>
      <c r="Q2330" t="s">
        <v>27</v>
      </c>
      <c r="R2330" t="s">
        <v>27</v>
      </c>
      <c r="S2330">
        <v>0</v>
      </c>
      <c r="T2330">
        <f>2*43</f>
        <v>86</v>
      </c>
      <c r="U2330" t="s">
        <v>27</v>
      </c>
    </row>
    <row r="2331" spans="1:21" x14ac:dyDescent="0.35">
      <c r="A2331" t="s">
        <v>66</v>
      </c>
      <c r="B2331">
        <v>38</v>
      </c>
      <c r="C2331">
        <v>2023</v>
      </c>
      <c r="D2331" t="s">
        <v>191</v>
      </c>
      <c r="E2331">
        <v>146</v>
      </c>
      <c r="F2331" t="s">
        <v>91</v>
      </c>
      <c r="G2331" t="s">
        <v>24</v>
      </c>
      <c r="H2331" t="s">
        <v>25</v>
      </c>
      <c r="I2331">
        <v>350</v>
      </c>
      <c r="J2331" t="s">
        <v>106</v>
      </c>
      <c r="K2331" t="s">
        <v>28</v>
      </c>
      <c r="L2331">
        <v>4</v>
      </c>
      <c r="M2331">
        <v>0</v>
      </c>
      <c r="N2331" s="1" t="s">
        <v>27</v>
      </c>
      <c r="O2331" t="s">
        <v>27</v>
      </c>
      <c r="P2331" t="s">
        <v>28</v>
      </c>
      <c r="Q2331" t="s">
        <v>32</v>
      </c>
      <c r="R2331" t="s">
        <v>27</v>
      </c>
      <c r="S2331">
        <v>20</v>
      </c>
      <c r="T2331">
        <f>2*75</f>
        <v>150</v>
      </c>
      <c r="U2331" t="s">
        <v>29</v>
      </c>
    </row>
    <row r="2332" spans="1:21" x14ac:dyDescent="0.35">
      <c r="A2332" t="s">
        <v>67</v>
      </c>
      <c r="B2332">
        <v>39</v>
      </c>
      <c r="C2332">
        <v>2023</v>
      </c>
      <c r="D2332" t="s">
        <v>191</v>
      </c>
      <c r="E2332">
        <v>146</v>
      </c>
      <c r="F2332" t="s">
        <v>91</v>
      </c>
      <c r="G2332" t="s">
        <v>24</v>
      </c>
      <c r="H2332" t="s">
        <v>25</v>
      </c>
      <c r="I2332">
        <v>50</v>
      </c>
      <c r="J2332" t="s">
        <v>126</v>
      </c>
      <c r="K2332" t="s">
        <v>28</v>
      </c>
      <c r="L2332">
        <v>3</v>
      </c>
      <c r="M2332">
        <v>0</v>
      </c>
      <c r="N2332" s="1" t="s">
        <v>27</v>
      </c>
      <c r="O2332" t="s">
        <v>27</v>
      </c>
      <c r="P2332" t="s">
        <v>28</v>
      </c>
      <c r="Q2332" t="s">
        <v>27</v>
      </c>
      <c r="R2332" t="s">
        <v>27</v>
      </c>
      <c r="S2332">
        <v>0</v>
      </c>
      <c r="T2332">
        <v>50</v>
      </c>
      <c r="U2332" t="s">
        <v>27</v>
      </c>
    </row>
    <row r="2333" spans="1:21" x14ac:dyDescent="0.35">
      <c r="A2333" t="s">
        <v>68</v>
      </c>
      <c r="B2333">
        <v>40</v>
      </c>
      <c r="C2333">
        <v>2023</v>
      </c>
      <c r="D2333" t="s">
        <v>191</v>
      </c>
      <c r="E2333">
        <v>146</v>
      </c>
      <c r="F2333" t="s">
        <v>91</v>
      </c>
      <c r="G2333" t="s">
        <v>24</v>
      </c>
      <c r="H2333" t="s">
        <v>25</v>
      </c>
      <c r="I2333">
        <v>85</v>
      </c>
      <c r="J2333" t="s">
        <v>126</v>
      </c>
      <c r="K2333" t="s">
        <v>28</v>
      </c>
      <c r="L2333">
        <v>3</v>
      </c>
      <c r="M2333">
        <v>0</v>
      </c>
      <c r="N2333" s="1" t="s">
        <v>27</v>
      </c>
      <c r="O2333" t="s">
        <v>32</v>
      </c>
      <c r="P2333" t="s">
        <v>28</v>
      </c>
      <c r="Q2333" t="s">
        <v>27</v>
      </c>
      <c r="R2333" t="s">
        <v>27</v>
      </c>
      <c r="S2333">
        <v>20</v>
      </c>
      <c r="T2333">
        <f>2*85</f>
        <v>170</v>
      </c>
      <c r="U2333" t="s">
        <v>27</v>
      </c>
    </row>
    <row r="2334" spans="1:21" x14ac:dyDescent="0.35">
      <c r="A2334" t="s">
        <v>69</v>
      </c>
      <c r="B2334">
        <v>41</v>
      </c>
      <c r="C2334">
        <v>2023</v>
      </c>
      <c r="D2334" t="s">
        <v>191</v>
      </c>
      <c r="E2334">
        <v>146</v>
      </c>
      <c r="F2334" t="s">
        <v>91</v>
      </c>
      <c r="G2334" t="s">
        <v>24</v>
      </c>
      <c r="H2334" t="s">
        <v>25</v>
      </c>
      <c r="I2334">
        <v>245</v>
      </c>
      <c r="J2334" t="s">
        <v>126</v>
      </c>
      <c r="K2334" t="s">
        <v>28</v>
      </c>
      <c r="L2334">
        <v>3</v>
      </c>
      <c r="M2334">
        <v>0</v>
      </c>
      <c r="N2334" s="1" t="s">
        <v>27</v>
      </c>
      <c r="O2334" t="s">
        <v>27</v>
      </c>
      <c r="P2334" t="s">
        <v>28</v>
      </c>
      <c r="Q2334" t="s">
        <v>27</v>
      </c>
      <c r="R2334" t="s">
        <v>27</v>
      </c>
      <c r="S2334">
        <v>10</v>
      </c>
      <c r="T2334">
        <v>100</v>
      </c>
      <c r="U2334" t="s">
        <v>27</v>
      </c>
    </row>
    <row r="2335" spans="1:21" x14ac:dyDescent="0.35">
      <c r="A2335" t="s">
        <v>70</v>
      </c>
      <c r="B2335">
        <v>42</v>
      </c>
      <c r="C2335">
        <v>2023</v>
      </c>
      <c r="D2335" t="s">
        <v>191</v>
      </c>
      <c r="E2335">
        <v>146</v>
      </c>
      <c r="F2335" t="s">
        <v>91</v>
      </c>
      <c r="G2335" t="s">
        <v>24</v>
      </c>
      <c r="H2335" t="s">
        <v>25</v>
      </c>
      <c r="I2335" s="1">
        <v>0</v>
      </c>
      <c r="J2335" s="1" t="s">
        <v>126</v>
      </c>
      <c r="K2335" s="1" t="s">
        <v>28</v>
      </c>
      <c r="L2335" s="1">
        <v>3</v>
      </c>
      <c r="M2335" s="1">
        <v>0</v>
      </c>
      <c r="N2335" s="1" t="s">
        <v>27</v>
      </c>
      <c r="O2335" s="1" t="s">
        <v>27</v>
      </c>
      <c r="P2335" s="1" t="s">
        <v>28</v>
      </c>
      <c r="Q2335" s="1" t="s">
        <v>27</v>
      </c>
      <c r="R2335" s="1" t="s">
        <v>27</v>
      </c>
      <c r="S2335" s="1">
        <v>0</v>
      </c>
      <c r="T2335" s="1">
        <v>0</v>
      </c>
      <c r="U2335" s="1" t="s">
        <v>39</v>
      </c>
    </row>
    <row r="2336" spans="1:21" x14ac:dyDescent="0.35">
      <c r="A2336" t="s">
        <v>71</v>
      </c>
      <c r="B2336">
        <v>44</v>
      </c>
      <c r="C2336">
        <v>2023</v>
      </c>
      <c r="D2336" t="s">
        <v>191</v>
      </c>
      <c r="E2336">
        <v>146</v>
      </c>
      <c r="F2336" t="s">
        <v>91</v>
      </c>
      <c r="G2336" t="s">
        <v>24</v>
      </c>
      <c r="H2336" t="s">
        <v>27</v>
      </c>
      <c r="I2336" t="s">
        <v>28</v>
      </c>
      <c r="J2336" t="s">
        <v>28</v>
      </c>
      <c r="K2336" t="s">
        <v>28</v>
      </c>
      <c r="L2336" t="s">
        <v>28</v>
      </c>
      <c r="M2336" t="s">
        <v>28</v>
      </c>
      <c r="N2336" s="1" t="s">
        <v>28</v>
      </c>
      <c r="O2336" t="s">
        <v>28</v>
      </c>
      <c r="P2336" t="s">
        <v>28</v>
      </c>
      <c r="Q2336" t="s">
        <v>28</v>
      </c>
      <c r="R2336" t="s">
        <v>28</v>
      </c>
      <c r="S2336" t="s">
        <v>28</v>
      </c>
      <c r="T2336" t="s">
        <v>28</v>
      </c>
      <c r="U2336" t="s">
        <v>28</v>
      </c>
    </row>
    <row r="2337" spans="1:21" x14ac:dyDescent="0.35">
      <c r="A2337" t="s">
        <v>72</v>
      </c>
      <c r="B2337">
        <v>45</v>
      </c>
      <c r="C2337">
        <v>2023</v>
      </c>
      <c r="D2337" t="s">
        <v>191</v>
      </c>
      <c r="E2337">
        <v>146</v>
      </c>
      <c r="F2337" t="s">
        <v>91</v>
      </c>
      <c r="G2337" t="s">
        <v>24</v>
      </c>
      <c r="H2337" t="s">
        <v>25</v>
      </c>
      <c r="I2337">
        <v>50</v>
      </c>
      <c r="J2337" t="s">
        <v>106</v>
      </c>
      <c r="K2337" t="s">
        <v>28</v>
      </c>
      <c r="L2337">
        <v>4</v>
      </c>
      <c r="M2337">
        <v>0</v>
      </c>
      <c r="N2337" s="1" t="s">
        <v>27</v>
      </c>
      <c r="O2337" t="s">
        <v>27</v>
      </c>
      <c r="P2337" t="s">
        <v>28</v>
      </c>
      <c r="Q2337" t="s">
        <v>27</v>
      </c>
      <c r="R2337" t="s">
        <v>27</v>
      </c>
      <c r="S2337">
        <v>8</v>
      </c>
      <c r="T2337">
        <v>40</v>
      </c>
      <c r="U2337" t="s">
        <v>27</v>
      </c>
    </row>
    <row r="2338" spans="1:21" x14ac:dyDescent="0.35">
      <c r="A2338" t="s">
        <v>73</v>
      </c>
      <c r="B2338">
        <v>46</v>
      </c>
      <c r="C2338">
        <v>2023</v>
      </c>
      <c r="D2338" t="s">
        <v>191</v>
      </c>
      <c r="E2338">
        <v>146</v>
      </c>
      <c r="F2338" t="s">
        <v>91</v>
      </c>
      <c r="G2338" t="s">
        <v>24</v>
      </c>
      <c r="H2338" t="s">
        <v>25</v>
      </c>
      <c r="I2338">
        <v>200</v>
      </c>
      <c r="J2338" t="s">
        <v>126</v>
      </c>
      <c r="K2338" t="s">
        <v>28</v>
      </c>
      <c r="L2338">
        <v>3</v>
      </c>
      <c r="M2338">
        <v>0</v>
      </c>
      <c r="N2338" s="1" t="s">
        <v>27</v>
      </c>
      <c r="O2338" t="s">
        <v>27</v>
      </c>
      <c r="P2338" t="s">
        <v>28</v>
      </c>
      <c r="Q2338" t="s">
        <v>27</v>
      </c>
      <c r="R2338" t="s">
        <v>27</v>
      </c>
      <c r="S2338">
        <v>20</v>
      </c>
      <c r="T2338">
        <v>100</v>
      </c>
      <c r="U2338" t="s">
        <v>27</v>
      </c>
    </row>
    <row r="2339" spans="1:21" x14ac:dyDescent="0.35">
      <c r="A2339" t="s">
        <v>74</v>
      </c>
      <c r="B2339">
        <v>47</v>
      </c>
      <c r="C2339">
        <v>2023</v>
      </c>
      <c r="D2339" t="s">
        <v>191</v>
      </c>
      <c r="E2339">
        <v>146</v>
      </c>
      <c r="F2339" t="s">
        <v>91</v>
      </c>
      <c r="G2339" t="s">
        <v>24</v>
      </c>
      <c r="H2339" t="s">
        <v>25</v>
      </c>
      <c r="I2339">
        <v>30</v>
      </c>
      <c r="J2339" t="s">
        <v>126</v>
      </c>
      <c r="K2339" t="s">
        <v>28</v>
      </c>
      <c r="L2339">
        <v>3</v>
      </c>
      <c r="M2339">
        <v>0</v>
      </c>
      <c r="N2339" s="1" t="s">
        <v>27</v>
      </c>
      <c r="O2339" t="s">
        <v>32</v>
      </c>
      <c r="P2339" t="s">
        <v>28</v>
      </c>
      <c r="Q2339" t="s">
        <v>27</v>
      </c>
      <c r="R2339" t="s">
        <v>27</v>
      </c>
      <c r="S2339">
        <v>10</v>
      </c>
      <c r="T2339">
        <v>35</v>
      </c>
      <c r="U2339" t="s">
        <v>27</v>
      </c>
    </row>
    <row r="2340" spans="1:21" x14ac:dyDescent="0.35">
      <c r="A2340" t="s">
        <v>75</v>
      </c>
      <c r="B2340">
        <v>48</v>
      </c>
      <c r="C2340">
        <v>2023</v>
      </c>
      <c r="D2340" t="s">
        <v>191</v>
      </c>
      <c r="E2340">
        <v>146</v>
      </c>
      <c r="F2340" t="s">
        <v>91</v>
      </c>
      <c r="G2340" t="s">
        <v>24</v>
      </c>
      <c r="H2340" t="s">
        <v>25</v>
      </c>
      <c r="I2340">
        <v>150</v>
      </c>
      <c r="J2340" t="s">
        <v>106</v>
      </c>
      <c r="K2340" t="s">
        <v>28</v>
      </c>
      <c r="L2340">
        <v>4</v>
      </c>
      <c r="M2340">
        <v>1</v>
      </c>
      <c r="N2340" s="1" t="s">
        <v>27</v>
      </c>
      <c r="O2340" t="s">
        <v>27</v>
      </c>
      <c r="P2340" t="s">
        <v>28</v>
      </c>
      <c r="Q2340" t="s">
        <v>27</v>
      </c>
      <c r="R2340" t="s">
        <v>27</v>
      </c>
      <c r="S2340">
        <v>20</v>
      </c>
      <c r="T2340">
        <v>100</v>
      </c>
      <c r="U2340" t="s">
        <v>27</v>
      </c>
    </row>
    <row r="2341" spans="1:21" x14ac:dyDescent="0.35">
      <c r="A2341" t="s">
        <v>76</v>
      </c>
      <c r="B2341">
        <v>49</v>
      </c>
      <c r="C2341">
        <v>2023</v>
      </c>
      <c r="D2341" t="s">
        <v>191</v>
      </c>
      <c r="E2341">
        <v>146</v>
      </c>
      <c r="F2341" t="s">
        <v>91</v>
      </c>
      <c r="G2341" t="s">
        <v>24</v>
      </c>
      <c r="H2341" t="s">
        <v>27</v>
      </c>
      <c r="I2341" t="s">
        <v>28</v>
      </c>
      <c r="J2341" t="s">
        <v>28</v>
      </c>
      <c r="K2341" t="s">
        <v>28</v>
      </c>
      <c r="L2341" t="s">
        <v>28</v>
      </c>
      <c r="M2341" t="s">
        <v>28</v>
      </c>
      <c r="N2341" s="1" t="s">
        <v>28</v>
      </c>
      <c r="O2341" t="s">
        <v>28</v>
      </c>
      <c r="P2341" t="s">
        <v>28</v>
      </c>
      <c r="Q2341" t="s">
        <v>28</v>
      </c>
      <c r="R2341" t="s">
        <v>28</v>
      </c>
      <c r="S2341" t="s">
        <v>28</v>
      </c>
      <c r="T2341" t="s">
        <v>28</v>
      </c>
      <c r="U2341" t="s">
        <v>28</v>
      </c>
    </row>
    <row r="2342" spans="1:21" x14ac:dyDescent="0.35">
      <c r="A2342" t="s">
        <v>77</v>
      </c>
      <c r="B2342">
        <v>50</v>
      </c>
      <c r="C2342">
        <v>2023</v>
      </c>
      <c r="D2342" t="s">
        <v>191</v>
      </c>
      <c r="E2342">
        <v>146</v>
      </c>
      <c r="F2342" t="s">
        <v>91</v>
      </c>
      <c r="G2342" t="s">
        <v>24</v>
      </c>
      <c r="H2342" t="s">
        <v>27</v>
      </c>
      <c r="I2342" t="s">
        <v>28</v>
      </c>
      <c r="J2342" t="s">
        <v>28</v>
      </c>
      <c r="K2342" t="s">
        <v>28</v>
      </c>
      <c r="L2342" t="s">
        <v>28</v>
      </c>
      <c r="M2342" t="s">
        <v>28</v>
      </c>
      <c r="N2342" s="1" t="s">
        <v>28</v>
      </c>
      <c r="O2342" t="s">
        <v>28</v>
      </c>
      <c r="P2342" t="s">
        <v>28</v>
      </c>
      <c r="Q2342" t="s">
        <v>28</v>
      </c>
      <c r="R2342" t="s">
        <v>28</v>
      </c>
      <c r="S2342" t="s">
        <v>28</v>
      </c>
      <c r="T2342" t="s">
        <v>28</v>
      </c>
      <c r="U2342" t="s">
        <v>28</v>
      </c>
    </row>
    <row r="2343" spans="1:21" x14ac:dyDescent="0.35">
      <c r="A2343" t="s">
        <v>78</v>
      </c>
      <c r="B2343">
        <v>51</v>
      </c>
      <c r="C2343">
        <v>2023</v>
      </c>
      <c r="D2343" t="s">
        <v>191</v>
      </c>
      <c r="E2343">
        <v>146</v>
      </c>
      <c r="F2343" t="s">
        <v>91</v>
      </c>
      <c r="G2343" t="s">
        <v>24</v>
      </c>
      <c r="H2343" t="s">
        <v>27</v>
      </c>
      <c r="I2343" t="s">
        <v>28</v>
      </c>
      <c r="J2343" t="s">
        <v>28</v>
      </c>
      <c r="K2343" t="s">
        <v>28</v>
      </c>
      <c r="L2343" t="s">
        <v>28</v>
      </c>
      <c r="M2343" t="s">
        <v>28</v>
      </c>
      <c r="N2343" s="1" t="s">
        <v>28</v>
      </c>
      <c r="O2343" t="s">
        <v>28</v>
      </c>
      <c r="P2343" t="s">
        <v>28</v>
      </c>
      <c r="Q2343" t="s">
        <v>28</v>
      </c>
      <c r="R2343" t="s">
        <v>28</v>
      </c>
      <c r="S2343" t="s">
        <v>28</v>
      </c>
      <c r="T2343" t="s">
        <v>28</v>
      </c>
      <c r="U2343" t="s">
        <v>28</v>
      </c>
    </row>
    <row r="2344" spans="1:21" x14ac:dyDescent="0.35">
      <c r="A2344" t="s">
        <v>79</v>
      </c>
      <c r="B2344">
        <v>53</v>
      </c>
      <c r="C2344">
        <v>2023</v>
      </c>
      <c r="D2344" t="s">
        <v>191</v>
      </c>
      <c r="E2344">
        <v>146</v>
      </c>
      <c r="F2344" t="s">
        <v>91</v>
      </c>
      <c r="G2344" t="s">
        <v>24</v>
      </c>
      <c r="H2344" t="s">
        <v>25</v>
      </c>
      <c r="I2344">
        <v>85</v>
      </c>
      <c r="J2344" t="s">
        <v>126</v>
      </c>
      <c r="K2344" t="s">
        <v>28</v>
      </c>
      <c r="L2344">
        <v>3</v>
      </c>
      <c r="M2344">
        <v>1</v>
      </c>
      <c r="N2344" s="1" t="s">
        <v>27</v>
      </c>
      <c r="O2344" t="s">
        <v>27</v>
      </c>
      <c r="P2344" t="s">
        <v>28</v>
      </c>
      <c r="Q2344" t="s">
        <v>27</v>
      </c>
      <c r="R2344" t="s">
        <v>27</v>
      </c>
      <c r="S2344">
        <v>20</v>
      </c>
      <c r="T2344">
        <f>2*45</f>
        <v>90</v>
      </c>
      <c r="U2344" t="s">
        <v>29</v>
      </c>
    </row>
    <row r="2345" spans="1:21" x14ac:dyDescent="0.35">
      <c r="A2345" t="s">
        <v>80</v>
      </c>
      <c r="B2345">
        <v>54</v>
      </c>
      <c r="C2345">
        <v>2023</v>
      </c>
      <c r="D2345" t="s">
        <v>191</v>
      </c>
      <c r="E2345">
        <v>146</v>
      </c>
      <c r="F2345" t="s">
        <v>91</v>
      </c>
      <c r="G2345" t="s">
        <v>24</v>
      </c>
      <c r="H2345" t="s">
        <v>25</v>
      </c>
      <c r="I2345">
        <v>50</v>
      </c>
      <c r="J2345" t="s">
        <v>126</v>
      </c>
      <c r="K2345" t="s">
        <v>28</v>
      </c>
      <c r="L2345">
        <v>3</v>
      </c>
      <c r="M2345">
        <v>1</v>
      </c>
      <c r="N2345" s="1" t="s">
        <v>27</v>
      </c>
      <c r="O2345" t="s">
        <v>27</v>
      </c>
      <c r="P2345" t="s">
        <v>28</v>
      </c>
      <c r="Q2345" t="s">
        <v>27</v>
      </c>
      <c r="R2345" t="s">
        <v>27</v>
      </c>
      <c r="S2345">
        <v>10</v>
      </c>
      <c r="T2345">
        <f>2*30</f>
        <v>60</v>
      </c>
      <c r="U2345" t="s">
        <v>27</v>
      </c>
    </row>
    <row r="2346" spans="1:21" x14ac:dyDescent="0.35">
      <c r="A2346" t="s">
        <v>81</v>
      </c>
      <c r="B2346">
        <v>55</v>
      </c>
      <c r="C2346">
        <v>2023</v>
      </c>
      <c r="D2346" t="s">
        <v>191</v>
      </c>
      <c r="E2346">
        <v>146</v>
      </c>
      <c r="F2346" t="s">
        <v>91</v>
      </c>
      <c r="G2346" t="s">
        <v>24</v>
      </c>
      <c r="H2346" t="s">
        <v>27</v>
      </c>
      <c r="I2346" t="s">
        <v>28</v>
      </c>
      <c r="J2346" t="s">
        <v>28</v>
      </c>
      <c r="K2346" t="s">
        <v>28</v>
      </c>
      <c r="L2346" t="s">
        <v>28</v>
      </c>
      <c r="M2346" t="s">
        <v>28</v>
      </c>
      <c r="N2346" s="1" t="s">
        <v>28</v>
      </c>
      <c r="O2346" t="s">
        <v>28</v>
      </c>
      <c r="P2346" t="s">
        <v>28</v>
      </c>
      <c r="Q2346" t="s">
        <v>28</v>
      </c>
      <c r="R2346" t="s">
        <v>28</v>
      </c>
      <c r="S2346" t="s">
        <v>28</v>
      </c>
      <c r="T2346" t="s">
        <v>28</v>
      </c>
      <c r="U2346" t="s">
        <v>28</v>
      </c>
    </row>
    <row r="2347" spans="1:21" x14ac:dyDescent="0.35">
      <c r="A2347" t="s">
        <v>82</v>
      </c>
      <c r="B2347">
        <v>56</v>
      </c>
      <c r="C2347">
        <v>2023</v>
      </c>
      <c r="D2347" t="s">
        <v>191</v>
      </c>
      <c r="E2347">
        <v>146</v>
      </c>
      <c r="F2347" t="s">
        <v>91</v>
      </c>
      <c r="G2347" t="s">
        <v>24</v>
      </c>
      <c r="H2347" t="s">
        <v>25</v>
      </c>
      <c r="I2347">
        <v>100</v>
      </c>
      <c r="J2347" t="s">
        <v>126</v>
      </c>
      <c r="K2347" t="s">
        <v>28</v>
      </c>
      <c r="L2347">
        <v>3</v>
      </c>
      <c r="M2347">
        <v>0</v>
      </c>
      <c r="N2347" s="1" t="s">
        <v>27</v>
      </c>
      <c r="O2347" s="1" t="s">
        <v>32</v>
      </c>
      <c r="P2347" t="s">
        <v>28</v>
      </c>
      <c r="Q2347" t="s">
        <v>27</v>
      </c>
      <c r="R2347" t="s">
        <v>27</v>
      </c>
      <c r="S2347">
        <v>24</v>
      </c>
      <c r="T2347">
        <f>2*50</f>
        <v>100</v>
      </c>
      <c r="U2347" t="s">
        <v>27</v>
      </c>
    </row>
    <row r="2348" spans="1:21" x14ac:dyDescent="0.35">
      <c r="A2348" t="s">
        <v>21</v>
      </c>
      <c r="B2348">
        <v>1</v>
      </c>
      <c r="C2348">
        <v>2023</v>
      </c>
      <c r="D2348" t="s">
        <v>192</v>
      </c>
      <c r="E2348">
        <v>147</v>
      </c>
      <c r="F2348" t="s">
        <v>175</v>
      </c>
      <c r="G2348" t="s">
        <v>24</v>
      </c>
      <c r="H2348" t="s">
        <v>25</v>
      </c>
      <c r="I2348">
        <v>335</v>
      </c>
      <c r="J2348" t="s">
        <v>26</v>
      </c>
      <c r="K2348">
        <v>2000</v>
      </c>
      <c r="L2348">
        <v>6</v>
      </c>
      <c r="M2348">
        <v>1</v>
      </c>
      <c r="N2348" s="1" t="s">
        <v>27</v>
      </c>
      <c r="O2348" t="s">
        <v>27</v>
      </c>
      <c r="P2348" t="s">
        <v>28</v>
      </c>
      <c r="Q2348" t="s">
        <v>27</v>
      </c>
      <c r="R2348" t="s">
        <v>27</v>
      </c>
      <c r="S2348">
        <v>50</v>
      </c>
      <c r="T2348">
        <f>2*300</f>
        <v>600</v>
      </c>
      <c r="U2348" t="s">
        <v>29</v>
      </c>
    </row>
    <row r="2349" spans="1:21" x14ac:dyDescent="0.35">
      <c r="A2349" t="s">
        <v>30</v>
      </c>
      <c r="B2349">
        <v>2</v>
      </c>
      <c r="C2349">
        <v>2023</v>
      </c>
      <c r="D2349" t="s">
        <v>192</v>
      </c>
      <c r="E2349">
        <v>147</v>
      </c>
      <c r="F2349" t="s">
        <v>175</v>
      </c>
      <c r="G2349" t="s">
        <v>24</v>
      </c>
      <c r="H2349" t="s">
        <v>25</v>
      </c>
      <c r="I2349">
        <v>825</v>
      </c>
      <c r="J2349" t="s">
        <v>26</v>
      </c>
      <c r="K2349">
        <v>4000</v>
      </c>
      <c r="L2349">
        <v>6</v>
      </c>
      <c r="M2349">
        <v>1</v>
      </c>
      <c r="N2349" s="1" t="s">
        <v>27</v>
      </c>
      <c r="O2349" t="s">
        <v>27</v>
      </c>
      <c r="P2349" t="s">
        <v>28</v>
      </c>
      <c r="Q2349" t="s">
        <v>27</v>
      </c>
      <c r="R2349" t="s">
        <v>27</v>
      </c>
      <c r="S2349">
        <v>50</v>
      </c>
      <c r="T2349">
        <v>425</v>
      </c>
      <c r="U2349" t="s">
        <v>29</v>
      </c>
    </row>
    <row r="2350" spans="1:21" x14ac:dyDescent="0.35">
      <c r="A2350" t="s">
        <v>33</v>
      </c>
      <c r="B2350">
        <v>4</v>
      </c>
      <c r="C2350">
        <v>2023</v>
      </c>
      <c r="D2350" t="s">
        <v>192</v>
      </c>
      <c r="E2350">
        <v>147</v>
      </c>
      <c r="F2350" t="s">
        <v>175</v>
      </c>
      <c r="G2350" t="s">
        <v>24</v>
      </c>
      <c r="H2350" t="s">
        <v>25</v>
      </c>
      <c r="I2350">
        <v>500</v>
      </c>
      <c r="J2350" t="s">
        <v>26</v>
      </c>
      <c r="K2350">
        <v>2000</v>
      </c>
      <c r="L2350">
        <v>6</v>
      </c>
      <c r="M2350">
        <v>1</v>
      </c>
      <c r="N2350" s="1" t="s">
        <v>27</v>
      </c>
      <c r="O2350" t="s">
        <v>32</v>
      </c>
      <c r="P2350" t="s">
        <v>28</v>
      </c>
      <c r="Q2350" t="s">
        <v>32</v>
      </c>
      <c r="R2350" t="s">
        <v>27</v>
      </c>
      <c r="S2350">
        <v>40</v>
      </c>
      <c r="T2350">
        <v>500</v>
      </c>
      <c r="U2350" t="s">
        <v>29</v>
      </c>
    </row>
    <row r="2351" spans="1:21" x14ac:dyDescent="0.35">
      <c r="A2351" t="s">
        <v>34</v>
      </c>
      <c r="B2351">
        <v>5</v>
      </c>
      <c r="C2351">
        <v>2023</v>
      </c>
      <c r="D2351" t="s">
        <v>192</v>
      </c>
      <c r="E2351">
        <v>147</v>
      </c>
      <c r="F2351" t="s">
        <v>175</v>
      </c>
      <c r="G2351" t="s">
        <v>24</v>
      </c>
      <c r="H2351" t="s">
        <v>25</v>
      </c>
      <c r="I2351">
        <v>500</v>
      </c>
      <c r="J2351" t="s">
        <v>26</v>
      </c>
      <c r="K2351">
        <v>2000</v>
      </c>
      <c r="L2351">
        <v>6</v>
      </c>
      <c r="M2351">
        <v>1</v>
      </c>
      <c r="N2351" s="1" t="s">
        <v>27</v>
      </c>
      <c r="O2351" t="s">
        <v>32</v>
      </c>
      <c r="P2351">
        <v>21</v>
      </c>
      <c r="Q2351" t="s">
        <v>32</v>
      </c>
      <c r="R2351" t="s">
        <v>27</v>
      </c>
      <c r="S2351">
        <v>40</v>
      </c>
      <c r="T2351">
        <f>2*220</f>
        <v>440</v>
      </c>
      <c r="U2351" t="s">
        <v>27</v>
      </c>
    </row>
    <row r="2352" spans="1:21" x14ac:dyDescent="0.35">
      <c r="A2352" t="s">
        <v>35</v>
      </c>
      <c r="B2352">
        <v>6</v>
      </c>
      <c r="C2352">
        <v>2023</v>
      </c>
      <c r="D2352" t="s">
        <v>192</v>
      </c>
      <c r="E2352">
        <v>147</v>
      </c>
      <c r="F2352" t="s">
        <v>175</v>
      </c>
      <c r="G2352" t="s">
        <v>24</v>
      </c>
      <c r="H2352" t="s">
        <v>25</v>
      </c>
      <c r="I2352">
        <v>1299</v>
      </c>
      <c r="J2352" t="s">
        <v>26</v>
      </c>
      <c r="K2352">
        <v>2000</v>
      </c>
      <c r="L2352">
        <v>6</v>
      </c>
      <c r="M2352">
        <v>1</v>
      </c>
      <c r="N2352" s="1" t="s">
        <v>27</v>
      </c>
      <c r="O2352" t="s">
        <v>27</v>
      </c>
      <c r="P2352" t="s">
        <v>28</v>
      </c>
      <c r="Q2352" t="s">
        <v>27</v>
      </c>
      <c r="R2352" t="s">
        <v>27</v>
      </c>
      <c r="S2352">
        <v>50</v>
      </c>
      <c r="T2352">
        <v>910</v>
      </c>
      <c r="U2352" t="s">
        <v>39</v>
      </c>
    </row>
    <row r="2353" spans="1:21" x14ac:dyDescent="0.35">
      <c r="A2353" t="s">
        <v>36</v>
      </c>
      <c r="B2353">
        <v>8</v>
      </c>
      <c r="C2353">
        <v>2023</v>
      </c>
      <c r="D2353" t="s">
        <v>192</v>
      </c>
      <c r="E2353">
        <v>147</v>
      </c>
      <c r="F2353" t="s">
        <v>175</v>
      </c>
      <c r="G2353" t="s">
        <v>24</v>
      </c>
      <c r="H2353" t="s">
        <v>25</v>
      </c>
      <c r="I2353">
        <v>412</v>
      </c>
      <c r="J2353" t="s">
        <v>26</v>
      </c>
      <c r="K2353">
        <v>2000</v>
      </c>
      <c r="L2353">
        <v>6</v>
      </c>
      <c r="M2353">
        <v>1</v>
      </c>
      <c r="N2353" s="1" t="s">
        <v>27</v>
      </c>
      <c r="O2353" t="s">
        <v>27</v>
      </c>
      <c r="P2353">
        <v>21</v>
      </c>
      <c r="Q2353" t="s">
        <v>32</v>
      </c>
      <c r="R2353" t="s">
        <v>27</v>
      </c>
      <c r="S2353">
        <v>50</v>
      </c>
      <c r="T2353" t="s">
        <v>28</v>
      </c>
      <c r="U2353" t="s">
        <v>29</v>
      </c>
    </row>
    <row r="2354" spans="1:21" x14ac:dyDescent="0.35">
      <c r="A2354" t="s">
        <v>37</v>
      </c>
      <c r="B2354">
        <v>9</v>
      </c>
      <c r="C2354">
        <v>2023</v>
      </c>
      <c r="D2354" t="s">
        <v>192</v>
      </c>
      <c r="E2354">
        <v>147</v>
      </c>
      <c r="F2354" t="s">
        <v>175</v>
      </c>
      <c r="G2354" t="s">
        <v>24</v>
      </c>
      <c r="H2354" t="s">
        <v>25</v>
      </c>
      <c r="I2354">
        <v>569.75</v>
      </c>
      <c r="J2354" t="s">
        <v>26</v>
      </c>
      <c r="K2354">
        <v>4000</v>
      </c>
      <c r="L2354">
        <v>6</v>
      </c>
      <c r="M2354">
        <v>1</v>
      </c>
      <c r="N2354" s="1" t="s">
        <v>27</v>
      </c>
      <c r="O2354" t="s">
        <v>27</v>
      </c>
      <c r="P2354" t="s">
        <v>28</v>
      </c>
      <c r="Q2354" t="s">
        <v>27</v>
      </c>
      <c r="R2354" t="s">
        <v>27</v>
      </c>
      <c r="S2354">
        <v>50</v>
      </c>
      <c r="T2354">
        <f>2*575</f>
        <v>1150</v>
      </c>
      <c r="U2354" t="s">
        <v>29</v>
      </c>
    </row>
    <row r="2355" spans="1:21" x14ac:dyDescent="0.35">
      <c r="A2355" t="s">
        <v>38</v>
      </c>
      <c r="B2355">
        <v>10</v>
      </c>
      <c r="C2355">
        <v>2023</v>
      </c>
      <c r="D2355" t="s">
        <v>192</v>
      </c>
      <c r="E2355">
        <v>147</v>
      </c>
      <c r="F2355" t="s">
        <v>175</v>
      </c>
      <c r="G2355" t="s">
        <v>24</v>
      </c>
      <c r="H2355" t="s">
        <v>25</v>
      </c>
      <c r="I2355">
        <v>425</v>
      </c>
      <c r="J2355" t="s">
        <v>26</v>
      </c>
      <c r="K2355">
        <v>2000</v>
      </c>
      <c r="L2355">
        <v>6</v>
      </c>
      <c r="M2355">
        <v>1</v>
      </c>
      <c r="N2355" s="1" t="s">
        <v>27</v>
      </c>
      <c r="O2355" t="s">
        <v>27</v>
      </c>
      <c r="P2355" t="s">
        <v>28</v>
      </c>
      <c r="Q2355" t="s">
        <v>27</v>
      </c>
      <c r="R2355" t="s">
        <v>32</v>
      </c>
      <c r="S2355">
        <v>41</v>
      </c>
      <c r="T2355">
        <v>404</v>
      </c>
      <c r="U2355" t="s">
        <v>29</v>
      </c>
    </row>
    <row r="2356" spans="1:21" x14ac:dyDescent="0.35">
      <c r="A2356" t="s">
        <v>41</v>
      </c>
      <c r="B2356">
        <v>12</v>
      </c>
      <c r="C2356">
        <v>2023</v>
      </c>
      <c r="D2356" t="s">
        <v>192</v>
      </c>
      <c r="E2356">
        <v>147</v>
      </c>
      <c r="F2356" t="s">
        <v>175</v>
      </c>
      <c r="G2356" t="s">
        <v>24</v>
      </c>
      <c r="H2356" t="s">
        <v>25</v>
      </c>
      <c r="I2356">
        <v>700</v>
      </c>
      <c r="J2356" t="s">
        <v>26</v>
      </c>
      <c r="K2356">
        <v>2000</v>
      </c>
      <c r="L2356">
        <v>6</v>
      </c>
      <c r="M2356">
        <v>1</v>
      </c>
      <c r="N2356" s="1" t="s">
        <v>27</v>
      </c>
      <c r="O2356" t="s">
        <v>27</v>
      </c>
      <c r="P2356">
        <v>21</v>
      </c>
      <c r="Q2356" t="s">
        <v>32</v>
      </c>
      <c r="R2356" t="s">
        <v>32</v>
      </c>
      <c r="S2356">
        <v>40</v>
      </c>
      <c r="T2356">
        <v>389</v>
      </c>
      <c r="U2356" t="s">
        <v>29</v>
      </c>
    </row>
    <row r="2357" spans="1:21" x14ac:dyDescent="0.35">
      <c r="A2357" t="s">
        <v>42</v>
      </c>
      <c r="B2357">
        <v>13</v>
      </c>
      <c r="C2357">
        <v>2023</v>
      </c>
      <c r="D2357" t="s">
        <v>192</v>
      </c>
      <c r="E2357">
        <v>147</v>
      </c>
      <c r="F2357" t="s">
        <v>175</v>
      </c>
      <c r="G2357" t="s">
        <v>24</v>
      </c>
      <c r="H2357" t="s">
        <v>25</v>
      </c>
      <c r="I2357">
        <v>500</v>
      </c>
      <c r="J2357" t="s">
        <v>26</v>
      </c>
      <c r="K2357">
        <v>2000</v>
      </c>
      <c r="L2357">
        <v>6</v>
      </c>
      <c r="M2357">
        <v>1</v>
      </c>
      <c r="N2357" s="1" t="s">
        <v>27</v>
      </c>
      <c r="O2357" t="s">
        <v>32</v>
      </c>
      <c r="P2357" t="s">
        <v>28</v>
      </c>
      <c r="Q2357" t="s">
        <v>32</v>
      </c>
      <c r="R2357" t="s">
        <v>32</v>
      </c>
      <c r="S2357">
        <v>40</v>
      </c>
      <c r="T2357">
        <v>230</v>
      </c>
      <c r="U2357" t="s">
        <v>39</v>
      </c>
    </row>
    <row r="2358" spans="1:21" x14ac:dyDescent="0.35">
      <c r="A2358" t="s">
        <v>43</v>
      </c>
      <c r="B2358">
        <v>15</v>
      </c>
      <c r="C2358">
        <v>2023</v>
      </c>
      <c r="D2358" t="s">
        <v>192</v>
      </c>
      <c r="E2358">
        <v>147</v>
      </c>
      <c r="F2358" t="s">
        <v>175</v>
      </c>
      <c r="G2358" t="s">
        <v>24</v>
      </c>
      <c r="H2358" t="s">
        <v>25</v>
      </c>
      <c r="I2358">
        <v>392</v>
      </c>
      <c r="J2358" t="s">
        <v>26</v>
      </c>
      <c r="K2358">
        <v>2000</v>
      </c>
      <c r="L2358">
        <v>6</v>
      </c>
      <c r="M2358">
        <v>1</v>
      </c>
      <c r="N2358" s="1" t="s">
        <v>27</v>
      </c>
      <c r="O2358" t="s">
        <v>32</v>
      </c>
      <c r="P2358">
        <v>18</v>
      </c>
      <c r="Q2358" t="s">
        <v>32</v>
      </c>
      <c r="R2358" t="s">
        <v>27</v>
      </c>
      <c r="S2358">
        <v>40</v>
      </c>
      <c r="T2358">
        <v>402</v>
      </c>
      <c r="U2358" t="s">
        <v>39</v>
      </c>
    </row>
    <row r="2359" spans="1:21" x14ac:dyDescent="0.35">
      <c r="A2359" t="s">
        <v>44</v>
      </c>
      <c r="B2359">
        <v>16</v>
      </c>
      <c r="C2359">
        <v>2023</v>
      </c>
      <c r="D2359" t="s">
        <v>192</v>
      </c>
      <c r="E2359">
        <v>147</v>
      </c>
      <c r="F2359" t="s">
        <v>175</v>
      </c>
      <c r="G2359" t="s">
        <v>24</v>
      </c>
      <c r="H2359" t="s">
        <v>25</v>
      </c>
      <c r="I2359">
        <v>400</v>
      </c>
      <c r="J2359" t="s">
        <v>26</v>
      </c>
      <c r="K2359">
        <v>2000</v>
      </c>
      <c r="L2359">
        <v>6</v>
      </c>
      <c r="M2359">
        <v>1</v>
      </c>
      <c r="N2359" s="1" t="s">
        <v>27</v>
      </c>
      <c r="O2359" t="s">
        <v>32</v>
      </c>
      <c r="P2359" t="s">
        <v>28</v>
      </c>
      <c r="Q2359" t="s">
        <v>27</v>
      </c>
      <c r="R2359" t="s">
        <v>32</v>
      </c>
      <c r="S2359">
        <v>40</v>
      </c>
      <c r="T2359">
        <v>200</v>
      </c>
      <c r="U2359" t="s">
        <v>29</v>
      </c>
    </row>
    <row r="2360" spans="1:21" x14ac:dyDescent="0.35">
      <c r="A2360" t="s">
        <v>45</v>
      </c>
      <c r="B2360">
        <v>17</v>
      </c>
      <c r="C2360">
        <v>2023</v>
      </c>
      <c r="D2360" t="s">
        <v>192</v>
      </c>
      <c r="E2360">
        <v>147</v>
      </c>
      <c r="F2360" t="s">
        <v>175</v>
      </c>
      <c r="G2360" t="s">
        <v>24</v>
      </c>
      <c r="H2360" t="s">
        <v>25</v>
      </c>
      <c r="I2360">
        <v>500</v>
      </c>
      <c r="J2360" t="s">
        <v>26</v>
      </c>
      <c r="K2360">
        <v>4000</v>
      </c>
      <c r="L2360">
        <v>6</v>
      </c>
      <c r="M2360">
        <v>1</v>
      </c>
      <c r="N2360" s="1" t="s">
        <v>27</v>
      </c>
      <c r="O2360" t="s">
        <v>32</v>
      </c>
      <c r="P2360" t="s">
        <v>28</v>
      </c>
      <c r="Q2360" t="s">
        <v>32</v>
      </c>
      <c r="R2360" t="s">
        <v>27</v>
      </c>
      <c r="S2360">
        <v>100</v>
      </c>
      <c r="T2360" s="6">
        <f>(2/3)*167</f>
        <v>111.33333333333333</v>
      </c>
      <c r="U2360" t="s">
        <v>29</v>
      </c>
    </row>
    <row r="2361" spans="1:21" x14ac:dyDescent="0.35">
      <c r="A2361" t="s">
        <v>46</v>
      </c>
      <c r="B2361">
        <v>18</v>
      </c>
      <c r="C2361">
        <v>2023</v>
      </c>
      <c r="D2361" t="s">
        <v>192</v>
      </c>
      <c r="E2361">
        <v>147</v>
      </c>
      <c r="F2361" t="s">
        <v>175</v>
      </c>
      <c r="G2361" t="s">
        <v>24</v>
      </c>
      <c r="H2361" t="s">
        <v>25</v>
      </c>
      <c r="I2361">
        <v>250</v>
      </c>
      <c r="J2361" t="s">
        <v>26</v>
      </c>
      <c r="K2361">
        <v>2000</v>
      </c>
      <c r="L2361">
        <v>6</v>
      </c>
      <c r="M2361">
        <v>1</v>
      </c>
      <c r="N2361" s="1" t="s">
        <v>27</v>
      </c>
      <c r="O2361" t="s">
        <v>32</v>
      </c>
      <c r="P2361" t="s">
        <v>28</v>
      </c>
      <c r="Q2361" t="s">
        <v>27</v>
      </c>
      <c r="R2361" t="s">
        <v>27</v>
      </c>
      <c r="S2361">
        <v>2</v>
      </c>
      <c r="T2361">
        <v>200</v>
      </c>
      <c r="U2361" t="s">
        <v>29</v>
      </c>
    </row>
    <row r="2362" spans="1:21" x14ac:dyDescent="0.35">
      <c r="A2362" t="s">
        <v>47</v>
      </c>
      <c r="B2362">
        <v>19</v>
      </c>
      <c r="C2362">
        <v>2023</v>
      </c>
      <c r="D2362" t="s">
        <v>192</v>
      </c>
      <c r="E2362">
        <v>147</v>
      </c>
      <c r="F2362" t="s">
        <v>175</v>
      </c>
      <c r="G2362" t="s">
        <v>24</v>
      </c>
      <c r="H2362" t="s">
        <v>25</v>
      </c>
      <c r="I2362">
        <v>495</v>
      </c>
      <c r="J2362" t="s">
        <v>26</v>
      </c>
      <c r="K2362">
        <v>2000</v>
      </c>
      <c r="L2362">
        <v>6</v>
      </c>
      <c r="M2362">
        <v>1</v>
      </c>
      <c r="N2362" s="1" t="s">
        <v>27</v>
      </c>
      <c r="O2362" t="s">
        <v>27</v>
      </c>
      <c r="P2362">
        <v>21</v>
      </c>
      <c r="Q2362" t="s">
        <v>32</v>
      </c>
      <c r="R2362" t="s">
        <v>27</v>
      </c>
      <c r="S2362">
        <v>40</v>
      </c>
      <c r="T2362">
        <v>450</v>
      </c>
      <c r="U2362" t="s">
        <v>29</v>
      </c>
    </row>
    <row r="2363" spans="1:21" x14ac:dyDescent="0.35">
      <c r="A2363" t="s">
        <v>48</v>
      </c>
      <c r="B2363">
        <v>20</v>
      </c>
      <c r="C2363">
        <v>2023</v>
      </c>
      <c r="D2363" t="s">
        <v>192</v>
      </c>
      <c r="E2363">
        <v>147</v>
      </c>
      <c r="F2363" t="s">
        <v>175</v>
      </c>
      <c r="G2363" t="s">
        <v>24</v>
      </c>
      <c r="H2363" t="s">
        <v>25</v>
      </c>
      <c r="I2363">
        <v>350</v>
      </c>
      <c r="J2363" t="s">
        <v>26</v>
      </c>
      <c r="K2363">
        <v>2000</v>
      </c>
      <c r="L2363">
        <v>6</v>
      </c>
      <c r="M2363">
        <v>1</v>
      </c>
      <c r="N2363" s="1" t="s">
        <v>27</v>
      </c>
      <c r="O2363" t="s">
        <v>27</v>
      </c>
      <c r="P2363">
        <v>18</v>
      </c>
      <c r="Q2363" t="s">
        <v>32</v>
      </c>
      <c r="R2363" t="s">
        <v>32</v>
      </c>
      <c r="S2363">
        <v>50</v>
      </c>
      <c r="T2363">
        <f>2*330</f>
        <v>660</v>
      </c>
      <c r="U2363" t="s">
        <v>29</v>
      </c>
    </row>
    <row r="2364" spans="1:21" x14ac:dyDescent="0.35">
      <c r="A2364" t="s">
        <v>49</v>
      </c>
      <c r="B2364">
        <v>21</v>
      </c>
      <c r="C2364">
        <v>2023</v>
      </c>
      <c r="D2364" t="s">
        <v>192</v>
      </c>
      <c r="E2364">
        <v>147</v>
      </c>
      <c r="F2364" t="s">
        <v>175</v>
      </c>
      <c r="G2364" t="s">
        <v>24</v>
      </c>
      <c r="H2364" t="s">
        <v>25</v>
      </c>
      <c r="I2364">
        <v>300</v>
      </c>
      <c r="J2364" t="s">
        <v>26</v>
      </c>
      <c r="K2364">
        <v>4000</v>
      </c>
      <c r="L2364">
        <v>6</v>
      </c>
      <c r="M2364">
        <v>1</v>
      </c>
      <c r="N2364" s="1" t="s">
        <v>27</v>
      </c>
      <c r="O2364" t="s">
        <v>32</v>
      </c>
      <c r="P2364" t="s">
        <v>28</v>
      </c>
      <c r="Q2364" t="s">
        <v>32</v>
      </c>
      <c r="R2364" t="s">
        <v>32</v>
      </c>
      <c r="S2364">
        <v>40</v>
      </c>
      <c r="T2364">
        <f>2*150</f>
        <v>300</v>
      </c>
      <c r="U2364" t="s">
        <v>29</v>
      </c>
    </row>
    <row r="2365" spans="1:21" x14ac:dyDescent="0.35">
      <c r="A2365" t="s">
        <v>50</v>
      </c>
      <c r="B2365">
        <v>22</v>
      </c>
      <c r="C2365">
        <v>2023</v>
      </c>
      <c r="D2365" t="s">
        <v>192</v>
      </c>
      <c r="E2365">
        <v>147</v>
      </c>
      <c r="F2365" t="s">
        <v>175</v>
      </c>
      <c r="G2365" t="s">
        <v>24</v>
      </c>
      <c r="H2365" t="s">
        <v>25</v>
      </c>
      <c r="I2365">
        <v>382</v>
      </c>
      <c r="J2365" t="s">
        <v>26</v>
      </c>
      <c r="K2365">
        <v>2000</v>
      </c>
      <c r="L2365">
        <v>6</v>
      </c>
      <c r="M2365">
        <v>1</v>
      </c>
      <c r="N2365" s="1" t="s">
        <v>27</v>
      </c>
      <c r="O2365" t="s">
        <v>32</v>
      </c>
      <c r="P2365">
        <v>21</v>
      </c>
      <c r="Q2365" t="s">
        <v>32</v>
      </c>
      <c r="R2365" t="s">
        <v>27</v>
      </c>
      <c r="S2365">
        <v>40</v>
      </c>
      <c r="T2365">
        <f>2*300</f>
        <v>600</v>
      </c>
      <c r="U2365" t="s">
        <v>39</v>
      </c>
    </row>
    <row r="2366" spans="1:21" x14ac:dyDescent="0.35">
      <c r="A2366" t="s">
        <v>51</v>
      </c>
      <c r="B2366">
        <v>23</v>
      </c>
      <c r="C2366">
        <v>2023</v>
      </c>
      <c r="D2366" t="s">
        <v>192</v>
      </c>
      <c r="E2366">
        <v>147</v>
      </c>
      <c r="F2366" t="s">
        <v>175</v>
      </c>
      <c r="G2366" t="s">
        <v>24</v>
      </c>
      <c r="H2366" t="s">
        <v>25</v>
      </c>
      <c r="I2366">
        <v>700</v>
      </c>
      <c r="J2366" t="s">
        <v>26</v>
      </c>
      <c r="K2366">
        <v>6000</v>
      </c>
      <c r="L2366">
        <v>6</v>
      </c>
      <c r="M2366">
        <v>2</v>
      </c>
      <c r="N2366" s="1" t="s">
        <v>27</v>
      </c>
      <c r="O2366" t="s">
        <v>27</v>
      </c>
      <c r="P2366" t="s">
        <v>28</v>
      </c>
      <c r="Q2366" t="s">
        <v>32</v>
      </c>
      <c r="R2366" t="s">
        <v>27</v>
      </c>
      <c r="S2366">
        <v>40</v>
      </c>
      <c r="T2366">
        <v>500</v>
      </c>
      <c r="U2366" t="s">
        <v>39</v>
      </c>
    </row>
    <row r="2367" spans="1:21" x14ac:dyDescent="0.35">
      <c r="A2367" t="s">
        <v>52</v>
      </c>
      <c r="B2367">
        <v>24</v>
      </c>
      <c r="C2367">
        <v>2023</v>
      </c>
      <c r="D2367" t="s">
        <v>192</v>
      </c>
      <c r="E2367">
        <v>147</v>
      </c>
      <c r="F2367" t="s">
        <v>175</v>
      </c>
      <c r="G2367" t="s">
        <v>24</v>
      </c>
      <c r="H2367" t="s">
        <v>25</v>
      </c>
      <c r="I2367">
        <v>790</v>
      </c>
      <c r="J2367" t="s">
        <v>26</v>
      </c>
      <c r="K2367">
        <v>2000</v>
      </c>
      <c r="L2367">
        <v>6</v>
      </c>
      <c r="M2367">
        <v>1</v>
      </c>
      <c r="N2367" s="1" t="s">
        <v>27</v>
      </c>
      <c r="O2367" t="s">
        <v>32</v>
      </c>
      <c r="P2367">
        <v>18</v>
      </c>
      <c r="Q2367" t="s">
        <v>32</v>
      </c>
      <c r="R2367" t="s">
        <v>32</v>
      </c>
      <c r="S2367">
        <v>50</v>
      </c>
      <c r="T2367">
        <v>512</v>
      </c>
      <c r="U2367" t="s">
        <v>39</v>
      </c>
    </row>
    <row r="2368" spans="1:21" x14ac:dyDescent="0.35">
      <c r="A2368" t="s">
        <v>53</v>
      </c>
      <c r="B2368">
        <v>25</v>
      </c>
      <c r="C2368">
        <v>2023</v>
      </c>
      <c r="D2368" t="s">
        <v>192</v>
      </c>
      <c r="E2368">
        <v>147</v>
      </c>
      <c r="F2368" t="s">
        <v>175</v>
      </c>
      <c r="G2368" t="s">
        <v>24</v>
      </c>
      <c r="H2368" t="s">
        <v>25</v>
      </c>
      <c r="I2368">
        <v>600</v>
      </c>
      <c r="J2368" t="s">
        <v>26</v>
      </c>
      <c r="K2368">
        <v>4000</v>
      </c>
      <c r="L2368">
        <v>6</v>
      </c>
      <c r="M2368">
        <v>1</v>
      </c>
      <c r="N2368" s="1" t="s">
        <v>27</v>
      </c>
      <c r="O2368" t="s">
        <v>32</v>
      </c>
      <c r="P2368">
        <v>18</v>
      </c>
      <c r="Q2368" t="s">
        <v>32</v>
      </c>
      <c r="R2368" t="s">
        <v>32</v>
      </c>
      <c r="S2368">
        <v>50</v>
      </c>
      <c r="T2368">
        <v>600</v>
      </c>
      <c r="U2368" t="s">
        <v>27</v>
      </c>
    </row>
    <row r="2369" spans="1:21" x14ac:dyDescent="0.35">
      <c r="A2369" t="s">
        <v>54</v>
      </c>
      <c r="B2369">
        <v>26</v>
      </c>
      <c r="C2369">
        <v>2023</v>
      </c>
      <c r="D2369" t="s">
        <v>192</v>
      </c>
      <c r="E2369">
        <v>147</v>
      </c>
      <c r="F2369" t="s">
        <v>175</v>
      </c>
      <c r="G2369" t="s">
        <v>24</v>
      </c>
      <c r="H2369" t="s">
        <v>25</v>
      </c>
      <c r="I2369">
        <v>367.7</v>
      </c>
      <c r="J2369" t="s">
        <v>26</v>
      </c>
      <c r="K2369">
        <v>4000</v>
      </c>
      <c r="L2369">
        <v>6</v>
      </c>
      <c r="M2369">
        <v>1</v>
      </c>
      <c r="N2369" s="1" t="s">
        <v>27</v>
      </c>
      <c r="O2369" t="s">
        <v>32</v>
      </c>
      <c r="P2369" t="s">
        <v>28</v>
      </c>
      <c r="Q2369" t="s">
        <v>32</v>
      </c>
      <c r="R2369" t="s">
        <v>32</v>
      </c>
      <c r="S2369">
        <v>100</v>
      </c>
      <c r="T2369">
        <f>(2/3)*308.25</f>
        <v>205.5</v>
      </c>
      <c r="U2369" t="s">
        <v>29</v>
      </c>
    </row>
    <row r="2370" spans="1:21" x14ac:dyDescent="0.35">
      <c r="A2370" t="s">
        <v>55</v>
      </c>
      <c r="B2370">
        <v>27</v>
      </c>
      <c r="C2370">
        <v>2023</v>
      </c>
      <c r="D2370" t="s">
        <v>192</v>
      </c>
      <c r="E2370">
        <v>147</v>
      </c>
      <c r="F2370" t="s">
        <v>175</v>
      </c>
      <c r="G2370" t="s">
        <v>24</v>
      </c>
      <c r="H2370" t="s">
        <v>25</v>
      </c>
      <c r="I2370">
        <v>425.25</v>
      </c>
      <c r="J2370" t="s">
        <v>26</v>
      </c>
      <c r="K2370">
        <v>2000</v>
      </c>
      <c r="L2370">
        <v>6</v>
      </c>
      <c r="M2370">
        <v>1</v>
      </c>
      <c r="N2370" s="1" t="s">
        <v>27</v>
      </c>
      <c r="O2370" t="s">
        <v>32</v>
      </c>
      <c r="P2370" t="s">
        <v>28</v>
      </c>
      <c r="Q2370" t="s">
        <v>32</v>
      </c>
      <c r="R2370" t="s">
        <v>27</v>
      </c>
      <c r="S2370">
        <v>50</v>
      </c>
      <c r="T2370">
        <f>2*192</f>
        <v>384</v>
      </c>
      <c r="U2370" t="s">
        <v>29</v>
      </c>
    </row>
    <row r="2371" spans="1:21" x14ac:dyDescent="0.35">
      <c r="A2371" t="s">
        <v>56</v>
      </c>
      <c r="B2371">
        <v>28</v>
      </c>
      <c r="C2371">
        <v>2023</v>
      </c>
      <c r="D2371" t="s">
        <v>192</v>
      </c>
      <c r="E2371">
        <v>147</v>
      </c>
      <c r="F2371" t="s">
        <v>175</v>
      </c>
      <c r="G2371" t="s">
        <v>24</v>
      </c>
      <c r="H2371" t="s">
        <v>25</v>
      </c>
      <c r="I2371">
        <v>550</v>
      </c>
      <c r="J2371" t="s">
        <v>26</v>
      </c>
      <c r="K2371">
        <v>2000</v>
      </c>
      <c r="L2371">
        <v>6</v>
      </c>
      <c r="M2371">
        <v>1</v>
      </c>
      <c r="N2371" s="1" t="s">
        <v>27</v>
      </c>
      <c r="O2371" t="s">
        <v>32</v>
      </c>
      <c r="P2371">
        <v>21</v>
      </c>
      <c r="Q2371" t="s">
        <v>32</v>
      </c>
      <c r="R2371" t="s">
        <v>27</v>
      </c>
      <c r="S2371">
        <v>40</v>
      </c>
      <c r="T2371">
        <f>2*300</f>
        <v>600</v>
      </c>
      <c r="U2371" t="s">
        <v>29</v>
      </c>
    </row>
    <row r="2372" spans="1:21" x14ac:dyDescent="0.35">
      <c r="A2372" t="s">
        <v>57</v>
      </c>
      <c r="B2372">
        <v>29</v>
      </c>
      <c r="C2372">
        <v>2023</v>
      </c>
      <c r="D2372" t="s">
        <v>192</v>
      </c>
      <c r="E2372">
        <v>147</v>
      </c>
      <c r="F2372" t="s">
        <v>175</v>
      </c>
      <c r="G2372" t="s">
        <v>24</v>
      </c>
      <c r="H2372" t="s">
        <v>25</v>
      </c>
      <c r="I2372">
        <v>75</v>
      </c>
      <c r="J2372" t="s">
        <v>26</v>
      </c>
      <c r="K2372">
        <v>2000</v>
      </c>
      <c r="L2372">
        <v>6</v>
      </c>
      <c r="M2372">
        <v>1</v>
      </c>
      <c r="N2372" s="1" t="s">
        <v>27</v>
      </c>
      <c r="O2372" t="s">
        <v>32</v>
      </c>
      <c r="P2372" t="s">
        <v>28</v>
      </c>
      <c r="Q2372" t="s">
        <v>32</v>
      </c>
      <c r="R2372" t="s">
        <v>27</v>
      </c>
      <c r="S2372">
        <v>50</v>
      </c>
      <c r="T2372">
        <f>2*100</f>
        <v>200</v>
      </c>
      <c r="U2372" t="s">
        <v>29</v>
      </c>
    </row>
    <row r="2373" spans="1:21" x14ac:dyDescent="0.35">
      <c r="A2373" t="s">
        <v>40</v>
      </c>
      <c r="B2373">
        <v>11</v>
      </c>
      <c r="C2373">
        <v>2023</v>
      </c>
      <c r="D2373" t="s">
        <v>192</v>
      </c>
      <c r="E2373">
        <v>147</v>
      </c>
      <c r="F2373" t="s">
        <v>175</v>
      </c>
      <c r="G2373" t="s">
        <v>24</v>
      </c>
      <c r="H2373" t="s">
        <v>25</v>
      </c>
      <c r="I2373">
        <v>855</v>
      </c>
      <c r="J2373" t="s">
        <v>26</v>
      </c>
      <c r="K2373">
        <v>2000</v>
      </c>
      <c r="L2373">
        <v>6</v>
      </c>
      <c r="M2373">
        <v>1</v>
      </c>
      <c r="N2373" s="1" t="s">
        <v>27</v>
      </c>
      <c r="O2373" t="s">
        <v>27</v>
      </c>
      <c r="P2373">
        <v>18</v>
      </c>
      <c r="Q2373" t="s">
        <v>27</v>
      </c>
      <c r="R2373" t="s">
        <v>27</v>
      </c>
      <c r="S2373">
        <v>50</v>
      </c>
      <c r="T2373">
        <f>2*550</f>
        <v>1100</v>
      </c>
      <c r="U2373" t="s">
        <v>29</v>
      </c>
    </row>
    <row r="2374" spans="1:21" x14ac:dyDescent="0.35">
      <c r="A2374" t="s">
        <v>58</v>
      </c>
      <c r="B2374">
        <v>30</v>
      </c>
      <c r="C2374">
        <v>2023</v>
      </c>
      <c r="D2374" t="s">
        <v>192</v>
      </c>
      <c r="E2374">
        <v>147</v>
      </c>
      <c r="F2374" t="s">
        <v>175</v>
      </c>
      <c r="G2374" t="s">
        <v>24</v>
      </c>
      <c r="H2374" t="s">
        <v>25</v>
      </c>
      <c r="I2374">
        <v>375</v>
      </c>
      <c r="J2374" t="s">
        <v>26</v>
      </c>
      <c r="K2374">
        <v>4000</v>
      </c>
      <c r="L2374">
        <v>6</v>
      </c>
      <c r="M2374">
        <v>1</v>
      </c>
      <c r="N2374" s="1" t="s">
        <v>27</v>
      </c>
      <c r="O2374" t="s">
        <v>32</v>
      </c>
      <c r="P2374" t="s">
        <v>28</v>
      </c>
      <c r="Q2374" t="s">
        <v>32</v>
      </c>
      <c r="R2374" t="s">
        <v>32</v>
      </c>
      <c r="S2374">
        <v>0</v>
      </c>
      <c r="T2374">
        <v>500</v>
      </c>
      <c r="U2374" t="s">
        <v>29</v>
      </c>
    </row>
    <row r="2375" spans="1:21" x14ac:dyDescent="0.35">
      <c r="A2375" t="s">
        <v>59</v>
      </c>
      <c r="B2375">
        <v>31</v>
      </c>
      <c r="C2375">
        <v>2023</v>
      </c>
      <c r="D2375" t="s">
        <v>192</v>
      </c>
      <c r="E2375">
        <v>147</v>
      </c>
      <c r="F2375" t="s">
        <v>175</v>
      </c>
      <c r="G2375" t="s">
        <v>24</v>
      </c>
      <c r="H2375" t="s">
        <v>25</v>
      </c>
      <c r="I2375">
        <v>345.25</v>
      </c>
      <c r="J2375" t="s">
        <v>26</v>
      </c>
      <c r="K2375">
        <v>2000</v>
      </c>
      <c r="L2375">
        <v>6</v>
      </c>
      <c r="M2375">
        <v>1</v>
      </c>
      <c r="N2375" s="1" t="s">
        <v>27</v>
      </c>
      <c r="O2375" t="s">
        <v>32</v>
      </c>
      <c r="P2375">
        <v>19</v>
      </c>
      <c r="Q2375" t="s">
        <v>32</v>
      </c>
      <c r="R2375" t="s">
        <v>32</v>
      </c>
      <c r="S2375">
        <v>50</v>
      </c>
      <c r="T2375">
        <v>121</v>
      </c>
      <c r="U2375" t="s">
        <v>29</v>
      </c>
    </row>
    <row r="2376" spans="1:21" x14ac:dyDescent="0.35">
      <c r="A2376" t="s">
        <v>60</v>
      </c>
      <c r="B2376">
        <v>32</v>
      </c>
      <c r="C2376">
        <v>2023</v>
      </c>
      <c r="D2376" t="s">
        <v>192</v>
      </c>
      <c r="E2376">
        <v>147</v>
      </c>
      <c r="F2376" t="s">
        <v>175</v>
      </c>
      <c r="G2376" t="s">
        <v>24</v>
      </c>
      <c r="H2376" t="s">
        <v>25</v>
      </c>
      <c r="I2376">
        <v>1425</v>
      </c>
      <c r="J2376" t="s">
        <v>26</v>
      </c>
      <c r="K2376">
        <v>4000</v>
      </c>
      <c r="L2376">
        <v>6</v>
      </c>
      <c r="M2376">
        <v>1</v>
      </c>
      <c r="N2376" s="1" t="s">
        <v>27</v>
      </c>
      <c r="O2376" t="s">
        <v>32</v>
      </c>
      <c r="P2376" t="s">
        <v>28</v>
      </c>
      <c r="Q2376" t="s">
        <v>27</v>
      </c>
      <c r="R2376" t="s">
        <v>27</v>
      </c>
      <c r="S2376">
        <v>40</v>
      </c>
      <c r="T2376">
        <v>750</v>
      </c>
      <c r="U2376" t="s">
        <v>29</v>
      </c>
    </row>
    <row r="2377" spans="1:21" x14ac:dyDescent="0.35">
      <c r="A2377" t="s">
        <v>61</v>
      </c>
      <c r="B2377">
        <v>33</v>
      </c>
      <c r="C2377">
        <v>2023</v>
      </c>
      <c r="D2377" t="s">
        <v>192</v>
      </c>
      <c r="E2377">
        <v>147</v>
      </c>
      <c r="F2377" t="s">
        <v>175</v>
      </c>
      <c r="G2377" t="s">
        <v>24</v>
      </c>
      <c r="H2377" t="s">
        <v>25</v>
      </c>
      <c r="I2377">
        <v>320</v>
      </c>
      <c r="J2377" t="s">
        <v>26</v>
      </c>
      <c r="K2377">
        <v>4000</v>
      </c>
      <c r="L2377">
        <v>6</v>
      </c>
      <c r="M2377">
        <v>1</v>
      </c>
      <c r="N2377" s="1" t="s">
        <v>27</v>
      </c>
      <c r="O2377" t="s">
        <v>32</v>
      </c>
      <c r="P2377">
        <v>21</v>
      </c>
      <c r="Q2377" t="s">
        <v>32</v>
      </c>
      <c r="R2377" t="s">
        <v>32</v>
      </c>
      <c r="S2377">
        <v>100</v>
      </c>
      <c r="T2377">
        <v>370</v>
      </c>
      <c r="U2377" t="s">
        <v>29</v>
      </c>
    </row>
    <row r="2378" spans="1:21" x14ac:dyDescent="0.35">
      <c r="A2378" t="s">
        <v>62</v>
      </c>
      <c r="B2378">
        <v>34</v>
      </c>
      <c r="C2378">
        <v>2023</v>
      </c>
      <c r="D2378" t="s">
        <v>192</v>
      </c>
      <c r="E2378">
        <v>147</v>
      </c>
      <c r="F2378" t="s">
        <v>175</v>
      </c>
      <c r="G2378" t="s">
        <v>24</v>
      </c>
      <c r="H2378" t="s">
        <v>25</v>
      </c>
      <c r="I2378">
        <v>840</v>
      </c>
      <c r="J2378" t="s">
        <v>26</v>
      </c>
      <c r="K2378">
        <v>6000</v>
      </c>
      <c r="L2378">
        <v>6</v>
      </c>
      <c r="M2378">
        <v>1</v>
      </c>
      <c r="N2378" s="1" t="s">
        <v>27</v>
      </c>
      <c r="O2378" t="s">
        <v>32</v>
      </c>
      <c r="P2378">
        <v>21</v>
      </c>
      <c r="Q2378" t="s">
        <v>32</v>
      </c>
      <c r="R2378" t="s">
        <v>32</v>
      </c>
      <c r="S2378">
        <v>100</v>
      </c>
      <c r="T2378">
        <v>580</v>
      </c>
      <c r="U2378" t="s">
        <v>29</v>
      </c>
    </row>
    <row r="2379" spans="1:21" x14ac:dyDescent="0.35">
      <c r="A2379" t="s">
        <v>63</v>
      </c>
      <c r="B2379">
        <v>35</v>
      </c>
      <c r="C2379">
        <v>2023</v>
      </c>
      <c r="D2379" t="s">
        <v>192</v>
      </c>
      <c r="E2379">
        <v>147</v>
      </c>
      <c r="F2379" t="s">
        <v>175</v>
      </c>
      <c r="G2379" t="s">
        <v>24</v>
      </c>
      <c r="H2379" t="s">
        <v>25</v>
      </c>
      <c r="I2379">
        <v>400</v>
      </c>
      <c r="J2379" t="s">
        <v>26</v>
      </c>
      <c r="K2379">
        <v>4000</v>
      </c>
      <c r="L2379">
        <v>6</v>
      </c>
      <c r="M2379">
        <v>1</v>
      </c>
      <c r="N2379" s="1" t="s">
        <v>27</v>
      </c>
      <c r="O2379" t="s">
        <v>32</v>
      </c>
      <c r="P2379" t="s">
        <v>28</v>
      </c>
      <c r="Q2379" t="s">
        <v>32</v>
      </c>
      <c r="R2379" t="s">
        <v>27</v>
      </c>
      <c r="S2379">
        <v>50</v>
      </c>
      <c r="T2379">
        <v>400</v>
      </c>
      <c r="U2379" t="s">
        <v>29</v>
      </c>
    </row>
    <row r="2380" spans="1:21" x14ac:dyDescent="0.35">
      <c r="A2380" t="s">
        <v>64</v>
      </c>
      <c r="B2380">
        <v>36</v>
      </c>
      <c r="C2380">
        <v>2023</v>
      </c>
      <c r="D2380" t="s">
        <v>192</v>
      </c>
      <c r="E2380">
        <v>147</v>
      </c>
      <c r="F2380" t="s">
        <v>175</v>
      </c>
      <c r="G2380" t="s">
        <v>24</v>
      </c>
      <c r="H2380" t="s">
        <v>25</v>
      </c>
      <c r="I2380">
        <v>735</v>
      </c>
      <c r="J2380" t="s">
        <v>26</v>
      </c>
      <c r="K2380">
        <v>2000</v>
      </c>
      <c r="L2380">
        <v>6</v>
      </c>
      <c r="M2380">
        <v>1</v>
      </c>
      <c r="N2380" s="1" t="s">
        <v>27</v>
      </c>
      <c r="O2380" t="s">
        <v>32</v>
      </c>
      <c r="P2380">
        <v>21</v>
      </c>
      <c r="Q2380" t="s">
        <v>32</v>
      </c>
      <c r="R2380" t="s">
        <v>27</v>
      </c>
      <c r="S2380">
        <v>0</v>
      </c>
      <c r="T2380">
        <v>600</v>
      </c>
      <c r="U2380" t="s">
        <v>29</v>
      </c>
    </row>
    <row r="2381" spans="1:21" x14ac:dyDescent="0.35">
      <c r="A2381" t="s">
        <v>65</v>
      </c>
      <c r="B2381">
        <v>37</v>
      </c>
      <c r="C2381">
        <v>2023</v>
      </c>
      <c r="D2381" t="s">
        <v>192</v>
      </c>
      <c r="E2381">
        <v>147</v>
      </c>
      <c r="F2381" t="s">
        <v>175</v>
      </c>
      <c r="G2381" t="s">
        <v>24</v>
      </c>
      <c r="H2381" t="s">
        <v>25</v>
      </c>
      <c r="I2381">
        <v>440</v>
      </c>
      <c r="J2381" t="s">
        <v>26</v>
      </c>
      <c r="K2381">
        <v>2000</v>
      </c>
      <c r="L2381">
        <v>6</v>
      </c>
      <c r="M2381">
        <v>1</v>
      </c>
      <c r="N2381" s="1" t="s">
        <v>27</v>
      </c>
      <c r="O2381" t="s">
        <v>32</v>
      </c>
      <c r="P2381" t="s">
        <v>28</v>
      </c>
      <c r="Q2381" t="s">
        <v>32</v>
      </c>
      <c r="R2381" t="s">
        <v>32</v>
      </c>
      <c r="S2381">
        <v>40</v>
      </c>
      <c r="T2381">
        <f>2*250</f>
        <v>500</v>
      </c>
      <c r="U2381" t="s">
        <v>29</v>
      </c>
    </row>
    <row r="2382" spans="1:21" x14ac:dyDescent="0.35">
      <c r="A2382" t="s">
        <v>66</v>
      </c>
      <c r="B2382">
        <v>38</v>
      </c>
      <c r="C2382">
        <v>2023</v>
      </c>
      <c r="D2382" t="s">
        <v>192</v>
      </c>
      <c r="E2382">
        <v>147</v>
      </c>
      <c r="F2382" t="s">
        <v>175</v>
      </c>
      <c r="G2382" t="s">
        <v>24</v>
      </c>
      <c r="H2382" t="s">
        <v>25</v>
      </c>
      <c r="I2382">
        <v>241.25</v>
      </c>
      <c r="J2382" t="s">
        <v>26</v>
      </c>
      <c r="K2382">
        <v>2000</v>
      </c>
      <c r="L2382">
        <v>6</v>
      </c>
      <c r="M2382">
        <v>1</v>
      </c>
      <c r="N2382" s="1" t="s">
        <v>27</v>
      </c>
      <c r="O2382" t="s">
        <v>32</v>
      </c>
      <c r="P2382" t="s">
        <v>28</v>
      </c>
      <c r="Q2382" t="s">
        <v>32</v>
      </c>
      <c r="R2382" t="s">
        <v>32</v>
      </c>
      <c r="S2382">
        <v>40</v>
      </c>
      <c r="T2382">
        <f>2*205</f>
        <v>410</v>
      </c>
      <c r="U2382" t="s">
        <v>29</v>
      </c>
    </row>
    <row r="2383" spans="1:21" x14ac:dyDescent="0.35">
      <c r="A2383" t="s">
        <v>67</v>
      </c>
      <c r="B2383">
        <v>39</v>
      </c>
      <c r="C2383">
        <v>2023</v>
      </c>
      <c r="D2383" t="s">
        <v>192</v>
      </c>
      <c r="E2383">
        <v>147</v>
      </c>
      <c r="F2383" t="s">
        <v>175</v>
      </c>
      <c r="G2383" t="s">
        <v>24</v>
      </c>
      <c r="H2383" t="s">
        <v>25</v>
      </c>
      <c r="I2383">
        <v>308.5</v>
      </c>
      <c r="J2383" t="s">
        <v>26</v>
      </c>
      <c r="K2383">
        <v>2000</v>
      </c>
      <c r="L2383">
        <v>6</v>
      </c>
      <c r="M2383">
        <v>1</v>
      </c>
      <c r="N2383" s="1" t="s">
        <v>27</v>
      </c>
      <c r="O2383" t="s">
        <v>32</v>
      </c>
      <c r="P2383">
        <v>18</v>
      </c>
      <c r="Q2383" t="s">
        <v>32</v>
      </c>
      <c r="R2383" t="s">
        <v>32</v>
      </c>
      <c r="S2383">
        <v>100</v>
      </c>
      <c r="T2383">
        <v>305</v>
      </c>
      <c r="U2383" t="s">
        <v>29</v>
      </c>
    </row>
    <row r="2384" spans="1:21" x14ac:dyDescent="0.35">
      <c r="A2384" t="s">
        <v>68</v>
      </c>
      <c r="B2384">
        <v>40</v>
      </c>
      <c r="C2384">
        <v>2023</v>
      </c>
      <c r="D2384" t="s">
        <v>192</v>
      </c>
      <c r="E2384">
        <v>147</v>
      </c>
      <c r="F2384" t="s">
        <v>175</v>
      </c>
      <c r="G2384" t="s">
        <v>24</v>
      </c>
      <c r="H2384" t="s">
        <v>25</v>
      </c>
      <c r="I2384">
        <v>500</v>
      </c>
      <c r="J2384" t="s">
        <v>26</v>
      </c>
      <c r="K2384">
        <v>2000</v>
      </c>
      <c r="L2384">
        <v>6</v>
      </c>
      <c r="M2384">
        <v>2</v>
      </c>
      <c r="N2384" s="1" t="s">
        <v>27</v>
      </c>
      <c r="O2384" t="s">
        <v>32</v>
      </c>
      <c r="P2384" t="s">
        <v>28</v>
      </c>
      <c r="Q2384" t="s">
        <v>27</v>
      </c>
      <c r="R2384" t="s">
        <v>27</v>
      </c>
      <c r="S2384">
        <v>120</v>
      </c>
      <c r="T2384">
        <f>2*200</f>
        <v>400</v>
      </c>
      <c r="U2384" t="s">
        <v>29</v>
      </c>
    </row>
    <row r="2385" spans="1:21" x14ac:dyDescent="0.35">
      <c r="A2385" t="s">
        <v>69</v>
      </c>
      <c r="B2385">
        <v>41</v>
      </c>
      <c r="C2385">
        <v>2023</v>
      </c>
      <c r="D2385" t="s">
        <v>192</v>
      </c>
      <c r="E2385">
        <v>147</v>
      </c>
      <c r="F2385" t="s">
        <v>175</v>
      </c>
      <c r="G2385" t="s">
        <v>24</v>
      </c>
      <c r="H2385" t="s">
        <v>25</v>
      </c>
      <c r="I2385">
        <v>999</v>
      </c>
      <c r="J2385" t="s">
        <v>26</v>
      </c>
      <c r="K2385">
        <v>2000</v>
      </c>
      <c r="L2385">
        <v>6</v>
      </c>
      <c r="M2385">
        <v>1</v>
      </c>
      <c r="N2385" s="1" t="s">
        <v>27</v>
      </c>
      <c r="O2385" t="s">
        <v>32</v>
      </c>
      <c r="P2385" t="s">
        <v>28</v>
      </c>
      <c r="Q2385" t="s">
        <v>32</v>
      </c>
      <c r="R2385" t="s">
        <v>32</v>
      </c>
      <c r="S2385">
        <v>60</v>
      </c>
      <c r="T2385">
        <v>560</v>
      </c>
      <c r="U2385" t="s">
        <v>29</v>
      </c>
    </row>
    <row r="2386" spans="1:21" x14ac:dyDescent="0.35">
      <c r="A2386" t="s">
        <v>70</v>
      </c>
      <c r="B2386">
        <v>42</v>
      </c>
      <c r="C2386">
        <v>2023</v>
      </c>
      <c r="D2386" t="s">
        <v>192</v>
      </c>
      <c r="E2386">
        <v>147</v>
      </c>
      <c r="F2386" t="s">
        <v>175</v>
      </c>
      <c r="G2386" t="s">
        <v>24</v>
      </c>
      <c r="H2386" t="s">
        <v>25</v>
      </c>
      <c r="I2386">
        <v>35</v>
      </c>
      <c r="J2386" t="s">
        <v>26</v>
      </c>
      <c r="K2386">
        <v>2000</v>
      </c>
      <c r="L2386">
        <v>6</v>
      </c>
      <c r="M2386">
        <v>1</v>
      </c>
      <c r="N2386" s="1" t="s">
        <v>27</v>
      </c>
      <c r="O2386" t="s">
        <v>32</v>
      </c>
      <c r="P2386">
        <v>18</v>
      </c>
      <c r="Q2386" t="s">
        <v>32</v>
      </c>
      <c r="R2386" t="s">
        <v>32</v>
      </c>
      <c r="S2386">
        <v>100</v>
      </c>
      <c r="T2386">
        <v>360</v>
      </c>
      <c r="U2386" t="s">
        <v>29</v>
      </c>
    </row>
    <row r="2387" spans="1:21" x14ac:dyDescent="0.35">
      <c r="A2387" t="s">
        <v>71</v>
      </c>
      <c r="B2387">
        <v>44</v>
      </c>
      <c r="C2387">
        <v>2023</v>
      </c>
      <c r="D2387" t="s">
        <v>192</v>
      </c>
      <c r="E2387">
        <v>147</v>
      </c>
      <c r="F2387" t="s">
        <v>175</v>
      </c>
      <c r="G2387" t="s">
        <v>24</v>
      </c>
      <c r="H2387" t="s">
        <v>25</v>
      </c>
      <c r="I2387">
        <v>1090</v>
      </c>
      <c r="J2387" t="s">
        <v>26</v>
      </c>
      <c r="K2387">
        <v>4000</v>
      </c>
      <c r="L2387">
        <v>6</v>
      </c>
      <c r="M2387">
        <v>1</v>
      </c>
      <c r="N2387" s="1" t="s">
        <v>27</v>
      </c>
      <c r="O2387" t="s">
        <v>32</v>
      </c>
      <c r="P2387" t="s">
        <v>28</v>
      </c>
      <c r="Q2387" t="s">
        <v>32</v>
      </c>
      <c r="R2387" t="s">
        <v>27</v>
      </c>
      <c r="S2387">
        <v>40</v>
      </c>
      <c r="T2387">
        <v>1090</v>
      </c>
      <c r="U2387" t="s">
        <v>29</v>
      </c>
    </row>
    <row r="2388" spans="1:21" x14ac:dyDescent="0.35">
      <c r="A2388" t="s">
        <v>72</v>
      </c>
      <c r="B2388">
        <v>45</v>
      </c>
      <c r="C2388">
        <v>2023</v>
      </c>
      <c r="D2388" t="s">
        <v>192</v>
      </c>
      <c r="E2388">
        <v>147</v>
      </c>
      <c r="F2388" t="s">
        <v>175</v>
      </c>
      <c r="G2388" t="s">
        <v>24</v>
      </c>
      <c r="H2388" t="s">
        <v>25</v>
      </c>
      <c r="I2388">
        <v>580</v>
      </c>
      <c r="J2388" t="s">
        <v>26</v>
      </c>
      <c r="K2388">
        <v>2000</v>
      </c>
      <c r="L2388">
        <v>6</v>
      </c>
      <c r="M2388">
        <v>1</v>
      </c>
      <c r="N2388" s="1" t="s">
        <v>27</v>
      </c>
      <c r="O2388" t="s">
        <v>32</v>
      </c>
      <c r="P2388">
        <v>21</v>
      </c>
      <c r="Q2388" t="s">
        <v>32</v>
      </c>
      <c r="R2388" t="s">
        <v>27</v>
      </c>
      <c r="S2388">
        <v>100</v>
      </c>
      <c r="T2388">
        <v>155</v>
      </c>
      <c r="U2388" t="s">
        <v>29</v>
      </c>
    </row>
    <row r="2389" spans="1:21" x14ac:dyDescent="0.35">
      <c r="A2389" t="s">
        <v>73</v>
      </c>
      <c r="B2389">
        <v>46</v>
      </c>
      <c r="C2389">
        <v>2023</v>
      </c>
      <c r="D2389" t="s">
        <v>192</v>
      </c>
      <c r="E2389">
        <v>147</v>
      </c>
      <c r="F2389" t="s">
        <v>175</v>
      </c>
      <c r="G2389" t="s">
        <v>24</v>
      </c>
      <c r="H2389" t="s">
        <v>25</v>
      </c>
      <c r="I2389">
        <v>400</v>
      </c>
      <c r="J2389" t="s">
        <v>26</v>
      </c>
      <c r="K2389">
        <v>4000</v>
      </c>
      <c r="L2389">
        <v>6</v>
      </c>
      <c r="M2389">
        <v>1</v>
      </c>
      <c r="N2389" s="1" t="s">
        <v>27</v>
      </c>
      <c r="O2389" t="s">
        <v>32</v>
      </c>
      <c r="P2389">
        <v>18</v>
      </c>
      <c r="Q2389" t="s">
        <v>32</v>
      </c>
      <c r="R2389" t="s">
        <v>27</v>
      </c>
      <c r="S2389">
        <v>0</v>
      </c>
      <c r="T2389">
        <v>400</v>
      </c>
      <c r="U2389" t="s">
        <v>39</v>
      </c>
    </row>
    <row r="2390" spans="1:21" x14ac:dyDescent="0.35">
      <c r="A2390" t="s">
        <v>74</v>
      </c>
      <c r="B2390">
        <v>47</v>
      </c>
      <c r="C2390">
        <v>2023</v>
      </c>
      <c r="D2390" t="s">
        <v>192</v>
      </c>
      <c r="E2390">
        <v>147</v>
      </c>
      <c r="F2390" t="s">
        <v>175</v>
      </c>
      <c r="G2390" t="s">
        <v>24</v>
      </c>
      <c r="H2390" t="s">
        <v>25</v>
      </c>
      <c r="I2390">
        <v>505</v>
      </c>
      <c r="J2390" t="s">
        <v>26</v>
      </c>
      <c r="K2390">
        <v>2000</v>
      </c>
      <c r="L2390">
        <v>6</v>
      </c>
      <c r="M2390">
        <v>1</v>
      </c>
      <c r="N2390" s="1" t="s">
        <v>27</v>
      </c>
      <c r="O2390" t="s">
        <v>32</v>
      </c>
      <c r="P2390" t="s">
        <v>28</v>
      </c>
      <c r="Q2390" t="s">
        <v>32</v>
      </c>
      <c r="R2390" t="s">
        <v>32</v>
      </c>
      <c r="S2390">
        <v>40</v>
      </c>
      <c r="T2390">
        <v>310</v>
      </c>
      <c r="U2390" t="s">
        <v>29</v>
      </c>
    </row>
    <row r="2391" spans="1:21" x14ac:dyDescent="0.35">
      <c r="A2391" t="s">
        <v>75</v>
      </c>
      <c r="B2391">
        <v>48</v>
      </c>
      <c r="C2391">
        <v>2023</v>
      </c>
      <c r="D2391" t="s">
        <v>192</v>
      </c>
      <c r="E2391">
        <v>147</v>
      </c>
      <c r="F2391" t="s">
        <v>175</v>
      </c>
      <c r="G2391" t="s">
        <v>24</v>
      </c>
      <c r="H2391" t="s">
        <v>25</v>
      </c>
      <c r="I2391">
        <v>817</v>
      </c>
      <c r="J2391" t="s">
        <v>26</v>
      </c>
      <c r="K2391">
        <v>2000</v>
      </c>
      <c r="L2391">
        <v>6</v>
      </c>
      <c r="M2391">
        <v>2</v>
      </c>
      <c r="N2391" s="1" t="s">
        <v>27</v>
      </c>
      <c r="O2391" t="s">
        <v>32</v>
      </c>
      <c r="P2391">
        <v>21</v>
      </c>
      <c r="Q2391" t="s">
        <v>32</v>
      </c>
      <c r="R2391" t="s">
        <v>32</v>
      </c>
      <c r="S2391">
        <v>48</v>
      </c>
      <c r="T2391">
        <v>474.9</v>
      </c>
      <c r="U2391" t="s">
        <v>29</v>
      </c>
    </row>
    <row r="2392" spans="1:21" x14ac:dyDescent="0.35">
      <c r="A2392" t="s">
        <v>76</v>
      </c>
      <c r="B2392">
        <v>49</v>
      </c>
      <c r="C2392">
        <v>2023</v>
      </c>
      <c r="D2392" t="s">
        <v>192</v>
      </c>
      <c r="E2392">
        <v>147</v>
      </c>
      <c r="F2392" t="s">
        <v>175</v>
      </c>
      <c r="G2392" t="s">
        <v>24</v>
      </c>
      <c r="H2392" t="s">
        <v>25</v>
      </c>
      <c r="I2392">
        <v>200</v>
      </c>
      <c r="J2392" t="s">
        <v>26</v>
      </c>
      <c r="K2392">
        <v>4000</v>
      </c>
      <c r="L2392">
        <v>6</v>
      </c>
      <c r="M2392">
        <v>1</v>
      </c>
      <c r="N2392" s="1" t="s">
        <v>27</v>
      </c>
      <c r="O2392" t="s">
        <v>32</v>
      </c>
      <c r="P2392" t="s">
        <v>28</v>
      </c>
      <c r="Q2392" t="s">
        <v>32</v>
      </c>
      <c r="R2392" t="s">
        <v>32</v>
      </c>
      <c r="S2392">
        <v>40</v>
      </c>
      <c r="T2392">
        <v>193</v>
      </c>
      <c r="U2392" t="s">
        <v>29</v>
      </c>
    </row>
    <row r="2393" spans="1:21" x14ac:dyDescent="0.35">
      <c r="A2393" t="s">
        <v>77</v>
      </c>
      <c r="B2393">
        <v>50</v>
      </c>
      <c r="C2393">
        <v>2023</v>
      </c>
      <c r="D2393" t="s">
        <v>192</v>
      </c>
      <c r="E2393">
        <v>147</v>
      </c>
      <c r="F2393" t="s">
        <v>175</v>
      </c>
      <c r="G2393" t="s">
        <v>24</v>
      </c>
      <c r="H2393" t="s">
        <v>25</v>
      </c>
      <c r="I2393">
        <v>650</v>
      </c>
      <c r="J2393" t="s">
        <v>26</v>
      </c>
      <c r="K2393">
        <v>4000</v>
      </c>
      <c r="L2393">
        <v>6</v>
      </c>
      <c r="M2393">
        <v>1</v>
      </c>
      <c r="N2393" s="1" t="s">
        <v>27</v>
      </c>
      <c r="O2393" t="s">
        <v>32</v>
      </c>
      <c r="P2393">
        <v>18</v>
      </c>
      <c r="Q2393" t="s">
        <v>32</v>
      </c>
      <c r="R2393" t="s">
        <v>32</v>
      </c>
      <c r="S2393">
        <v>30</v>
      </c>
      <c r="T2393">
        <v>525</v>
      </c>
      <c r="U2393" t="s">
        <v>39</v>
      </c>
    </row>
    <row r="2394" spans="1:21" x14ac:dyDescent="0.35">
      <c r="A2394" t="s">
        <v>78</v>
      </c>
      <c r="B2394">
        <v>51</v>
      </c>
      <c r="C2394">
        <v>2023</v>
      </c>
      <c r="D2394" t="s">
        <v>192</v>
      </c>
      <c r="E2394">
        <v>147</v>
      </c>
      <c r="F2394" t="s">
        <v>175</v>
      </c>
      <c r="G2394" t="s">
        <v>24</v>
      </c>
      <c r="H2394" t="s">
        <v>25</v>
      </c>
      <c r="I2394">
        <v>302</v>
      </c>
      <c r="J2394" t="s">
        <v>26</v>
      </c>
      <c r="K2394">
        <v>2000</v>
      </c>
      <c r="L2394">
        <v>6</v>
      </c>
      <c r="M2394">
        <v>1</v>
      </c>
      <c r="N2394" s="1" t="s">
        <v>27</v>
      </c>
      <c r="O2394" t="s">
        <v>32</v>
      </c>
      <c r="P2394">
        <v>18</v>
      </c>
      <c r="Q2394" t="s">
        <v>32</v>
      </c>
      <c r="R2394" t="s">
        <v>27</v>
      </c>
      <c r="S2394">
        <v>60</v>
      </c>
      <c r="T2394">
        <v>337</v>
      </c>
      <c r="U2394" t="s">
        <v>29</v>
      </c>
    </row>
    <row r="2395" spans="1:21" x14ac:dyDescent="0.35">
      <c r="A2395" t="s">
        <v>79</v>
      </c>
      <c r="B2395">
        <v>53</v>
      </c>
      <c r="C2395">
        <v>2023</v>
      </c>
      <c r="D2395" t="s">
        <v>192</v>
      </c>
      <c r="E2395">
        <v>147</v>
      </c>
      <c r="F2395" t="s">
        <v>175</v>
      </c>
      <c r="G2395" t="s">
        <v>24</v>
      </c>
      <c r="H2395" t="s">
        <v>25</v>
      </c>
      <c r="I2395">
        <v>491</v>
      </c>
      <c r="J2395" t="s">
        <v>26</v>
      </c>
      <c r="K2395">
        <v>4000</v>
      </c>
      <c r="L2395">
        <v>6</v>
      </c>
      <c r="M2395">
        <v>1</v>
      </c>
      <c r="N2395" s="1" t="s">
        <v>27</v>
      </c>
      <c r="O2395" t="s">
        <v>32</v>
      </c>
      <c r="P2395" t="s">
        <v>28</v>
      </c>
      <c r="Q2395" t="s">
        <v>32</v>
      </c>
      <c r="R2395" t="s">
        <v>27</v>
      </c>
      <c r="S2395">
        <v>100</v>
      </c>
      <c r="T2395">
        <v>956</v>
      </c>
      <c r="U2395" t="s">
        <v>39</v>
      </c>
    </row>
    <row r="2396" spans="1:21" x14ac:dyDescent="0.35">
      <c r="A2396" t="s">
        <v>80</v>
      </c>
      <c r="B2396">
        <v>54</v>
      </c>
      <c r="C2396">
        <v>2023</v>
      </c>
      <c r="D2396" t="s">
        <v>192</v>
      </c>
      <c r="E2396">
        <v>147</v>
      </c>
      <c r="F2396" t="s">
        <v>175</v>
      </c>
      <c r="G2396" t="s">
        <v>24</v>
      </c>
      <c r="H2396" t="s">
        <v>25</v>
      </c>
      <c r="I2396">
        <v>400</v>
      </c>
      <c r="J2396" t="s">
        <v>26</v>
      </c>
      <c r="K2396">
        <v>2000</v>
      </c>
      <c r="L2396">
        <v>6</v>
      </c>
      <c r="M2396">
        <v>1</v>
      </c>
      <c r="N2396" s="1" t="s">
        <v>27</v>
      </c>
      <c r="O2396" t="s">
        <v>32</v>
      </c>
      <c r="P2396" t="s">
        <v>28</v>
      </c>
      <c r="Q2396" t="s">
        <v>32</v>
      </c>
      <c r="R2396" t="s">
        <v>32</v>
      </c>
      <c r="S2396">
        <v>50</v>
      </c>
      <c r="T2396">
        <v>400</v>
      </c>
      <c r="U2396" t="s">
        <v>29</v>
      </c>
    </row>
    <row r="2397" spans="1:21" x14ac:dyDescent="0.35">
      <c r="A2397" t="s">
        <v>81</v>
      </c>
      <c r="B2397">
        <v>55</v>
      </c>
      <c r="C2397">
        <v>2023</v>
      </c>
      <c r="D2397" t="s">
        <v>192</v>
      </c>
      <c r="E2397">
        <v>147</v>
      </c>
      <c r="F2397" t="s">
        <v>175</v>
      </c>
      <c r="G2397" t="s">
        <v>24</v>
      </c>
      <c r="H2397" t="s">
        <v>25</v>
      </c>
      <c r="I2397">
        <v>75</v>
      </c>
      <c r="J2397" t="s">
        <v>26</v>
      </c>
      <c r="K2397">
        <v>4000</v>
      </c>
      <c r="L2397">
        <v>6</v>
      </c>
      <c r="M2397">
        <v>1</v>
      </c>
      <c r="N2397" s="1" t="s">
        <v>27</v>
      </c>
      <c r="O2397" t="s">
        <v>32</v>
      </c>
      <c r="P2397" t="s">
        <v>28</v>
      </c>
      <c r="Q2397" t="s">
        <v>32</v>
      </c>
      <c r="R2397" t="s">
        <v>27</v>
      </c>
      <c r="S2397">
        <v>30</v>
      </c>
      <c r="T2397">
        <v>60</v>
      </c>
      <c r="U2397" t="s">
        <v>39</v>
      </c>
    </row>
    <row r="2398" spans="1:21" x14ac:dyDescent="0.35">
      <c r="A2398" t="s">
        <v>82</v>
      </c>
      <c r="B2398">
        <v>56</v>
      </c>
      <c r="C2398">
        <v>2023</v>
      </c>
      <c r="D2398" t="s">
        <v>192</v>
      </c>
      <c r="E2398">
        <v>147</v>
      </c>
      <c r="F2398" t="s">
        <v>175</v>
      </c>
      <c r="G2398" t="s">
        <v>24</v>
      </c>
      <c r="H2398" t="s">
        <v>25</v>
      </c>
      <c r="I2398">
        <v>600</v>
      </c>
      <c r="J2398" t="s">
        <v>26</v>
      </c>
      <c r="K2398">
        <v>4000</v>
      </c>
      <c r="L2398">
        <v>6</v>
      </c>
      <c r="M2398">
        <v>1</v>
      </c>
      <c r="N2398" s="1" t="s">
        <v>27</v>
      </c>
      <c r="O2398" t="s">
        <v>27</v>
      </c>
      <c r="P2398" t="s">
        <v>28</v>
      </c>
      <c r="Q2398" t="s">
        <v>27</v>
      </c>
      <c r="R2398" t="s">
        <v>27</v>
      </c>
      <c r="S2398">
        <v>40</v>
      </c>
      <c r="T2398">
        <f>2*240</f>
        <v>480</v>
      </c>
      <c r="U2398" t="s">
        <v>27</v>
      </c>
    </row>
    <row r="2399" spans="1:21" x14ac:dyDescent="0.35">
      <c r="A2399" t="s">
        <v>21</v>
      </c>
      <c r="B2399">
        <v>1</v>
      </c>
      <c r="C2399">
        <v>2023</v>
      </c>
      <c r="D2399" t="s">
        <v>193</v>
      </c>
      <c r="E2399">
        <v>148</v>
      </c>
      <c r="F2399" t="s">
        <v>194</v>
      </c>
      <c r="G2399" t="s">
        <v>95</v>
      </c>
      <c r="H2399" t="s">
        <v>88</v>
      </c>
      <c r="I2399">
        <f>2*25</f>
        <v>50</v>
      </c>
      <c r="J2399" t="s">
        <v>27</v>
      </c>
      <c r="K2399">
        <v>1</v>
      </c>
      <c r="L2399">
        <v>0</v>
      </c>
      <c r="M2399">
        <v>0</v>
      </c>
      <c r="N2399" s="1" t="s">
        <v>27</v>
      </c>
      <c r="O2399" t="s">
        <v>27</v>
      </c>
      <c r="P2399" t="s">
        <v>28</v>
      </c>
      <c r="Q2399" t="s">
        <v>27</v>
      </c>
      <c r="R2399" t="s">
        <v>27</v>
      </c>
      <c r="S2399">
        <v>0</v>
      </c>
      <c r="T2399" s="1">
        <v>50</v>
      </c>
      <c r="U2399" t="s">
        <v>27</v>
      </c>
    </row>
    <row r="2400" spans="1:21" x14ac:dyDescent="0.35">
      <c r="A2400" t="s">
        <v>30</v>
      </c>
      <c r="B2400">
        <v>2</v>
      </c>
      <c r="C2400">
        <v>2023</v>
      </c>
      <c r="D2400" t="s">
        <v>193</v>
      </c>
      <c r="E2400">
        <v>148</v>
      </c>
      <c r="F2400" t="s">
        <v>194</v>
      </c>
      <c r="G2400" t="s">
        <v>95</v>
      </c>
      <c r="H2400" t="s">
        <v>25</v>
      </c>
      <c r="I2400">
        <v>330</v>
      </c>
      <c r="J2400" t="s">
        <v>27</v>
      </c>
      <c r="K2400" s="1">
        <v>2001</v>
      </c>
      <c r="L2400" s="1">
        <v>2</v>
      </c>
      <c r="M2400">
        <v>1</v>
      </c>
      <c r="N2400" s="1" t="s">
        <v>27</v>
      </c>
      <c r="O2400" t="s">
        <v>27</v>
      </c>
      <c r="P2400">
        <v>18</v>
      </c>
      <c r="Q2400" t="s">
        <v>27</v>
      </c>
      <c r="R2400" t="s">
        <v>27</v>
      </c>
      <c r="S2400">
        <v>0</v>
      </c>
      <c r="T2400">
        <v>180</v>
      </c>
      <c r="U2400" t="s">
        <v>27</v>
      </c>
    </row>
    <row r="2401" spans="1:21" x14ac:dyDescent="0.35">
      <c r="A2401" t="s">
        <v>33</v>
      </c>
      <c r="B2401">
        <v>4</v>
      </c>
      <c r="C2401">
        <v>2023</v>
      </c>
      <c r="D2401" t="s">
        <v>193</v>
      </c>
      <c r="E2401">
        <v>148</v>
      </c>
      <c r="F2401" t="s">
        <v>194</v>
      </c>
      <c r="G2401" t="s">
        <v>95</v>
      </c>
      <c r="H2401" t="s">
        <v>27</v>
      </c>
      <c r="I2401" t="s">
        <v>28</v>
      </c>
      <c r="J2401" t="s">
        <v>28</v>
      </c>
      <c r="K2401" t="s">
        <v>28</v>
      </c>
      <c r="L2401" t="s">
        <v>28</v>
      </c>
      <c r="M2401" t="s">
        <v>28</v>
      </c>
      <c r="N2401" s="1" t="s">
        <v>28</v>
      </c>
      <c r="O2401" t="s">
        <v>28</v>
      </c>
      <c r="P2401" t="s">
        <v>28</v>
      </c>
      <c r="Q2401" t="s">
        <v>28</v>
      </c>
      <c r="R2401" t="s">
        <v>28</v>
      </c>
      <c r="S2401" t="s">
        <v>28</v>
      </c>
      <c r="T2401" t="s">
        <v>28</v>
      </c>
      <c r="U2401" t="s">
        <v>28</v>
      </c>
    </row>
    <row r="2402" spans="1:21" x14ac:dyDescent="0.35">
      <c r="A2402" t="s">
        <v>34</v>
      </c>
      <c r="B2402">
        <v>5</v>
      </c>
      <c r="C2402">
        <v>2023</v>
      </c>
      <c r="D2402" t="s">
        <v>193</v>
      </c>
      <c r="E2402">
        <v>148</v>
      </c>
      <c r="F2402" t="s">
        <v>194</v>
      </c>
      <c r="G2402" t="s">
        <v>95</v>
      </c>
      <c r="H2402" t="s">
        <v>25</v>
      </c>
      <c r="I2402">
        <v>150</v>
      </c>
      <c r="J2402" t="s">
        <v>27</v>
      </c>
      <c r="K2402" s="1">
        <v>10001</v>
      </c>
      <c r="L2402" s="1">
        <v>2</v>
      </c>
      <c r="M2402">
        <v>2</v>
      </c>
      <c r="N2402" s="1" t="s">
        <v>27</v>
      </c>
      <c r="O2402" t="s">
        <v>27</v>
      </c>
      <c r="P2402" t="s">
        <v>28</v>
      </c>
      <c r="Q2402" t="s">
        <v>27</v>
      </c>
      <c r="R2402" t="s">
        <v>27</v>
      </c>
      <c r="S2402">
        <v>0</v>
      </c>
      <c r="T2402">
        <f>2*100</f>
        <v>200</v>
      </c>
      <c r="U2402" t="s">
        <v>39</v>
      </c>
    </row>
    <row r="2403" spans="1:21" x14ac:dyDescent="0.35">
      <c r="A2403" t="s">
        <v>35</v>
      </c>
      <c r="B2403">
        <v>6</v>
      </c>
      <c r="C2403">
        <v>2023</v>
      </c>
      <c r="D2403" t="s">
        <v>193</v>
      </c>
      <c r="E2403">
        <v>148</v>
      </c>
      <c r="F2403" t="s">
        <v>194</v>
      </c>
      <c r="G2403" t="s">
        <v>95</v>
      </c>
      <c r="H2403" t="s">
        <v>88</v>
      </c>
      <c r="I2403" s="1">
        <v>0</v>
      </c>
      <c r="J2403" s="1" t="s">
        <v>27</v>
      </c>
      <c r="K2403" s="1">
        <v>0</v>
      </c>
      <c r="L2403" s="1">
        <v>0</v>
      </c>
      <c r="M2403" s="1">
        <v>0</v>
      </c>
      <c r="N2403" s="1" t="s">
        <v>27</v>
      </c>
      <c r="O2403" s="1" t="s">
        <v>27</v>
      </c>
      <c r="P2403" s="1" t="s">
        <v>28</v>
      </c>
      <c r="Q2403" s="1" t="s">
        <v>27</v>
      </c>
      <c r="R2403" s="1" t="s">
        <v>27</v>
      </c>
      <c r="S2403" s="1">
        <v>0</v>
      </c>
      <c r="T2403" s="1">
        <v>0</v>
      </c>
      <c r="U2403" s="1" t="s">
        <v>27</v>
      </c>
    </row>
    <row r="2404" spans="1:21" x14ac:dyDescent="0.35">
      <c r="A2404" t="s">
        <v>36</v>
      </c>
      <c r="B2404">
        <v>8</v>
      </c>
      <c r="C2404">
        <v>2023</v>
      </c>
      <c r="D2404" t="s">
        <v>193</v>
      </c>
      <c r="E2404">
        <v>148</v>
      </c>
      <c r="F2404" t="s">
        <v>194</v>
      </c>
      <c r="G2404" t="s">
        <v>95</v>
      </c>
      <c r="H2404" t="s">
        <v>27</v>
      </c>
      <c r="I2404" t="s">
        <v>28</v>
      </c>
      <c r="J2404" t="s">
        <v>28</v>
      </c>
      <c r="K2404" t="s">
        <v>28</v>
      </c>
      <c r="L2404" t="s">
        <v>28</v>
      </c>
      <c r="M2404" t="s">
        <v>28</v>
      </c>
      <c r="N2404" s="1" t="s">
        <v>28</v>
      </c>
      <c r="O2404" t="s">
        <v>28</v>
      </c>
      <c r="P2404" t="s">
        <v>28</v>
      </c>
      <c r="Q2404" t="s">
        <v>28</v>
      </c>
      <c r="R2404" t="s">
        <v>28</v>
      </c>
      <c r="S2404" t="s">
        <v>28</v>
      </c>
      <c r="T2404" t="s">
        <v>28</v>
      </c>
      <c r="U2404" t="s">
        <v>28</v>
      </c>
    </row>
    <row r="2405" spans="1:21" x14ac:dyDescent="0.35">
      <c r="A2405" t="s">
        <v>37</v>
      </c>
      <c r="B2405">
        <v>9</v>
      </c>
      <c r="C2405">
        <v>2023</v>
      </c>
      <c r="D2405" t="s">
        <v>193</v>
      </c>
      <c r="E2405">
        <v>148</v>
      </c>
      <c r="F2405" t="s">
        <v>194</v>
      </c>
      <c r="G2405" t="s">
        <v>95</v>
      </c>
      <c r="H2405" t="s">
        <v>25</v>
      </c>
      <c r="I2405">
        <v>250</v>
      </c>
      <c r="J2405" t="s">
        <v>27</v>
      </c>
      <c r="K2405">
        <v>2001</v>
      </c>
      <c r="L2405" s="7">
        <v>2</v>
      </c>
      <c r="M2405">
        <v>0</v>
      </c>
      <c r="N2405" s="1" t="s">
        <v>27</v>
      </c>
      <c r="O2405" t="s">
        <v>27</v>
      </c>
      <c r="P2405">
        <v>18</v>
      </c>
      <c r="Q2405" t="s">
        <v>27</v>
      </c>
      <c r="R2405" t="s">
        <v>27</v>
      </c>
      <c r="S2405">
        <v>0</v>
      </c>
      <c r="T2405">
        <v>200</v>
      </c>
      <c r="U2405" t="s">
        <v>27</v>
      </c>
    </row>
    <row r="2406" spans="1:21" x14ac:dyDescent="0.35">
      <c r="A2406" t="s">
        <v>38</v>
      </c>
      <c r="B2406">
        <v>10</v>
      </c>
      <c r="C2406">
        <v>2023</v>
      </c>
      <c r="D2406" t="s">
        <v>193</v>
      </c>
      <c r="E2406">
        <v>148</v>
      </c>
      <c r="F2406" t="s">
        <v>194</v>
      </c>
      <c r="G2406" t="s">
        <v>95</v>
      </c>
      <c r="H2406" t="s">
        <v>27</v>
      </c>
      <c r="I2406" t="s">
        <v>28</v>
      </c>
      <c r="J2406" t="s">
        <v>28</v>
      </c>
      <c r="K2406" t="s">
        <v>28</v>
      </c>
      <c r="L2406" t="s">
        <v>28</v>
      </c>
      <c r="M2406" t="s">
        <v>28</v>
      </c>
      <c r="N2406" s="1" t="s">
        <v>28</v>
      </c>
      <c r="O2406" t="s">
        <v>28</v>
      </c>
      <c r="P2406" t="s">
        <v>28</v>
      </c>
      <c r="Q2406" t="s">
        <v>28</v>
      </c>
      <c r="R2406" t="s">
        <v>28</v>
      </c>
      <c r="S2406" t="s">
        <v>28</v>
      </c>
      <c r="T2406" t="s">
        <v>28</v>
      </c>
      <c r="U2406" t="s">
        <v>28</v>
      </c>
    </row>
    <row r="2407" spans="1:21" x14ac:dyDescent="0.35">
      <c r="A2407" t="s">
        <v>40</v>
      </c>
      <c r="B2407">
        <v>11</v>
      </c>
      <c r="C2407">
        <v>2023</v>
      </c>
      <c r="D2407" t="s">
        <v>193</v>
      </c>
      <c r="E2407">
        <v>148</v>
      </c>
      <c r="F2407" t="s">
        <v>194</v>
      </c>
      <c r="G2407" t="s">
        <v>95</v>
      </c>
      <c r="H2407" t="s">
        <v>25</v>
      </c>
      <c r="I2407">
        <v>230</v>
      </c>
      <c r="J2407" t="s">
        <v>27</v>
      </c>
      <c r="K2407" s="1">
        <v>501</v>
      </c>
      <c r="L2407" s="1">
        <v>2</v>
      </c>
      <c r="M2407">
        <v>1</v>
      </c>
      <c r="N2407" s="1" t="s">
        <v>27</v>
      </c>
      <c r="O2407" t="s">
        <v>27</v>
      </c>
      <c r="P2407">
        <v>18</v>
      </c>
      <c r="Q2407" t="s">
        <v>27</v>
      </c>
      <c r="R2407" t="s">
        <v>27</v>
      </c>
      <c r="S2407">
        <v>0</v>
      </c>
      <c r="T2407">
        <v>110</v>
      </c>
      <c r="U2407" t="s">
        <v>29</v>
      </c>
    </row>
    <row r="2408" spans="1:21" x14ac:dyDescent="0.35">
      <c r="A2408" t="s">
        <v>41</v>
      </c>
      <c r="B2408">
        <v>12</v>
      </c>
      <c r="C2408">
        <v>2023</v>
      </c>
      <c r="D2408" t="s">
        <v>193</v>
      </c>
      <c r="E2408">
        <v>148</v>
      </c>
      <c r="F2408" t="s">
        <v>194</v>
      </c>
      <c r="G2408" t="s">
        <v>95</v>
      </c>
      <c r="H2408" t="s">
        <v>25</v>
      </c>
      <c r="I2408">
        <v>60</v>
      </c>
      <c r="J2408" t="s">
        <v>27</v>
      </c>
      <c r="K2408">
        <v>1</v>
      </c>
      <c r="L2408">
        <v>0</v>
      </c>
      <c r="M2408">
        <v>1</v>
      </c>
      <c r="N2408" s="1" t="s">
        <v>27</v>
      </c>
      <c r="O2408" t="s">
        <v>27</v>
      </c>
      <c r="P2408">
        <v>18</v>
      </c>
      <c r="Q2408" t="s">
        <v>27</v>
      </c>
      <c r="R2408" t="s">
        <v>27</v>
      </c>
      <c r="S2408">
        <v>0</v>
      </c>
      <c r="T2408">
        <f>2*60</f>
        <v>120</v>
      </c>
      <c r="U2408" t="s">
        <v>29</v>
      </c>
    </row>
    <row r="2409" spans="1:21" x14ac:dyDescent="0.35">
      <c r="A2409" t="s">
        <v>42</v>
      </c>
      <c r="B2409">
        <v>13</v>
      </c>
      <c r="C2409">
        <v>2023</v>
      </c>
      <c r="D2409" t="s">
        <v>193</v>
      </c>
      <c r="E2409">
        <v>148</v>
      </c>
      <c r="F2409" t="s">
        <v>194</v>
      </c>
      <c r="G2409" t="s">
        <v>95</v>
      </c>
      <c r="H2409" t="s">
        <v>27</v>
      </c>
      <c r="I2409" t="s">
        <v>28</v>
      </c>
      <c r="J2409" t="s">
        <v>28</v>
      </c>
      <c r="K2409" t="s">
        <v>28</v>
      </c>
      <c r="L2409" t="s">
        <v>28</v>
      </c>
      <c r="M2409" t="s">
        <v>28</v>
      </c>
      <c r="N2409" s="1" t="s">
        <v>28</v>
      </c>
      <c r="O2409" t="s">
        <v>28</v>
      </c>
      <c r="P2409" t="s">
        <v>28</v>
      </c>
      <c r="Q2409" t="s">
        <v>28</v>
      </c>
      <c r="R2409" t="s">
        <v>28</v>
      </c>
      <c r="S2409" t="s">
        <v>28</v>
      </c>
      <c r="T2409" t="s">
        <v>28</v>
      </c>
      <c r="U2409" t="s">
        <v>28</v>
      </c>
    </row>
    <row r="2410" spans="1:21" x14ac:dyDescent="0.35">
      <c r="A2410" t="s">
        <v>43</v>
      </c>
      <c r="B2410">
        <v>15</v>
      </c>
      <c r="C2410">
        <v>2023</v>
      </c>
      <c r="D2410" t="s">
        <v>193</v>
      </c>
      <c r="E2410">
        <v>148</v>
      </c>
      <c r="F2410" t="s">
        <v>194</v>
      </c>
      <c r="G2410" t="s">
        <v>95</v>
      </c>
      <c r="H2410" t="s">
        <v>25</v>
      </c>
      <c r="I2410">
        <v>75</v>
      </c>
      <c r="J2410" t="s">
        <v>27</v>
      </c>
      <c r="K2410">
        <v>0</v>
      </c>
      <c r="L2410">
        <v>0</v>
      </c>
      <c r="M2410">
        <v>1</v>
      </c>
      <c r="N2410" s="1" t="s">
        <v>27</v>
      </c>
      <c r="O2410" t="s">
        <v>27</v>
      </c>
      <c r="P2410" t="s">
        <v>28</v>
      </c>
      <c r="Q2410" t="s">
        <v>27</v>
      </c>
      <c r="R2410" t="s">
        <v>27</v>
      </c>
      <c r="S2410">
        <v>0</v>
      </c>
      <c r="T2410">
        <f>2*7.5</f>
        <v>15</v>
      </c>
      <c r="U2410" t="s">
        <v>27</v>
      </c>
    </row>
    <row r="2411" spans="1:21" x14ac:dyDescent="0.35">
      <c r="A2411" t="s">
        <v>44</v>
      </c>
      <c r="B2411">
        <v>16</v>
      </c>
      <c r="C2411">
        <v>2023</v>
      </c>
      <c r="D2411" t="s">
        <v>193</v>
      </c>
      <c r="E2411">
        <v>148</v>
      </c>
      <c r="F2411" t="s">
        <v>194</v>
      </c>
      <c r="G2411" t="s">
        <v>95</v>
      </c>
      <c r="H2411" t="s">
        <v>27</v>
      </c>
      <c r="I2411" t="s">
        <v>28</v>
      </c>
      <c r="J2411" t="s">
        <v>28</v>
      </c>
      <c r="K2411" t="s">
        <v>28</v>
      </c>
      <c r="L2411" t="s">
        <v>28</v>
      </c>
      <c r="M2411" t="s">
        <v>28</v>
      </c>
      <c r="N2411" s="1" t="s">
        <v>28</v>
      </c>
      <c r="O2411" t="s">
        <v>28</v>
      </c>
      <c r="P2411" t="s">
        <v>28</v>
      </c>
      <c r="Q2411" t="s">
        <v>28</v>
      </c>
      <c r="R2411" t="s">
        <v>28</v>
      </c>
      <c r="S2411" t="s">
        <v>28</v>
      </c>
      <c r="T2411" t="s">
        <v>28</v>
      </c>
      <c r="U2411" t="s">
        <v>28</v>
      </c>
    </row>
    <row r="2412" spans="1:21" x14ac:dyDescent="0.35">
      <c r="A2412" t="s">
        <v>45</v>
      </c>
      <c r="B2412">
        <v>17</v>
      </c>
      <c r="C2412">
        <v>2023</v>
      </c>
      <c r="D2412" t="s">
        <v>193</v>
      </c>
      <c r="E2412">
        <v>148</v>
      </c>
      <c r="F2412" t="s">
        <v>194</v>
      </c>
      <c r="G2412" t="s">
        <v>95</v>
      </c>
      <c r="H2412" t="s">
        <v>27</v>
      </c>
      <c r="I2412" t="s">
        <v>28</v>
      </c>
      <c r="J2412" t="s">
        <v>28</v>
      </c>
      <c r="K2412" t="s">
        <v>28</v>
      </c>
      <c r="L2412" t="s">
        <v>28</v>
      </c>
      <c r="M2412" t="s">
        <v>28</v>
      </c>
      <c r="N2412" s="1" t="s">
        <v>28</v>
      </c>
      <c r="O2412" t="s">
        <v>28</v>
      </c>
      <c r="P2412" t="s">
        <v>28</v>
      </c>
      <c r="Q2412" t="s">
        <v>28</v>
      </c>
      <c r="R2412" t="s">
        <v>28</v>
      </c>
      <c r="S2412" t="s">
        <v>28</v>
      </c>
      <c r="T2412" t="s">
        <v>28</v>
      </c>
      <c r="U2412" t="s">
        <v>28</v>
      </c>
    </row>
    <row r="2413" spans="1:21" x14ac:dyDescent="0.35">
      <c r="A2413" t="s">
        <v>46</v>
      </c>
      <c r="B2413">
        <v>18</v>
      </c>
      <c r="C2413">
        <v>2023</v>
      </c>
      <c r="D2413" t="s">
        <v>193</v>
      </c>
      <c r="E2413">
        <v>148</v>
      </c>
      <c r="F2413" t="s">
        <v>194</v>
      </c>
      <c r="G2413" t="s">
        <v>95</v>
      </c>
      <c r="H2413" t="s">
        <v>27</v>
      </c>
      <c r="I2413" t="s">
        <v>28</v>
      </c>
      <c r="J2413" t="s">
        <v>28</v>
      </c>
      <c r="K2413" t="s">
        <v>28</v>
      </c>
      <c r="L2413" t="s">
        <v>28</v>
      </c>
      <c r="M2413" t="s">
        <v>28</v>
      </c>
      <c r="N2413" s="1" t="s">
        <v>28</v>
      </c>
      <c r="O2413" t="s">
        <v>28</v>
      </c>
      <c r="P2413" t="s">
        <v>28</v>
      </c>
      <c r="Q2413" t="s">
        <v>28</v>
      </c>
      <c r="R2413" t="s">
        <v>28</v>
      </c>
      <c r="S2413" t="s">
        <v>28</v>
      </c>
      <c r="T2413" t="s">
        <v>28</v>
      </c>
      <c r="U2413" t="s">
        <v>28</v>
      </c>
    </row>
    <row r="2414" spans="1:21" x14ac:dyDescent="0.35">
      <c r="A2414" t="s">
        <v>47</v>
      </c>
      <c r="B2414">
        <v>19</v>
      </c>
      <c r="C2414">
        <v>2023</v>
      </c>
      <c r="D2414" t="s">
        <v>193</v>
      </c>
      <c r="E2414">
        <v>148</v>
      </c>
      <c r="F2414" t="s">
        <v>194</v>
      </c>
      <c r="G2414" t="s">
        <v>95</v>
      </c>
      <c r="H2414" t="s">
        <v>25</v>
      </c>
      <c r="I2414">
        <v>75</v>
      </c>
      <c r="J2414" t="s">
        <v>87</v>
      </c>
      <c r="K2414">
        <v>1</v>
      </c>
      <c r="L2414">
        <v>1</v>
      </c>
      <c r="M2414">
        <v>0</v>
      </c>
      <c r="N2414" s="1" t="s">
        <v>27</v>
      </c>
      <c r="O2414" t="s">
        <v>27</v>
      </c>
      <c r="P2414">
        <v>18</v>
      </c>
      <c r="Q2414" t="s">
        <v>27</v>
      </c>
      <c r="R2414" t="s">
        <v>27</v>
      </c>
      <c r="S2414">
        <v>0</v>
      </c>
      <c r="T2414">
        <f>2*75</f>
        <v>150</v>
      </c>
      <c r="U2414" t="s">
        <v>27</v>
      </c>
    </row>
    <row r="2415" spans="1:21" x14ac:dyDescent="0.35">
      <c r="A2415" t="s">
        <v>48</v>
      </c>
      <c r="B2415">
        <v>20</v>
      </c>
      <c r="C2415">
        <v>2023</v>
      </c>
      <c r="D2415" t="s">
        <v>193</v>
      </c>
      <c r="E2415">
        <v>148</v>
      </c>
      <c r="F2415" t="s">
        <v>194</v>
      </c>
      <c r="G2415" t="s">
        <v>95</v>
      </c>
      <c r="H2415" t="s">
        <v>25</v>
      </c>
      <c r="I2415">
        <v>100</v>
      </c>
      <c r="J2415" t="s">
        <v>87</v>
      </c>
      <c r="K2415">
        <v>1201</v>
      </c>
      <c r="L2415" s="7">
        <v>2</v>
      </c>
      <c r="M2415">
        <v>1</v>
      </c>
      <c r="N2415" s="1" t="s">
        <v>27</v>
      </c>
      <c r="O2415" t="s">
        <v>27</v>
      </c>
      <c r="P2415">
        <v>18</v>
      </c>
      <c r="Q2415" t="s">
        <v>27</v>
      </c>
      <c r="R2415" t="s">
        <v>27</v>
      </c>
      <c r="S2415" s="1">
        <v>10</v>
      </c>
      <c r="T2415" s="1">
        <v>100</v>
      </c>
      <c r="U2415" t="s">
        <v>27</v>
      </c>
    </row>
    <row r="2416" spans="1:21" x14ac:dyDescent="0.35">
      <c r="A2416" t="s">
        <v>49</v>
      </c>
      <c r="B2416">
        <v>21</v>
      </c>
      <c r="C2416">
        <v>2023</v>
      </c>
      <c r="D2416" t="s">
        <v>193</v>
      </c>
      <c r="E2416">
        <v>148</v>
      </c>
      <c r="F2416" t="s">
        <v>194</v>
      </c>
      <c r="G2416" t="s">
        <v>95</v>
      </c>
      <c r="H2416" t="s">
        <v>88</v>
      </c>
      <c r="I2416">
        <v>100</v>
      </c>
      <c r="J2416" t="s">
        <v>27</v>
      </c>
      <c r="K2416">
        <v>0</v>
      </c>
      <c r="L2416">
        <v>0</v>
      </c>
      <c r="M2416">
        <v>0</v>
      </c>
      <c r="N2416" s="1" t="s">
        <v>27</v>
      </c>
      <c r="O2416" t="s">
        <v>27</v>
      </c>
      <c r="P2416">
        <v>18</v>
      </c>
      <c r="Q2416" t="s">
        <v>27</v>
      </c>
      <c r="R2416" t="s">
        <v>27</v>
      </c>
      <c r="S2416">
        <v>0</v>
      </c>
      <c r="T2416">
        <v>0</v>
      </c>
      <c r="U2416" t="s">
        <v>27</v>
      </c>
    </row>
    <row r="2417" spans="1:21" x14ac:dyDescent="0.35">
      <c r="A2417" t="s">
        <v>50</v>
      </c>
      <c r="B2417">
        <v>22</v>
      </c>
      <c r="C2417">
        <v>2023</v>
      </c>
      <c r="D2417" t="s">
        <v>193</v>
      </c>
      <c r="E2417">
        <v>148</v>
      </c>
      <c r="F2417" t="s">
        <v>194</v>
      </c>
      <c r="G2417" t="s">
        <v>95</v>
      </c>
      <c r="H2417" t="s">
        <v>27</v>
      </c>
      <c r="I2417" t="s">
        <v>28</v>
      </c>
      <c r="J2417" t="s">
        <v>28</v>
      </c>
      <c r="K2417" t="s">
        <v>28</v>
      </c>
      <c r="L2417" t="s">
        <v>28</v>
      </c>
      <c r="M2417" t="s">
        <v>28</v>
      </c>
      <c r="N2417" s="1" t="s">
        <v>28</v>
      </c>
      <c r="O2417" t="s">
        <v>28</v>
      </c>
      <c r="P2417" t="s">
        <v>28</v>
      </c>
      <c r="Q2417" t="s">
        <v>28</v>
      </c>
      <c r="R2417" t="s">
        <v>28</v>
      </c>
      <c r="S2417" t="s">
        <v>28</v>
      </c>
      <c r="T2417" t="s">
        <v>28</v>
      </c>
      <c r="U2417" t="s">
        <v>28</v>
      </c>
    </row>
    <row r="2418" spans="1:21" x14ac:dyDescent="0.35">
      <c r="A2418" t="s">
        <v>51</v>
      </c>
      <c r="B2418">
        <v>23</v>
      </c>
      <c r="C2418">
        <v>2023</v>
      </c>
      <c r="D2418" t="s">
        <v>193</v>
      </c>
      <c r="E2418">
        <v>148</v>
      </c>
      <c r="F2418" t="s">
        <v>194</v>
      </c>
      <c r="G2418" t="s">
        <v>95</v>
      </c>
      <c r="H2418" t="s">
        <v>25</v>
      </c>
      <c r="I2418">
        <v>250</v>
      </c>
      <c r="J2418" t="s">
        <v>27</v>
      </c>
      <c r="K2418">
        <v>1</v>
      </c>
      <c r="L2418">
        <v>0</v>
      </c>
      <c r="M2418">
        <v>0</v>
      </c>
      <c r="N2418" s="1" t="s">
        <v>27</v>
      </c>
      <c r="O2418" t="s">
        <v>27</v>
      </c>
      <c r="P2418">
        <v>18</v>
      </c>
      <c r="Q2418" t="s">
        <v>27</v>
      </c>
      <c r="R2418" t="s">
        <v>27</v>
      </c>
      <c r="S2418">
        <v>0</v>
      </c>
      <c r="T2418">
        <f>2*25</f>
        <v>50</v>
      </c>
      <c r="U2418" t="s">
        <v>27</v>
      </c>
    </row>
    <row r="2419" spans="1:21" x14ac:dyDescent="0.35">
      <c r="A2419" t="s">
        <v>52</v>
      </c>
      <c r="B2419">
        <v>24</v>
      </c>
      <c r="C2419">
        <v>2023</v>
      </c>
      <c r="D2419" t="s">
        <v>193</v>
      </c>
      <c r="E2419">
        <v>148</v>
      </c>
      <c r="F2419" t="s">
        <v>194</v>
      </c>
      <c r="G2419" t="s">
        <v>95</v>
      </c>
      <c r="H2419" t="s">
        <v>27</v>
      </c>
      <c r="I2419" t="s">
        <v>28</v>
      </c>
      <c r="J2419" t="s">
        <v>28</v>
      </c>
      <c r="K2419" t="s">
        <v>28</v>
      </c>
      <c r="L2419" t="s">
        <v>28</v>
      </c>
      <c r="M2419" t="s">
        <v>28</v>
      </c>
      <c r="N2419" s="1" t="s">
        <v>28</v>
      </c>
      <c r="O2419" t="s">
        <v>28</v>
      </c>
      <c r="P2419" t="s">
        <v>28</v>
      </c>
      <c r="Q2419" t="s">
        <v>28</v>
      </c>
      <c r="R2419" t="s">
        <v>28</v>
      </c>
      <c r="S2419" t="s">
        <v>28</v>
      </c>
      <c r="T2419" t="s">
        <v>28</v>
      </c>
      <c r="U2419" t="s">
        <v>28</v>
      </c>
    </row>
    <row r="2420" spans="1:21" x14ac:dyDescent="0.35">
      <c r="A2420" t="s">
        <v>53</v>
      </c>
      <c r="B2420">
        <v>25</v>
      </c>
      <c r="C2420">
        <v>2023</v>
      </c>
      <c r="D2420" t="s">
        <v>193</v>
      </c>
      <c r="E2420">
        <v>148</v>
      </c>
      <c r="F2420" t="s">
        <v>194</v>
      </c>
      <c r="G2420" t="s">
        <v>95</v>
      </c>
      <c r="H2420" t="s">
        <v>27</v>
      </c>
      <c r="I2420" t="s">
        <v>28</v>
      </c>
      <c r="J2420" t="s">
        <v>28</v>
      </c>
      <c r="K2420" t="s">
        <v>28</v>
      </c>
      <c r="L2420" t="s">
        <v>28</v>
      </c>
      <c r="M2420" t="s">
        <v>28</v>
      </c>
      <c r="N2420" s="1" t="s">
        <v>28</v>
      </c>
      <c r="O2420" t="s">
        <v>28</v>
      </c>
      <c r="P2420" t="s">
        <v>28</v>
      </c>
      <c r="Q2420" t="s">
        <v>28</v>
      </c>
      <c r="R2420" t="s">
        <v>28</v>
      </c>
      <c r="S2420" t="s">
        <v>28</v>
      </c>
      <c r="T2420" t="s">
        <v>28</v>
      </c>
      <c r="U2420" t="s">
        <v>28</v>
      </c>
    </row>
    <row r="2421" spans="1:21" x14ac:dyDescent="0.35">
      <c r="A2421" t="s">
        <v>54</v>
      </c>
      <c r="B2421">
        <v>26</v>
      </c>
      <c r="C2421">
        <v>2023</v>
      </c>
      <c r="D2421" t="s">
        <v>193</v>
      </c>
      <c r="E2421">
        <v>148</v>
      </c>
      <c r="F2421" t="s">
        <v>194</v>
      </c>
      <c r="G2421" t="s">
        <v>95</v>
      </c>
      <c r="H2421" t="s">
        <v>27</v>
      </c>
      <c r="I2421" t="s">
        <v>28</v>
      </c>
      <c r="J2421" t="s">
        <v>28</v>
      </c>
      <c r="K2421" t="s">
        <v>28</v>
      </c>
      <c r="L2421" t="s">
        <v>28</v>
      </c>
      <c r="M2421" t="s">
        <v>28</v>
      </c>
      <c r="N2421" s="1" t="s">
        <v>28</v>
      </c>
      <c r="O2421" t="s">
        <v>28</v>
      </c>
      <c r="P2421" t="s">
        <v>28</v>
      </c>
      <c r="Q2421" t="s">
        <v>28</v>
      </c>
      <c r="R2421" t="s">
        <v>28</v>
      </c>
      <c r="S2421" t="s">
        <v>28</v>
      </c>
      <c r="T2421" t="s">
        <v>28</v>
      </c>
      <c r="U2421" t="s">
        <v>28</v>
      </c>
    </row>
    <row r="2422" spans="1:21" x14ac:dyDescent="0.35">
      <c r="A2422" t="s">
        <v>55</v>
      </c>
      <c r="B2422">
        <v>27</v>
      </c>
      <c r="C2422">
        <v>2023</v>
      </c>
      <c r="D2422" t="s">
        <v>193</v>
      </c>
      <c r="E2422">
        <v>148</v>
      </c>
      <c r="F2422" t="s">
        <v>194</v>
      </c>
      <c r="G2422" t="s">
        <v>95</v>
      </c>
      <c r="H2422" t="s">
        <v>25</v>
      </c>
      <c r="I2422">
        <v>420</v>
      </c>
      <c r="J2422" t="s">
        <v>27</v>
      </c>
      <c r="K2422">
        <v>201</v>
      </c>
      <c r="L2422">
        <v>2</v>
      </c>
      <c r="M2422">
        <v>0</v>
      </c>
      <c r="N2422" s="1" t="s">
        <v>27</v>
      </c>
      <c r="O2422" t="s">
        <v>27</v>
      </c>
      <c r="P2422">
        <v>18</v>
      </c>
      <c r="Q2422" t="s">
        <v>27</v>
      </c>
      <c r="R2422" t="s">
        <v>27</v>
      </c>
      <c r="S2422">
        <v>10</v>
      </c>
      <c r="T2422">
        <v>420</v>
      </c>
      <c r="U2422" t="s">
        <v>39</v>
      </c>
    </row>
    <row r="2423" spans="1:21" x14ac:dyDescent="0.35">
      <c r="A2423" t="s">
        <v>56</v>
      </c>
      <c r="B2423">
        <v>28</v>
      </c>
      <c r="C2423">
        <v>2023</v>
      </c>
      <c r="D2423" t="s">
        <v>193</v>
      </c>
      <c r="E2423">
        <v>148</v>
      </c>
      <c r="F2423" t="s">
        <v>194</v>
      </c>
      <c r="G2423" t="s">
        <v>95</v>
      </c>
      <c r="H2423" t="s">
        <v>25</v>
      </c>
      <c r="I2423">
        <v>150</v>
      </c>
      <c r="J2423" t="s">
        <v>27</v>
      </c>
      <c r="K2423" s="1">
        <v>1501</v>
      </c>
      <c r="L2423" s="1">
        <v>2</v>
      </c>
      <c r="M2423">
        <v>0</v>
      </c>
      <c r="N2423" s="1" t="s">
        <v>27</v>
      </c>
      <c r="O2423" t="s">
        <v>27</v>
      </c>
      <c r="P2423">
        <v>18</v>
      </c>
      <c r="Q2423" t="s">
        <v>32</v>
      </c>
      <c r="R2423" t="s">
        <v>27</v>
      </c>
      <c r="S2423">
        <v>0</v>
      </c>
      <c r="T2423">
        <f>2*150</f>
        <v>300</v>
      </c>
      <c r="U2423" t="s">
        <v>27</v>
      </c>
    </row>
    <row r="2424" spans="1:21" x14ac:dyDescent="0.35">
      <c r="A2424" t="s">
        <v>57</v>
      </c>
      <c r="B2424">
        <v>29</v>
      </c>
      <c r="C2424">
        <v>2023</v>
      </c>
      <c r="D2424" t="s">
        <v>193</v>
      </c>
      <c r="E2424">
        <v>148</v>
      </c>
      <c r="F2424" t="s">
        <v>194</v>
      </c>
      <c r="G2424" t="s">
        <v>95</v>
      </c>
      <c r="H2424" t="s">
        <v>25</v>
      </c>
      <c r="I2424">
        <v>100</v>
      </c>
      <c r="J2424" t="s">
        <v>27</v>
      </c>
      <c r="K2424" s="1">
        <v>301</v>
      </c>
      <c r="L2424" s="1">
        <v>2</v>
      </c>
      <c r="M2424">
        <v>0</v>
      </c>
      <c r="N2424" s="1" t="s">
        <v>27</v>
      </c>
      <c r="O2424" t="s">
        <v>27</v>
      </c>
      <c r="P2424" t="s">
        <v>28</v>
      </c>
      <c r="Q2424" t="s">
        <v>27</v>
      </c>
      <c r="R2424" t="s">
        <v>27</v>
      </c>
      <c r="S2424">
        <v>0</v>
      </c>
      <c r="T2424">
        <v>100</v>
      </c>
      <c r="U2424" t="s">
        <v>39</v>
      </c>
    </row>
    <row r="2425" spans="1:21" x14ac:dyDescent="0.35">
      <c r="A2425" t="s">
        <v>58</v>
      </c>
      <c r="B2425">
        <v>30</v>
      </c>
      <c r="C2425">
        <v>2023</v>
      </c>
      <c r="D2425" t="s">
        <v>193</v>
      </c>
      <c r="E2425">
        <v>148</v>
      </c>
      <c r="F2425" t="s">
        <v>194</v>
      </c>
      <c r="G2425" t="s">
        <v>95</v>
      </c>
      <c r="H2425" t="s">
        <v>27</v>
      </c>
      <c r="I2425" t="s">
        <v>28</v>
      </c>
      <c r="J2425" t="s">
        <v>28</v>
      </c>
      <c r="K2425" t="s">
        <v>28</v>
      </c>
      <c r="L2425" t="s">
        <v>28</v>
      </c>
      <c r="M2425" t="s">
        <v>28</v>
      </c>
      <c r="N2425" s="1" t="s">
        <v>28</v>
      </c>
      <c r="O2425" t="s">
        <v>28</v>
      </c>
      <c r="P2425" t="s">
        <v>28</v>
      </c>
      <c r="Q2425" t="s">
        <v>28</v>
      </c>
      <c r="R2425" t="s">
        <v>28</v>
      </c>
      <c r="S2425" t="s">
        <v>28</v>
      </c>
      <c r="T2425" t="s">
        <v>28</v>
      </c>
      <c r="U2425" t="s">
        <v>28</v>
      </c>
    </row>
    <row r="2426" spans="1:21" x14ac:dyDescent="0.35">
      <c r="A2426" t="s">
        <v>59</v>
      </c>
      <c r="B2426">
        <v>31</v>
      </c>
      <c r="C2426">
        <v>2023</v>
      </c>
      <c r="D2426" t="s">
        <v>193</v>
      </c>
      <c r="E2426">
        <v>148</v>
      </c>
      <c r="F2426" t="s">
        <v>194</v>
      </c>
      <c r="G2426" t="s">
        <v>95</v>
      </c>
      <c r="H2426" t="s">
        <v>25</v>
      </c>
      <c r="I2426">
        <v>95</v>
      </c>
      <c r="J2426" t="s">
        <v>87</v>
      </c>
      <c r="K2426">
        <v>4</v>
      </c>
      <c r="L2426">
        <v>2</v>
      </c>
      <c r="M2426">
        <v>1</v>
      </c>
      <c r="N2426" s="1" t="s">
        <v>27</v>
      </c>
      <c r="O2426" t="s">
        <v>32</v>
      </c>
      <c r="P2426">
        <v>18</v>
      </c>
      <c r="Q2426" t="s">
        <v>27</v>
      </c>
      <c r="R2426" t="s">
        <v>32</v>
      </c>
      <c r="S2426">
        <v>2</v>
      </c>
      <c r="T2426">
        <v>118</v>
      </c>
      <c r="U2426" t="s">
        <v>27</v>
      </c>
    </row>
    <row r="2427" spans="1:21" x14ac:dyDescent="0.35">
      <c r="A2427" t="s">
        <v>60</v>
      </c>
      <c r="B2427">
        <v>32</v>
      </c>
      <c r="C2427">
        <v>2023</v>
      </c>
      <c r="D2427" t="s">
        <v>193</v>
      </c>
      <c r="E2427">
        <v>148</v>
      </c>
      <c r="F2427" t="s">
        <v>194</v>
      </c>
      <c r="G2427" t="s">
        <v>95</v>
      </c>
      <c r="H2427" t="s">
        <v>27</v>
      </c>
      <c r="I2427" t="s">
        <v>28</v>
      </c>
      <c r="J2427" t="s">
        <v>28</v>
      </c>
      <c r="K2427" t="s">
        <v>28</v>
      </c>
      <c r="L2427" t="s">
        <v>28</v>
      </c>
      <c r="M2427" t="s">
        <v>28</v>
      </c>
      <c r="N2427" s="1" t="s">
        <v>28</v>
      </c>
      <c r="O2427" t="s">
        <v>28</v>
      </c>
      <c r="P2427" t="s">
        <v>28</v>
      </c>
      <c r="Q2427" t="s">
        <v>28</v>
      </c>
      <c r="R2427" t="s">
        <v>28</v>
      </c>
      <c r="S2427">
        <v>0</v>
      </c>
      <c r="T2427" t="s">
        <v>28</v>
      </c>
      <c r="U2427" t="s">
        <v>28</v>
      </c>
    </row>
    <row r="2428" spans="1:21" x14ac:dyDescent="0.35">
      <c r="A2428" t="s">
        <v>61</v>
      </c>
      <c r="B2428">
        <v>33</v>
      </c>
      <c r="C2428">
        <v>2023</v>
      </c>
      <c r="D2428" t="s">
        <v>193</v>
      </c>
      <c r="E2428">
        <v>148</v>
      </c>
      <c r="F2428" t="s">
        <v>194</v>
      </c>
      <c r="G2428" t="s">
        <v>95</v>
      </c>
      <c r="H2428" t="s">
        <v>25</v>
      </c>
      <c r="I2428">
        <v>110</v>
      </c>
      <c r="J2428" t="s">
        <v>27</v>
      </c>
      <c r="K2428">
        <v>1500</v>
      </c>
      <c r="L2428">
        <v>2</v>
      </c>
      <c r="M2428">
        <v>0</v>
      </c>
      <c r="N2428" s="1" t="s">
        <v>27</v>
      </c>
      <c r="O2428" t="s">
        <v>27</v>
      </c>
      <c r="P2428" t="s">
        <v>28</v>
      </c>
      <c r="Q2428" t="s">
        <v>27</v>
      </c>
      <c r="R2428" t="s">
        <v>27</v>
      </c>
      <c r="S2428" s="1">
        <v>6</v>
      </c>
      <c r="T2428">
        <v>110</v>
      </c>
      <c r="U2428" t="s">
        <v>27</v>
      </c>
    </row>
    <row r="2429" spans="1:21" x14ac:dyDescent="0.35">
      <c r="A2429" t="s">
        <v>62</v>
      </c>
      <c r="B2429">
        <v>34</v>
      </c>
      <c r="C2429">
        <v>2023</v>
      </c>
      <c r="D2429" t="s">
        <v>193</v>
      </c>
      <c r="E2429">
        <v>148</v>
      </c>
      <c r="F2429" t="s">
        <v>194</v>
      </c>
      <c r="G2429" t="s">
        <v>95</v>
      </c>
      <c r="H2429" t="s">
        <v>27</v>
      </c>
      <c r="I2429" t="s">
        <v>28</v>
      </c>
      <c r="J2429" t="s">
        <v>28</v>
      </c>
      <c r="K2429" t="s">
        <v>28</v>
      </c>
      <c r="L2429" t="s">
        <v>28</v>
      </c>
      <c r="M2429" t="s">
        <v>28</v>
      </c>
      <c r="N2429" s="1" t="s">
        <v>28</v>
      </c>
      <c r="O2429" t="s">
        <v>28</v>
      </c>
      <c r="P2429" t="s">
        <v>28</v>
      </c>
      <c r="Q2429" t="s">
        <v>28</v>
      </c>
      <c r="R2429" t="s">
        <v>28</v>
      </c>
      <c r="S2429" t="s">
        <v>28</v>
      </c>
      <c r="T2429" t="s">
        <v>28</v>
      </c>
      <c r="U2429" t="s">
        <v>28</v>
      </c>
    </row>
    <row r="2430" spans="1:21" x14ac:dyDescent="0.35">
      <c r="A2430" t="s">
        <v>63</v>
      </c>
      <c r="B2430">
        <v>35</v>
      </c>
      <c r="C2430">
        <v>2023</v>
      </c>
      <c r="D2430" t="s">
        <v>193</v>
      </c>
      <c r="E2430">
        <v>148</v>
      </c>
      <c r="F2430" t="s">
        <v>194</v>
      </c>
      <c r="G2430" t="s">
        <v>95</v>
      </c>
      <c r="H2430" t="s">
        <v>25</v>
      </c>
      <c r="I2430">
        <v>100</v>
      </c>
      <c r="J2430" t="s">
        <v>27</v>
      </c>
      <c r="K2430">
        <v>1400</v>
      </c>
      <c r="L2430">
        <v>2</v>
      </c>
      <c r="M2430">
        <v>2</v>
      </c>
      <c r="N2430" s="1" t="s">
        <v>27</v>
      </c>
      <c r="O2430" t="s">
        <v>27</v>
      </c>
      <c r="P2430">
        <v>18</v>
      </c>
      <c r="Q2430" t="s">
        <v>27</v>
      </c>
      <c r="R2430" t="s">
        <v>27</v>
      </c>
      <c r="S2430">
        <v>0</v>
      </c>
      <c r="T2430">
        <f>2*100</f>
        <v>200</v>
      </c>
      <c r="U2430" t="s">
        <v>29</v>
      </c>
    </row>
    <row r="2431" spans="1:21" x14ac:dyDescent="0.35">
      <c r="A2431" t="s">
        <v>64</v>
      </c>
      <c r="B2431">
        <v>36</v>
      </c>
      <c r="C2431">
        <v>2023</v>
      </c>
      <c r="D2431" t="s">
        <v>193</v>
      </c>
      <c r="E2431">
        <v>148</v>
      </c>
      <c r="F2431" t="s">
        <v>194</v>
      </c>
      <c r="G2431" t="s">
        <v>95</v>
      </c>
      <c r="H2431" t="s">
        <v>27</v>
      </c>
      <c r="I2431" t="s">
        <v>28</v>
      </c>
      <c r="J2431" t="s">
        <v>28</v>
      </c>
      <c r="K2431" t="s">
        <v>28</v>
      </c>
      <c r="L2431" t="s">
        <v>28</v>
      </c>
      <c r="M2431" t="s">
        <v>28</v>
      </c>
      <c r="N2431" s="1" t="s">
        <v>28</v>
      </c>
      <c r="O2431" t="s">
        <v>28</v>
      </c>
      <c r="P2431" t="s">
        <v>28</v>
      </c>
      <c r="Q2431" t="s">
        <v>28</v>
      </c>
      <c r="R2431" t="s">
        <v>28</v>
      </c>
      <c r="S2431" t="s">
        <v>28</v>
      </c>
      <c r="T2431" t="s">
        <v>28</v>
      </c>
      <c r="U2431" t="s">
        <v>28</v>
      </c>
    </row>
    <row r="2432" spans="1:21" x14ac:dyDescent="0.35">
      <c r="A2432" t="s">
        <v>65</v>
      </c>
      <c r="B2432">
        <v>37</v>
      </c>
      <c r="C2432">
        <v>2023</v>
      </c>
      <c r="D2432" t="s">
        <v>193</v>
      </c>
      <c r="E2432">
        <v>148</v>
      </c>
      <c r="F2432" t="s">
        <v>194</v>
      </c>
      <c r="G2432" t="s">
        <v>95</v>
      </c>
      <c r="H2432" t="s">
        <v>27</v>
      </c>
      <c r="I2432" t="s">
        <v>28</v>
      </c>
      <c r="J2432" t="s">
        <v>28</v>
      </c>
      <c r="K2432" t="s">
        <v>28</v>
      </c>
      <c r="L2432" t="s">
        <v>28</v>
      </c>
      <c r="M2432" t="s">
        <v>28</v>
      </c>
      <c r="N2432" s="1" t="s">
        <v>28</v>
      </c>
      <c r="O2432" t="s">
        <v>28</v>
      </c>
      <c r="P2432" t="s">
        <v>28</v>
      </c>
      <c r="Q2432" t="s">
        <v>28</v>
      </c>
      <c r="R2432" t="s">
        <v>28</v>
      </c>
      <c r="S2432" t="s">
        <v>28</v>
      </c>
      <c r="T2432" t="s">
        <v>28</v>
      </c>
      <c r="U2432" t="s">
        <v>28</v>
      </c>
    </row>
    <row r="2433" spans="1:21" x14ac:dyDescent="0.35">
      <c r="A2433" t="s">
        <v>66</v>
      </c>
      <c r="B2433">
        <v>38</v>
      </c>
      <c r="C2433">
        <v>2023</v>
      </c>
      <c r="D2433" t="s">
        <v>193</v>
      </c>
      <c r="E2433">
        <v>148</v>
      </c>
      <c r="F2433" t="s">
        <v>194</v>
      </c>
      <c r="G2433" t="s">
        <v>95</v>
      </c>
      <c r="H2433" t="s">
        <v>27</v>
      </c>
      <c r="I2433" t="s">
        <v>28</v>
      </c>
      <c r="J2433" t="s">
        <v>28</v>
      </c>
      <c r="K2433" t="s">
        <v>28</v>
      </c>
      <c r="L2433" t="s">
        <v>28</v>
      </c>
      <c r="M2433" t="s">
        <v>28</v>
      </c>
      <c r="N2433" s="1" t="s">
        <v>28</v>
      </c>
      <c r="O2433" t="s">
        <v>28</v>
      </c>
      <c r="P2433" t="s">
        <v>28</v>
      </c>
      <c r="Q2433" t="s">
        <v>28</v>
      </c>
      <c r="R2433" t="s">
        <v>28</v>
      </c>
      <c r="S2433" t="s">
        <v>28</v>
      </c>
      <c r="T2433" t="s">
        <v>28</v>
      </c>
      <c r="U2433" t="s">
        <v>28</v>
      </c>
    </row>
    <row r="2434" spans="1:21" x14ac:dyDescent="0.35">
      <c r="A2434" t="s">
        <v>67</v>
      </c>
      <c r="B2434">
        <v>39</v>
      </c>
      <c r="C2434">
        <v>2023</v>
      </c>
      <c r="D2434" t="s">
        <v>193</v>
      </c>
      <c r="E2434">
        <v>148</v>
      </c>
      <c r="F2434" t="s">
        <v>194</v>
      </c>
      <c r="G2434" t="s">
        <v>95</v>
      </c>
      <c r="H2434" t="s">
        <v>27</v>
      </c>
      <c r="I2434" t="s">
        <v>28</v>
      </c>
      <c r="J2434" t="s">
        <v>28</v>
      </c>
      <c r="K2434" t="s">
        <v>28</v>
      </c>
      <c r="L2434" t="s">
        <v>28</v>
      </c>
      <c r="M2434" t="s">
        <v>28</v>
      </c>
      <c r="N2434" s="1" t="s">
        <v>28</v>
      </c>
      <c r="O2434" t="s">
        <v>28</v>
      </c>
      <c r="P2434" t="s">
        <v>28</v>
      </c>
      <c r="Q2434" t="s">
        <v>28</v>
      </c>
      <c r="R2434" t="s">
        <v>28</v>
      </c>
      <c r="S2434" t="s">
        <v>28</v>
      </c>
      <c r="T2434" t="s">
        <v>28</v>
      </c>
      <c r="U2434" t="s">
        <v>28</v>
      </c>
    </row>
    <row r="2435" spans="1:21" x14ac:dyDescent="0.35">
      <c r="A2435" t="s">
        <v>68</v>
      </c>
      <c r="B2435">
        <v>40</v>
      </c>
      <c r="C2435">
        <v>2023</v>
      </c>
      <c r="D2435" t="s">
        <v>193</v>
      </c>
      <c r="E2435">
        <v>148</v>
      </c>
      <c r="F2435" t="s">
        <v>194</v>
      </c>
      <c r="G2435" t="s">
        <v>95</v>
      </c>
      <c r="H2435" t="s">
        <v>25</v>
      </c>
      <c r="I2435">
        <v>250</v>
      </c>
      <c r="J2435" t="s">
        <v>27</v>
      </c>
      <c r="K2435">
        <v>1</v>
      </c>
      <c r="L2435">
        <v>0</v>
      </c>
      <c r="M2435">
        <v>1</v>
      </c>
      <c r="N2435" s="1" t="s">
        <v>27</v>
      </c>
      <c r="O2435" t="s">
        <v>27</v>
      </c>
      <c r="P2435">
        <v>18</v>
      </c>
      <c r="Q2435" t="s">
        <v>27</v>
      </c>
      <c r="R2435" t="s">
        <v>27</v>
      </c>
      <c r="S2435">
        <v>0</v>
      </c>
      <c r="T2435">
        <f>2*250</f>
        <v>500</v>
      </c>
      <c r="U2435" t="s">
        <v>27</v>
      </c>
    </row>
    <row r="2436" spans="1:21" x14ac:dyDescent="0.35">
      <c r="A2436" t="s">
        <v>69</v>
      </c>
      <c r="B2436">
        <v>41</v>
      </c>
      <c r="C2436">
        <v>2023</v>
      </c>
      <c r="D2436" t="s">
        <v>193</v>
      </c>
      <c r="E2436">
        <v>148</v>
      </c>
      <c r="F2436" t="s">
        <v>194</v>
      </c>
      <c r="G2436" t="s">
        <v>95</v>
      </c>
      <c r="H2436" t="s">
        <v>25</v>
      </c>
      <c r="I2436">
        <v>150</v>
      </c>
      <c r="J2436" t="s">
        <v>87</v>
      </c>
      <c r="K2436">
        <v>360</v>
      </c>
      <c r="L2436">
        <v>2</v>
      </c>
      <c r="M2436">
        <v>1</v>
      </c>
      <c r="N2436" s="1" t="s">
        <v>27</v>
      </c>
      <c r="O2436" t="s">
        <v>27</v>
      </c>
      <c r="P2436">
        <v>18</v>
      </c>
      <c r="Q2436" t="s">
        <v>27</v>
      </c>
      <c r="R2436" t="s">
        <v>27</v>
      </c>
      <c r="S2436">
        <v>20</v>
      </c>
      <c r="T2436">
        <f>2*50</f>
        <v>100</v>
      </c>
      <c r="U2436" t="s">
        <v>39</v>
      </c>
    </row>
    <row r="2437" spans="1:21" x14ac:dyDescent="0.35">
      <c r="A2437" t="s">
        <v>70</v>
      </c>
      <c r="B2437">
        <v>42</v>
      </c>
      <c r="C2437">
        <v>2023</v>
      </c>
      <c r="D2437" t="s">
        <v>193</v>
      </c>
      <c r="E2437">
        <v>148</v>
      </c>
      <c r="F2437" t="s">
        <v>194</v>
      </c>
      <c r="G2437" t="s">
        <v>95</v>
      </c>
      <c r="H2437" t="s">
        <v>27</v>
      </c>
      <c r="I2437" t="s">
        <v>28</v>
      </c>
      <c r="J2437" t="s">
        <v>28</v>
      </c>
      <c r="K2437" t="s">
        <v>28</v>
      </c>
      <c r="L2437" t="s">
        <v>28</v>
      </c>
      <c r="M2437" t="s">
        <v>28</v>
      </c>
      <c r="N2437" s="1" t="s">
        <v>28</v>
      </c>
      <c r="O2437" t="s">
        <v>28</v>
      </c>
      <c r="P2437" t="s">
        <v>28</v>
      </c>
      <c r="Q2437" t="s">
        <v>28</v>
      </c>
      <c r="R2437" t="s">
        <v>28</v>
      </c>
      <c r="S2437" t="s">
        <v>28</v>
      </c>
      <c r="T2437" t="s">
        <v>28</v>
      </c>
      <c r="U2437" t="s">
        <v>28</v>
      </c>
    </row>
    <row r="2438" spans="1:21" x14ac:dyDescent="0.35">
      <c r="A2438" t="s">
        <v>71</v>
      </c>
      <c r="B2438">
        <v>44</v>
      </c>
      <c r="C2438">
        <v>2023</v>
      </c>
      <c r="D2438" t="s">
        <v>193</v>
      </c>
      <c r="E2438">
        <v>148</v>
      </c>
      <c r="F2438" t="s">
        <v>194</v>
      </c>
      <c r="G2438" t="s">
        <v>95</v>
      </c>
      <c r="H2438" t="s">
        <v>88</v>
      </c>
      <c r="I2438">
        <v>90</v>
      </c>
      <c r="J2438" t="s">
        <v>27</v>
      </c>
      <c r="K2438">
        <v>3000</v>
      </c>
      <c r="L2438">
        <v>2</v>
      </c>
      <c r="M2438">
        <v>1</v>
      </c>
      <c r="N2438" s="1" t="s">
        <v>27</v>
      </c>
      <c r="O2438" t="s">
        <v>27</v>
      </c>
      <c r="P2438">
        <v>18</v>
      </c>
      <c r="Q2438" t="s">
        <v>32</v>
      </c>
      <c r="R2438" t="s">
        <v>27</v>
      </c>
      <c r="S2438">
        <v>0</v>
      </c>
      <c r="T2438">
        <f>2*90</f>
        <v>180</v>
      </c>
      <c r="U2438" t="s">
        <v>27</v>
      </c>
    </row>
    <row r="2439" spans="1:21" x14ac:dyDescent="0.35">
      <c r="A2439" t="s">
        <v>72</v>
      </c>
      <c r="B2439">
        <v>45</v>
      </c>
      <c r="C2439">
        <v>2023</v>
      </c>
      <c r="D2439" t="s">
        <v>193</v>
      </c>
      <c r="E2439">
        <v>148</v>
      </c>
      <c r="F2439" t="s">
        <v>194</v>
      </c>
      <c r="G2439" t="s">
        <v>95</v>
      </c>
      <c r="H2439" t="s">
        <v>27</v>
      </c>
      <c r="I2439" t="s">
        <v>28</v>
      </c>
      <c r="J2439" t="s">
        <v>28</v>
      </c>
      <c r="K2439" t="s">
        <v>28</v>
      </c>
      <c r="L2439" t="s">
        <v>28</v>
      </c>
      <c r="M2439" t="s">
        <v>28</v>
      </c>
      <c r="N2439" s="1" t="s">
        <v>28</v>
      </c>
      <c r="O2439" t="s">
        <v>28</v>
      </c>
      <c r="P2439" t="s">
        <v>28</v>
      </c>
      <c r="Q2439" t="s">
        <v>28</v>
      </c>
      <c r="R2439" t="s">
        <v>28</v>
      </c>
      <c r="S2439" t="s">
        <v>28</v>
      </c>
      <c r="T2439" t="s">
        <v>28</v>
      </c>
      <c r="U2439" t="s">
        <v>28</v>
      </c>
    </row>
    <row r="2440" spans="1:21" x14ac:dyDescent="0.35">
      <c r="A2440" t="s">
        <v>73</v>
      </c>
      <c r="B2440">
        <v>46</v>
      </c>
      <c r="C2440">
        <v>2023</v>
      </c>
      <c r="D2440" t="s">
        <v>193</v>
      </c>
      <c r="E2440">
        <v>148</v>
      </c>
      <c r="F2440" t="s">
        <v>194</v>
      </c>
      <c r="G2440" t="s">
        <v>95</v>
      </c>
      <c r="H2440" t="s">
        <v>27</v>
      </c>
      <c r="I2440" t="s">
        <v>28</v>
      </c>
      <c r="J2440" t="s">
        <v>28</v>
      </c>
      <c r="K2440" t="s">
        <v>28</v>
      </c>
      <c r="L2440" t="s">
        <v>28</v>
      </c>
      <c r="M2440" t="s">
        <v>28</v>
      </c>
      <c r="N2440" s="1" t="s">
        <v>28</v>
      </c>
      <c r="O2440" t="s">
        <v>28</v>
      </c>
      <c r="P2440" t="s">
        <v>28</v>
      </c>
      <c r="Q2440" t="s">
        <v>28</v>
      </c>
      <c r="R2440" t="s">
        <v>28</v>
      </c>
      <c r="S2440" t="s">
        <v>28</v>
      </c>
      <c r="T2440" t="s">
        <v>28</v>
      </c>
      <c r="U2440" t="s">
        <v>28</v>
      </c>
    </row>
    <row r="2441" spans="1:21" x14ac:dyDescent="0.35">
      <c r="A2441" t="s">
        <v>74</v>
      </c>
      <c r="B2441">
        <v>47</v>
      </c>
      <c r="C2441">
        <v>2023</v>
      </c>
      <c r="D2441" t="s">
        <v>193</v>
      </c>
      <c r="E2441">
        <v>148</v>
      </c>
      <c r="F2441" t="s">
        <v>194</v>
      </c>
      <c r="G2441" t="s">
        <v>95</v>
      </c>
      <c r="H2441" t="s">
        <v>25</v>
      </c>
      <c r="I2441">
        <v>140</v>
      </c>
      <c r="J2441" t="s">
        <v>27</v>
      </c>
      <c r="K2441">
        <v>2000</v>
      </c>
      <c r="L2441">
        <v>2</v>
      </c>
      <c r="M2441">
        <v>1</v>
      </c>
      <c r="N2441" s="1" t="s">
        <v>27</v>
      </c>
      <c r="O2441" t="s">
        <v>27</v>
      </c>
      <c r="P2441">
        <v>18</v>
      </c>
      <c r="Q2441" t="s">
        <v>27</v>
      </c>
      <c r="R2441" t="s">
        <v>27</v>
      </c>
      <c r="S2441">
        <v>0</v>
      </c>
      <c r="T2441">
        <f>2*140</f>
        <v>280</v>
      </c>
      <c r="U2441" t="s">
        <v>27</v>
      </c>
    </row>
    <row r="2442" spans="1:21" x14ac:dyDescent="0.35">
      <c r="A2442" t="s">
        <v>75</v>
      </c>
      <c r="B2442">
        <v>48</v>
      </c>
      <c r="C2442">
        <v>2023</v>
      </c>
      <c r="D2442" t="s">
        <v>193</v>
      </c>
      <c r="E2442">
        <v>148</v>
      </c>
      <c r="F2442" t="s">
        <v>194</v>
      </c>
      <c r="G2442" t="s">
        <v>95</v>
      </c>
      <c r="H2442" t="s">
        <v>27</v>
      </c>
      <c r="I2442" t="s">
        <v>28</v>
      </c>
      <c r="J2442" t="s">
        <v>28</v>
      </c>
      <c r="K2442" t="s">
        <v>28</v>
      </c>
      <c r="L2442" t="s">
        <v>28</v>
      </c>
      <c r="M2442" t="s">
        <v>28</v>
      </c>
      <c r="N2442" s="1" t="s">
        <v>28</v>
      </c>
      <c r="O2442" t="s">
        <v>28</v>
      </c>
      <c r="P2442" t="s">
        <v>28</v>
      </c>
      <c r="Q2442" t="s">
        <v>28</v>
      </c>
      <c r="R2442" t="s">
        <v>28</v>
      </c>
      <c r="S2442" t="s">
        <v>28</v>
      </c>
      <c r="T2442" t="s">
        <v>28</v>
      </c>
      <c r="U2442" t="s">
        <v>28</v>
      </c>
    </row>
    <row r="2443" spans="1:21" x14ac:dyDescent="0.35">
      <c r="A2443" t="s">
        <v>76</v>
      </c>
      <c r="B2443">
        <v>49</v>
      </c>
      <c r="C2443">
        <v>2023</v>
      </c>
      <c r="D2443" t="s">
        <v>193</v>
      </c>
      <c r="E2443">
        <v>148</v>
      </c>
      <c r="F2443" t="s">
        <v>194</v>
      </c>
      <c r="G2443" t="s">
        <v>95</v>
      </c>
      <c r="H2443" t="s">
        <v>27</v>
      </c>
      <c r="I2443" t="s">
        <v>28</v>
      </c>
      <c r="J2443" t="s">
        <v>28</v>
      </c>
      <c r="K2443" t="s">
        <v>28</v>
      </c>
      <c r="L2443" t="s">
        <v>28</v>
      </c>
      <c r="M2443" t="s">
        <v>28</v>
      </c>
      <c r="N2443" s="1" t="s">
        <v>28</v>
      </c>
      <c r="O2443" t="s">
        <v>28</v>
      </c>
      <c r="P2443" t="s">
        <v>28</v>
      </c>
      <c r="Q2443" t="s">
        <v>28</v>
      </c>
      <c r="R2443" t="s">
        <v>28</v>
      </c>
      <c r="S2443" t="s">
        <v>28</v>
      </c>
      <c r="T2443" t="s">
        <v>28</v>
      </c>
      <c r="U2443" t="s">
        <v>28</v>
      </c>
    </row>
    <row r="2444" spans="1:21" x14ac:dyDescent="0.35">
      <c r="A2444" t="s">
        <v>77</v>
      </c>
      <c r="B2444">
        <v>50</v>
      </c>
      <c r="C2444">
        <v>2023</v>
      </c>
      <c r="D2444" t="s">
        <v>193</v>
      </c>
      <c r="E2444">
        <v>148</v>
      </c>
      <c r="F2444" t="s">
        <v>194</v>
      </c>
      <c r="G2444" t="s">
        <v>95</v>
      </c>
      <c r="H2444" t="s">
        <v>25</v>
      </c>
      <c r="I2444">
        <v>75</v>
      </c>
      <c r="J2444" t="s">
        <v>27</v>
      </c>
      <c r="K2444" s="1">
        <v>1000</v>
      </c>
      <c r="L2444">
        <v>2</v>
      </c>
      <c r="M2444">
        <v>0</v>
      </c>
      <c r="N2444" s="1" t="s">
        <v>27</v>
      </c>
      <c r="O2444" t="s">
        <v>27</v>
      </c>
      <c r="P2444">
        <v>18</v>
      </c>
      <c r="Q2444" t="s">
        <v>27</v>
      </c>
      <c r="R2444" t="s">
        <v>27</v>
      </c>
      <c r="S2444">
        <v>3</v>
      </c>
      <c r="T2444">
        <v>240</v>
      </c>
      <c r="U2444" t="s">
        <v>27</v>
      </c>
    </row>
    <row r="2445" spans="1:21" x14ac:dyDescent="0.35">
      <c r="A2445" t="s">
        <v>78</v>
      </c>
      <c r="B2445">
        <v>51</v>
      </c>
      <c r="C2445">
        <v>2023</v>
      </c>
      <c r="D2445" t="s">
        <v>193</v>
      </c>
      <c r="E2445">
        <v>148</v>
      </c>
      <c r="F2445" t="s">
        <v>194</v>
      </c>
      <c r="G2445" t="s">
        <v>95</v>
      </c>
      <c r="H2445" t="s">
        <v>25</v>
      </c>
      <c r="I2445">
        <v>90</v>
      </c>
      <c r="J2445" t="s">
        <v>27</v>
      </c>
      <c r="K2445" s="1">
        <v>1500</v>
      </c>
      <c r="L2445" s="1">
        <v>2</v>
      </c>
      <c r="M2445">
        <v>1</v>
      </c>
      <c r="N2445" s="1" t="s">
        <v>27</v>
      </c>
      <c r="O2445" t="s">
        <v>27</v>
      </c>
      <c r="P2445" t="s">
        <v>28</v>
      </c>
      <c r="Q2445" t="s">
        <v>27</v>
      </c>
      <c r="R2445" t="s">
        <v>27</v>
      </c>
      <c r="S2445">
        <v>5</v>
      </c>
      <c r="T2445">
        <v>90</v>
      </c>
      <c r="U2445" t="s">
        <v>29</v>
      </c>
    </row>
    <row r="2446" spans="1:21" x14ac:dyDescent="0.35">
      <c r="A2446" t="s">
        <v>79</v>
      </c>
      <c r="B2446">
        <v>53</v>
      </c>
      <c r="C2446">
        <v>2023</v>
      </c>
      <c r="D2446" t="s">
        <v>193</v>
      </c>
      <c r="E2446">
        <v>148</v>
      </c>
      <c r="F2446" t="s">
        <v>194</v>
      </c>
      <c r="G2446" t="s">
        <v>95</v>
      </c>
      <c r="H2446" t="s">
        <v>25</v>
      </c>
      <c r="I2446">
        <v>275</v>
      </c>
      <c r="J2446" t="s">
        <v>27</v>
      </c>
      <c r="K2446">
        <v>1</v>
      </c>
      <c r="L2446">
        <v>0</v>
      </c>
      <c r="M2446">
        <v>0</v>
      </c>
      <c r="N2446" s="1" t="s">
        <v>27</v>
      </c>
      <c r="O2446" t="s">
        <v>27</v>
      </c>
      <c r="P2446">
        <v>18</v>
      </c>
      <c r="Q2446" t="s">
        <v>27</v>
      </c>
      <c r="R2446" t="s">
        <v>27</v>
      </c>
      <c r="S2446">
        <v>0</v>
      </c>
      <c r="T2446">
        <f>2*275</f>
        <v>550</v>
      </c>
      <c r="U2446" t="s">
        <v>27</v>
      </c>
    </row>
    <row r="2447" spans="1:21" x14ac:dyDescent="0.35">
      <c r="A2447" t="s">
        <v>80</v>
      </c>
      <c r="B2447">
        <v>54</v>
      </c>
      <c r="C2447">
        <v>2023</v>
      </c>
      <c r="D2447" t="s">
        <v>193</v>
      </c>
      <c r="E2447">
        <v>148</v>
      </c>
      <c r="F2447" t="s">
        <v>194</v>
      </c>
      <c r="G2447" t="s">
        <v>95</v>
      </c>
      <c r="H2447" t="s">
        <v>27</v>
      </c>
      <c r="I2447" t="s">
        <v>28</v>
      </c>
      <c r="J2447" t="s">
        <v>28</v>
      </c>
      <c r="K2447" t="s">
        <v>28</v>
      </c>
      <c r="L2447" t="s">
        <v>28</v>
      </c>
      <c r="M2447" t="s">
        <v>28</v>
      </c>
      <c r="N2447" s="1" t="s">
        <v>28</v>
      </c>
      <c r="O2447" t="s">
        <v>28</v>
      </c>
      <c r="P2447" t="s">
        <v>28</v>
      </c>
      <c r="Q2447" t="s">
        <v>28</v>
      </c>
      <c r="R2447" t="s">
        <v>28</v>
      </c>
      <c r="S2447" t="s">
        <v>28</v>
      </c>
      <c r="T2447" t="s">
        <v>28</v>
      </c>
      <c r="U2447" t="s">
        <v>28</v>
      </c>
    </row>
    <row r="2448" spans="1:21" x14ac:dyDescent="0.35">
      <c r="A2448" t="s">
        <v>81</v>
      </c>
      <c r="B2448">
        <v>55</v>
      </c>
      <c r="C2448">
        <v>2023</v>
      </c>
      <c r="D2448" t="s">
        <v>193</v>
      </c>
      <c r="E2448">
        <v>148</v>
      </c>
      <c r="F2448" t="s">
        <v>194</v>
      </c>
      <c r="G2448" t="s">
        <v>95</v>
      </c>
      <c r="H2448" t="s">
        <v>25</v>
      </c>
      <c r="I2448">
        <v>60</v>
      </c>
      <c r="J2448" t="s">
        <v>27</v>
      </c>
      <c r="K2448">
        <v>0</v>
      </c>
      <c r="L2448">
        <v>0</v>
      </c>
      <c r="M2448">
        <v>0</v>
      </c>
      <c r="N2448" s="1" t="s">
        <v>27</v>
      </c>
      <c r="O2448" t="s">
        <v>27</v>
      </c>
      <c r="P2448" t="s">
        <v>28</v>
      </c>
      <c r="Q2448" t="s">
        <v>27</v>
      </c>
      <c r="R2448" t="s">
        <v>27</v>
      </c>
      <c r="S2448">
        <v>0</v>
      </c>
      <c r="T2448">
        <f>2*60</f>
        <v>120</v>
      </c>
      <c r="U2448" t="s">
        <v>27</v>
      </c>
    </row>
    <row r="2449" spans="1:21" x14ac:dyDescent="0.35">
      <c r="A2449" t="s">
        <v>82</v>
      </c>
      <c r="B2449">
        <v>56</v>
      </c>
      <c r="C2449">
        <v>2023</v>
      </c>
      <c r="D2449" t="s">
        <v>193</v>
      </c>
      <c r="E2449">
        <v>148</v>
      </c>
      <c r="F2449" t="s">
        <v>194</v>
      </c>
      <c r="G2449" t="s">
        <v>95</v>
      </c>
      <c r="H2449" t="s">
        <v>27</v>
      </c>
      <c r="I2449" t="s">
        <v>28</v>
      </c>
      <c r="J2449" t="s">
        <v>28</v>
      </c>
      <c r="K2449" t="s">
        <v>28</v>
      </c>
      <c r="L2449" t="s">
        <v>28</v>
      </c>
      <c r="M2449" t="s">
        <v>28</v>
      </c>
      <c r="O2449" t="s">
        <v>28</v>
      </c>
      <c r="P2449" t="s">
        <v>28</v>
      </c>
      <c r="Q2449" t="s">
        <v>28</v>
      </c>
      <c r="R2449" t="s">
        <v>28</v>
      </c>
      <c r="S2449" t="s">
        <v>28</v>
      </c>
      <c r="T2449" t="s">
        <v>28</v>
      </c>
      <c r="U2449" t="s">
        <v>28</v>
      </c>
    </row>
    <row r="2450" spans="1:21" x14ac:dyDescent="0.35">
      <c r="A2450" t="s">
        <v>21</v>
      </c>
      <c r="B2450">
        <v>1</v>
      </c>
      <c r="C2450">
        <v>2023</v>
      </c>
      <c r="D2450" t="s">
        <v>195</v>
      </c>
      <c r="E2450">
        <v>149</v>
      </c>
      <c r="F2450" t="s">
        <v>196</v>
      </c>
      <c r="G2450" t="s">
        <v>197</v>
      </c>
      <c r="H2450" t="s">
        <v>25</v>
      </c>
      <c r="I2450">
        <v>250</v>
      </c>
      <c r="J2450" t="s">
        <v>26</v>
      </c>
      <c r="K2450" t="s">
        <v>28</v>
      </c>
      <c r="L2450">
        <v>6</v>
      </c>
      <c r="M2450">
        <v>3</v>
      </c>
      <c r="N2450" s="1" t="s">
        <v>27</v>
      </c>
      <c r="O2450" t="s">
        <v>27</v>
      </c>
      <c r="P2450">
        <v>21</v>
      </c>
      <c r="Q2450" t="s">
        <v>27</v>
      </c>
      <c r="R2450" s="1" t="s">
        <v>32</v>
      </c>
      <c r="S2450">
        <v>40</v>
      </c>
      <c r="T2450">
        <f>2*200</f>
        <v>400</v>
      </c>
      <c r="U2450" t="s">
        <v>27</v>
      </c>
    </row>
    <row r="2451" spans="1:21" x14ac:dyDescent="0.35">
      <c r="A2451" t="s">
        <v>30</v>
      </c>
      <c r="B2451">
        <v>2</v>
      </c>
      <c r="C2451">
        <v>2023</v>
      </c>
      <c r="D2451" t="s">
        <v>195</v>
      </c>
      <c r="E2451">
        <v>149</v>
      </c>
      <c r="F2451" t="s">
        <v>196</v>
      </c>
      <c r="G2451" t="s">
        <v>197</v>
      </c>
      <c r="H2451" t="s">
        <v>25</v>
      </c>
      <c r="I2451">
        <v>1000</v>
      </c>
      <c r="J2451" t="s">
        <v>26</v>
      </c>
      <c r="K2451" t="s">
        <v>28</v>
      </c>
      <c r="L2451">
        <v>6</v>
      </c>
      <c r="M2451">
        <v>2</v>
      </c>
      <c r="N2451" s="1" t="s">
        <v>27</v>
      </c>
      <c r="O2451" t="s">
        <v>27</v>
      </c>
      <c r="P2451" t="s">
        <v>28</v>
      </c>
      <c r="Q2451" t="s">
        <v>32</v>
      </c>
      <c r="R2451" t="s">
        <v>27</v>
      </c>
      <c r="S2451">
        <v>30</v>
      </c>
      <c r="T2451">
        <v>500</v>
      </c>
      <c r="U2451" t="s">
        <v>29</v>
      </c>
    </row>
    <row r="2452" spans="1:21" x14ac:dyDescent="0.35">
      <c r="A2452" t="s">
        <v>33</v>
      </c>
      <c r="B2452">
        <v>4</v>
      </c>
      <c r="C2452">
        <v>2023</v>
      </c>
      <c r="D2452" t="s">
        <v>195</v>
      </c>
      <c r="E2452">
        <v>149</v>
      </c>
      <c r="F2452" t="s">
        <v>196</v>
      </c>
      <c r="G2452" t="s">
        <v>197</v>
      </c>
      <c r="H2452" t="s">
        <v>25</v>
      </c>
      <c r="I2452">
        <v>600</v>
      </c>
      <c r="J2452" t="s">
        <v>26</v>
      </c>
      <c r="K2452" t="s">
        <v>28</v>
      </c>
      <c r="L2452">
        <v>6</v>
      </c>
      <c r="M2452">
        <v>2</v>
      </c>
      <c r="N2452" s="1" t="s">
        <v>27</v>
      </c>
      <c r="O2452" t="s">
        <v>27</v>
      </c>
      <c r="P2452" t="s">
        <v>28</v>
      </c>
      <c r="Q2452" t="s">
        <v>27</v>
      </c>
      <c r="R2452" t="s">
        <v>27</v>
      </c>
      <c r="S2452">
        <v>20</v>
      </c>
      <c r="T2452">
        <v>400</v>
      </c>
      <c r="U2452" t="s">
        <v>29</v>
      </c>
    </row>
    <row r="2453" spans="1:21" x14ac:dyDescent="0.35">
      <c r="A2453" t="s">
        <v>34</v>
      </c>
      <c r="B2453">
        <v>5</v>
      </c>
      <c r="C2453">
        <v>2023</v>
      </c>
      <c r="D2453" t="s">
        <v>195</v>
      </c>
      <c r="E2453">
        <v>149</v>
      </c>
      <c r="F2453" t="s">
        <v>196</v>
      </c>
      <c r="G2453" t="s">
        <v>197</v>
      </c>
      <c r="H2453" t="s">
        <v>25</v>
      </c>
      <c r="I2453">
        <v>100</v>
      </c>
      <c r="J2453" t="s">
        <v>26</v>
      </c>
      <c r="K2453" t="s">
        <v>28</v>
      </c>
      <c r="L2453">
        <v>6</v>
      </c>
      <c r="M2453">
        <v>2</v>
      </c>
      <c r="N2453" s="1" t="s">
        <v>27</v>
      </c>
      <c r="O2453" t="s">
        <v>27</v>
      </c>
      <c r="P2453">
        <v>21</v>
      </c>
      <c r="Q2453" t="s">
        <v>32</v>
      </c>
      <c r="R2453" t="s">
        <v>27</v>
      </c>
      <c r="S2453">
        <v>40</v>
      </c>
      <c r="T2453">
        <f>2*100</f>
        <v>200</v>
      </c>
      <c r="U2453" t="s">
        <v>29</v>
      </c>
    </row>
    <row r="2454" spans="1:21" x14ac:dyDescent="0.35">
      <c r="A2454" t="s">
        <v>35</v>
      </c>
      <c r="B2454">
        <v>6</v>
      </c>
      <c r="C2454">
        <v>2023</v>
      </c>
      <c r="D2454" t="s">
        <v>195</v>
      </c>
      <c r="E2454">
        <v>149</v>
      </c>
      <c r="F2454" t="s">
        <v>196</v>
      </c>
      <c r="G2454" t="s">
        <v>197</v>
      </c>
      <c r="H2454" t="s">
        <v>25</v>
      </c>
      <c r="I2454">
        <v>850</v>
      </c>
      <c r="J2454" t="s">
        <v>26</v>
      </c>
      <c r="K2454" t="s">
        <v>28</v>
      </c>
      <c r="L2454">
        <v>6</v>
      </c>
      <c r="M2454">
        <v>3</v>
      </c>
      <c r="N2454" s="1" t="s">
        <v>27</v>
      </c>
      <c r="O2454" t="s">
        <v>27</v>
      </c>
      <c r="P2454" t="s">
        <v>28</v>
      </c>
      <c r="Q2454" t="s">
        <v>27</v>
      </c>
      <c r="R2454" t="s">
        <v>27</v>
      </c>
      <c r="S2454">
        <v>36</v>
      </c>
      <c r="T2454">
        <v>500</v>
      </c>
      <c r="U2454" t="s">
        <v>39</v>
      </c>
    </row>
    <row r="2455" spans="1:21" x14ac:dyDescent="0.35">
      <c r="A2455" t="s">
        <v>36</v>
      </c>
      <c r="B2455">
        <v>8</v>
      </c>
      <c r="C2455">
        <v>2023</v>
      </c>
      <c r="D2455" t="s">
        <v>195</v>
      </c>
      <c r="E2455">
        <v>149</v>
      </c>
      <c r="F2455" t="s">
        <v>196</v>
      </c>
      <c r="G2455" t="s">
        <v>197</v>
      </c>
      <c r="H2455" t="s">
        <v>25</v>
      </c>
      <c r="I2455">
        <v>150</v>
      </c>
      <c r="J2455" t="s">
        <v>26</v>
      </c>
      <c r="K2455" t="s">
        <v>28</v>
      </c>
      <c r="L2455">
        <v>6</v>
      </c>
      <c r="M2455">
        <v>1</v>
      </c>
      <c r="N2455" s="1" t="s">
        <v>27</v>
      </c>
      <c r="O2455" t="s">
        <v>32</v>
      </c>
      <c r="P2455">
        <v>21</v>
      </c>
      <c r="Q2455" t="s">
        <v>27</v>
      </c>
      <c r="R2455" t="s">
        <v>27</v>
      </c>
      <c r="S2455">
        <v>32</v>
      </c>
      <c r="T2455" t="s">
        <v>28</v>
      </c>
      <c r="U2455" t="s">
        <v>29</v>
      </c>
    </row>
    <row r="2456" spans="1:21" x14ac:dyDescent="0.35">
      <c r="A2456" t="s">
        <v>37</v>
      </c>
      <c r="B2456">
        <v>9</v>
      </c>
      <c r="C2456">
        <v>2023</v>
      </c>
      <c r="D2456" t="s">
        <v>195</v>
      </c>
      <c r="E2456">
        <v>149</v>
      </c>
      <c r="F2456" t="s">
        <v>196</v>
      </c>
      <c r="G2456" t="s">
        <v>197</v>
      </c>
      <c r="H2456" t="s">
        <v>25</v>
      </c>
      <c r="I2456">
        <v>565</v>
      </c>
      <c r="J2456" t="s">
        <v>26</v>
      </c>
      <c r="K2456" t="s">
        <v>28</v>
      </c>
      <c r="L2456">
        <v>6</v>
      </c>
      <c r="M2456">
        <v>2</v>
      </c>
      <c r="N2456" s="1" t="s">
        <v>27</v>
      </c>
      <c r="O2456" t="s">
        <v>27</v>
      </c>
      <c r="P2456" t="s">
        <v>28</v>
      </c>
      <c r="Q2456" t="s">
        <v>27</v>
      </c>
      <c r="R2456" t="s">
        <v>27</v>
      </c>
      <c r="S2456">
        <v>24</v>
      </c>
      <c r="T2456">
        <v>570</v>
      </c>
      <c r="U2456" t="s">
        <v>29</v>
      </c>
    </row>
    <row r="2457" spans="1:21" x14ac:dyDescent="0.35">
      <c r="A2457" t="s">
        <v>38</v>
      </c>
      <c r="B2457">
        <v>10</v>
      </c>
      <c r="C2457">
        <v>2023</v>
      </c>
      <c r="D2457" t="s">
        <v>195</v>
      </c>
      <c r="E2457">
        <v>149</v>
      </c>
      <c r="F2457" t="s">
        <v>196</v>
      </c>
      <c r="G2457" t="s">
        <v>197</v>
      </c>
      <c r="H2457" t="s">
        <v>25</v>
      </c>
      <c r="I2457">
        <v>190</v>
      </c>
      <c r="J2457" t="s">
        <v>26</v>
      </c>
      <c r="K2457" t="s">
        <v>28</v>
      </c>
      <c r="L2457">
        <v>6</v>
      </c>
      <c r="M2457">
        <v>1</v>
      </c>
      <c r="N2457" s="1" t="s">
        <v>27</v>
      </c>
      <c r="O2457" t="s">
        <v>27</v>
      </c>
      <c r="P2457" t="s">
        <v>28</v>
      </c>
      <c r="Q2457" t="s">
        <v>27</v>
      </c>
      <c r="R2457" t="s">
        <v>27</v>
      </c>
      <c r="S2457">
        <v>24</v>
      </c>
      <c r="T2457" t="s">
        <v>28</v>
      </c>
      <c r="U2457" t="s">
        <v>39</v>
      </c>
    </row>
    <row r="2458" spans="1:21" x14ac:dyDescent="0.35">
      <c r="A2458" t="s">
        <v>40</v>
      </c>
      <c r="B2458">
        <v>11</v>
      </c>
      <c r="C2458">
        <v>2023</v>
      </c>
      <c r="D2458" t="s">
        <v>195</v>
      </c>
      <c r="E2458">
        <v>149</v>
      </c>
      <c r="F2458" t="s">
        <v>196</v>
      </c>
      <c r="G2458" t="s">
        <v>197</v>
      </c>
      <c r="H2458" t="s">
        <v>25</v>
      </c>
      <c r="I2458">
        <v>215</v>
      </c>
      <c r="J2458" t="s">
        <v>26</v>
      </c>
      <c r="K2458" t="s">
        <v>28</v>
      </c>
      <c r="L2458">
        <v>6</v>
      </c>
      <c r="M2458">
        <v>1</v>
      </c>
      <c r="N2458" s="1" t="s">
        <v>27</v>
      </c>
      <c r="O2458" t="s">
        <v>27</v>
      </c>
      <c r="P2458">
        <v>18</v>
      </c>
      <c r="Q2458" t="s">
        <v>27</v>
      </c>
      <c r="R2458" t="s">
        <v>32</v>
      </c>
      <c r="S2458">
        <v>36</v>
      </c>
      <c r="T2458">
        <v>130</v>
      </c>
      <c r="U2458" t="s">
        <v>29</v>
      </c>
    </row>
    <row r="2459" spans="1:21" x14ac:dyDescent="0.35">
      <c r="A2459" t="s">
        <v>41</v>
      </c>
      <c r="B2459">
        <v>12</v>
      </c>
      <c r="C2459">
        <v>2023</v>
      </c>
      <c r="D2459" t="s">
        <v>195</v>
      </c>
      <c r="E2459">
        <v>149</v>
      </c>
      <c r="F2459" t="s">
        <v>196</v>
      </c>
      <c r="G2459" t="s">
        <v>197</v>
      </c>
      <c r="H2459" t="s">
        <v>25</v>
      </c>
      <c r="I2459">
        <v>345.25</v>
      </c>
      <c r="J2459" t="s">
        <v>26</v>
      </c>
      <c r="K2459" t="s">
        <v>28</v>
      </c>
      <c r="L2459">
        <v>6</v>
      </c>
      <c r="M2459">
        <v>2</v>
      </c>
      <c r="N2459" s="1" t="s">
        <v>27</v>
      </c>
      <c r="O2459" t="s">
        <v>27</v>
      </c>
      <c r="P2459" t="s">
        <v>28</v>
      </c>
      <c r="Q2459" t="s">
        <v>27</v>
      </c>
      <c r="R2459" t="s">
        <v>32</v>
      </c>
      <c r="S2459">
        <v>30</v>
      </c>
      <c r="T2459">
        <v>260</v>
      </c>
      <c r="U2459" t="s">
        <v>29</v>
      </c>
    </row>
    <row r="2460" spans="1:21" x14ac:dyDescent="0.35">
      <c r="A2460" t="s">
        <v>42</v>
      </c>
      <c r="B2460">
        <v>13</v>
      </c>
      <c r="C2460">
        <v>2023</v>
      </c>
      <c r="D2460" t="s">
        <v>195</v>
      </c>
      <c r="E2460">
        <v>149</v>
      </c>
      <c r="F2460" t="s">
        <v>196</v>
      </c>
      <c r="G2460" t="s">
        <v>197</v>
      </c>
      <c r="H2460" t="s">
        <v>25</v>
      </c>
      <c r="I2460">
        <v>105</v>
      </c>
      <c r="J2460" t="s">
        <v>26</v>
      </c>
      <c r="K2460" t="s">
        <v>28</v>
      </c>
      <c r="L2460">
        <v>6</v>
      </c>
      <c r="M2460">
        <v>2</v>
      </c>
      <c r="N2460" s="1" t="s">
        <v>27</v>
      </c>
      <c r="O2460" t="s">
        <v>27</v>
      </c>
      <c r="P2460">
        <v>18</v>
      </c>
      <c r="Q2460" t="s">
        <v>32</v>
      </c>
      <c r="R2460" t="s">
        <v>32</v>
      </c>
      <c r="S2460">
        <v>30</v>
      </c>
      <c r="T2460">
        <v>200</v>
      </c>
      <c r="U2460" t="s">
        <v>27</v>
      </c>
    </row>
    <row r="2461" spans="1:21" x14ac:dyDescent="0.35">
      <c r="A2461" t="s">
        <v>43</v>
      </c>
      <c r="B2461">
        <v>15</v>
      </c>
      <c r="C2461">
        <v>2023</v>
      </c>
      <c r="D2461" t="s">
        <v>195</v>
      </c>
      <c r="E2461">
        <v>149</v>
      </c>
      <c r="F2461" t="s">
        <v>196</v>
      </c>
      <c r="G2461" t="s">
        <v>197</v>
      </c>
      <c r="H2461" t="s">
        <v>25</v>
      </c>
      <c r="I2461">
        <v>490</v>
      </c>
      <c r="J2461" t="s">
        <v>26</v>
      </c>
      <c r="K2461" t="s">
        <v>28</v>
      </c>
      <c r="L2461">
        <v>6</v>
      </c>
      <c r="M2461">
        <v>3</v>
      </c>
      <c r="N2461" s="1" t="s">
        <v>27</v>
      </c>
      <c r="O2461" t="s">
        <v>27</v>
      </c>
      <c r="P2461">
        <v>18</v>
      </c>
      <c r="Q2461" t="s">
        <v>27</v>
      </c>
      <c r="R2461" t="s">
        <v>27</v>
      </c>
      <c r="S2461">
        <v>20</v>
      </c>
      <c r="T2461">
        <v>360</v>
      </c>
      <c r="U2461" t="s">
        <v>29</v>
      </c>
    </row>
    <row r="2462" spans="1:21" x14ac:dyDescent="0.35">
      <c r="A2462" t="s">
        <v>44</v>
      </c>
      <c r="B2462">
        <v>16</v>
      </c>
      <c r="C2462">
        <v>2023</v>
      </c>
      <c r="D2462" t="s">
        <v>195</v>
      </c>
      <c r="E2462">
        <v>149</v>
      </c>
      <c r="F2462" t="s">
        <v>196</v>
      </c>
      <c r="G2462" t="s">
        <v>197</v>
      </c>
      <c r="H2462" t="s">
        <v>25</v>
      </c>
      <c r="I2462">
        <v>317</v>
      </c>
      <c r="J2462" t="s">
        <v>26</v>
      </c>
      <c r="K2462" t="s">
        <v>28</v>
      </c>
      <c r="L2462">
        <v>6</v>
      </c>
      <c r="M2462">
        <v>2</v>
      </c>
      <c r="N2462" s="1" t="s">
        <v>27</v>
      </c>
      <c r="O2462" t="s">
        <v>27</v>
      </c>
      <c r="P2462">
        <v>21</v>
      </c>
      <c r="Q2462" t="s">
        <v>32</v>
      </c>
      <c r="R2462" t="s">
        <v>27</v>
      </c>
      <c r="S2462">
        <v>15</v>
      </c>
      <c r="T2462">
        <f>2*175</f>
        <v>350</v>
      </c>
      <c r="U2462" t="s">
        <v>29</v>
      </c>
    </row>
    <row r="2463" spans="1:21" x14ac:dyDescent="0.35">
      <c r="A2463" t="s">
        <v>45</v>
      </c>
      <c r="B2463">
        <v>17</v>
      </c>
      <c r="C2463">
        <v>2023</v>
      </c>
      <c r="D2463" t="s">
        <v>195</v>
      </c>
      <c r="E2463">
        <v>149</v>
      </c>
      <c r="F2463" t="s">
        <v>196</v>
      </c>
      <c r="G2463" t="s">
        <v>197</v>
      </c>
      <c r="H2463" t="s">
        <v>25</v>
      </c>
      <c r="I2463">
        <v>100</v>
      </c>
      <c r="J2463" t="s">
        <v>26</v>
      </c>
      <c r="K2463" t="s">
        <v>28</v>
      </c>
      <c r="L2463">
        <v>6</v>
      </c>
      <c r="M2463">
        <v>1</v>
      </c>
      <c r="N2463" s="1" t="s">
        <v>27</v>
      </c>
      <c r="O2463" t="s">
        <v>27</v>
      </c>
      <c r="P2463" t="s">
        <v>28</v>
      </c>
      <c r="Q2463" t="s">
        <v>27</v>
      </c>
      <c r="R2463" t="s">
        <v>27</v>
      </c>
      <c r="S2463">
        <v>40</v>
      </c>
      <c r="T2463" s="1">
        <v>100</v>
      </c>
      <c r="U2463" t="s">
        <v>29</v>
      </c>
    </row>
    <row r="2464" spans="1:21" x14ac:dyDescent="0.35">
      <c r="A2464" t="s">
        <v>46</v>
      </c>
      <c r="B2464">
        <v>18</v>
      </c>
      <c r="C2464">
        <v>2023</v>
      </c>
      <c r="D2464" t="s">
        <v>195</v>
      </c>
      <c r="E2464">
        <v>149</v>
      </c>
      <c r="F2464" t="s">
        <v>196</v>
      </c>
      <c r="G2464" t="s">
        <v>197</v>
      </c>
      <c r="H2464" t="s">
        <v>25</v>
      </c>
      <c r="I2464">
        <v>150</v>
      </c>
      <c r="J2464" t="s">
        <v>26</v>
      </c>
      <c r="K2464" t="s">
        <v>28</v>
      </c>
      <c r="L2464">
        <v>6</v>
      </c>
      <c r="M2464">
        <v>2</v>
      </c>
      <c r="N2464" s="1" t="s">
        <v>27</v>
      </c>
      <c r="O2464" t="s">
        <v>27</v>
      </c>
      <c r="P2464" t="s">
        <v>28</v>
      </c>
      <c r="Q2464" t="s">
        <v>27</v>
      </c>
      <c r="R2464" t="s">
        <v>27</v>
      </c>
      <c r="S2464">
        <v>40</v>
      </c>
      <c r="T2464">
        <v>100</v>
      </c>
      <c r="U2464" t="s">
        <v>29</v>
      </c>
    </row>
    <row r="2465" spans="1:21" x14ac:dyDescent="0.35">
      <c r="A2465" t="s">
        <v>47</v>
      </c>
      <c r="B2465">
        <v>19</v>
      </c>
      <c r="C2465">
        <v>2023</v>
      </c>
      <c r="D2465" t="s">
        <v>195</v>
      </c>
      <c r="E2465">
        <v>149</v>
      </c>
      <c r="F2465" t="s">
        <v>196</v>
      </c>
      <c r="G2465" t="s">
        <v>197</v>
      </c>
      <c r="H2465" t="s">
        <v>25</v>
      </c>
      <c r="I2465">
        <v>50</v>
      </c>
      <c r="J2465" t="s">
        <v>26</v>
      </c>
      <c r="K2465" t="s">
        <v>28</v>
      </c>
      <c r="L2465">
        <v>6</v>
      </c>
      <c r="M2465">
        <v>1</v>
      </c>
      <c r="N2465" s="1" t="s">
        <v>27</v>
      </c>
      <c r="O2465" t="s">
        <v>27</v>
      </c>
      <c r="P2465" t="s">
        <v>28</v>
      </c>
      <c r="Q2465" t="s">
        <v>27</v>
      </c>
      <c r="R2465" t="s">
        <v>27</v>
      </c>
      <c r="S2465">
        <v>40</v>
      </c>
      <c r="T2465">
        <v>40</v>
      </c>
      <c r="U2465" t="s">
        <v>29</v>
      </c>
    </row>
    <row r="2466" spans="1:21" x14ac:dyDescent="0.35">
      <c r="A2466" t="s">
        <v>48</v>
      </c>
      <c r="B2466">
        <v>20</v>
      </c>
      <c r="C2466">
        <v>2023</v>
      </c>
      <c r="D2466" t="s">
        <v>195</v>
      </c>
      <c r="E2466">
        <v>149</v>
      </c>
      <c r="F2466" t="s">
        <v>196</v>
      </c>
      <c r="G2466" t="s">
        <v>197</v>
      </c>
      <c r="H2466" t="s">
        <v>25</v>
      </c>
      <c r="I2466">
        <v>125</v>
      </c>
      <c r="J2466" t="s">
        <v>26</v>
      </c>
      <c r="K2466" t="s">
        <v>28</v>
      </c>
      <c r="L2466">
        <v>6</v>
      </c>
      <c r="M2466">
        <v>3</v>
      </c>
      <c r="N2466" s="1" t="s">
        <v>27</v>
      </c>
      <c r="O2466" t="s">
        <v>27</v>
      </c>
      <c r="P2466" t="s">
        <v>28</v>
      </c>
      <c r="Q2466" t="s">
        <v>32</v>
      </c>
      <c r="R2466" t="s">
        <v>27</v>
      </c>
      <c r="S2466">
        <v>40</v>
      </c>
      <c r="T2466">
        <f>2*100</f>
        <v>200</v>
      </c>
      <c r="U2466" t="s">
        <v>27</v>
      </c>
    </row>
    <row r="2467" spans="1:21" x14ac:dyDescent="0.35">
      <c r="A2467" t="s">
        <v>49</v>
      </c>
      <c r="B2467">
        <v>21</v>
      </c>
      <c r="C2467">
        <v>2023</v>
      </c>
      <c r="D2467" t="s">
        <v>195</v>
      </c>
      <c r="E2467">
        <v>149</v>
      </c>
      <c r="F2467" t="s">
        <v>196</v>
      </c>
      <c r="G2467" t="s">
        <v>197</v>
      </c>
      <c r="H2467" t="s">
        <v>25</v>
      </c>
      <c r="I2467">
        <v>200</v>
      </c>
      <c r="J2467" t="s">
        <v>26</v>
      </c>
      <c r="K2467" t="s">
        <v>28</v>
      </c>
      <c r="L2467">
        <v>6</v>
      </c>
      <c r="M2467">
        <v>1</v>
      </c>
      <c r="N2467" s="1" t="s">
        <v>27</v>
      </c>
      <c r="O2467" t="s">
        <v>27</v>
      </c>
      <c r="P2467" t="s">
        <v>28</v>
      </c>
      <c r="Q2467" t="s">
        <v>32</v>
      </c>
      <c r="R2467" t="s">
        <v>27</v>
      </c>
      <c r="S2467">
        <v>30</v>
      </c>
      <c r="T2467">
        <v>200</v>
      </c>
      <c r="U2467" t="s">
        <v>29</v>
      </c>
    </row>
    <row r="2468" spans="1:21" x14ac:dyDescent="0.35">
      <c r="A2468" t="s">
        <v>50</v>
      </c>
      <c r="B2468">
        <v>22</v>
      </c>
      <c r="C2468">
        <v>2023</v>
      </c>
      <c r="D2468" t="s">
        <v>195</v>
      </c>
      <c r="E2468">
        <v>149</v>
      </c>
      <c r="F2468" t="s">
        <v>196</v>
      </c>
      <c r="G2468" t="s">
        <v>197</v>
      </c>
      <c r="H2468" t="s">
        <v>25</v>
      </c>
      <c r="I2468">
        <v>550</v>
      </c>
      <c r="J2468" t="s">
        <v>26</v>
      </c>
      <c r="K2468" t="s">
        <v>28</v>
      </c>
      <c r="L2468">
        <v>6</v>
      </c>
      <c r="M2468">
        <v>2</v>
      </c>
      <c r="N2468" s="1" t="s">
        <v>27</v>
      </c>
      <c r="O2468" t="s">
        <v>27</v>
      </c>
      <c r="P2468">
        <v>21</v>
      </c>
      <c r="Q2468" t="s">
        <v>32</v>
      </c>
      <c r="R2468" t="s">
        <v>27</v>
      </c>
      <c r="S2468">
        <v>40</v>
      </c>
      <c r="T2468">
        <f>2*250</f>
        <v>500</v>
      </c>
      <c r="U2468" t="s">
        <v>29</v>
      </c>
    </row>
    <row r="2469" spans="1:21" x14ac:dyDescent="0.35">
      <c r="A2469" t="s">
        <v>51</v>
      </c>
      <c r="B2469">
        <v>23</v>
      </c>
      <c r="C2469">
        <v>2023</v>
      </c>
      <c r="D2469" t="s">
        <v>195</v>
      </c>
      <c r="E2469">
        <v>149</v>
      </c>
      <c r="F2469" t="s">
        <v>196</v>
      </c>
      <c r="G2469" t="s">
        <v>197</v>
      </c>
      <c r="H2469" t="s">
        <v>25</v>
      </c>
      <c r="I2469">
        <v>116</v>
      </c>
      <c r="J2469" t="s">
        <v>26</v>
      </c>
      <c r="K2469" t="s">
        <v>28</v>
      </c>
      <c r="L2469">
        <v>6</v>
      </c>
      <c r="M2469">
        <v>1</v>
      </c>
      <c r="N2469" s="1" t="s">
        <v>27</v>
      </c>
      <c r="O2469" t="s">
        <v>27</v>
      </c>
      <c r="P2469" t="s">
        <v>28</v>
      </c>
      <c r="Q2469" t="s">
        <v>27</v>
      </c>
      <c r="R2469" t="s">
        <v>27</v>
      </c>
      <c r="S2469">
        <v>24</v>
      </c>
      <c r="T2469">
        <f>2*100</f>
        <v>200</v>
      </c>
      <c r="U2469" t="s">
        <v>29</v>
      </c>
    </row>
    <row r="2470" spans="1:21" x14ac:dyDescent="0.35">
      <c r="A2470" t="s">
        <v>52</v>
      </c>
      <c r="B2470">
        <v>24</v>
      </c>
      <c r="C2470">
        <v>2023</v>
      </c>
      <c r="D2470" t="s">
        <v>195</v>
      </c>
      <c r="E2470">
        <v>149</v>
      </c>
      <c r="F2470" t="s">
        <v>196</v>
      </c>
      <c r="G2470" t="s">
        <v>197</v>
      </c>
      <c r="H2470" t="s">
        <v>25</v>
      </c>
      <c r="I2470">
        <v>375</v>
      </c>
      <c r="J2470" t="s">
        <v>26</v>
      </c>
      <c r="K2470" t="s">
        <v>28</v>
      </c>
      <c r="L2470">
        <v>6</v>
      </c>
      <c r="M2470">
        <v>2</v>
      </c>
      <c r="N2470" s="1" t="s">
        <v>27</v>
      </c>
      <c r="O2470" t="s">
        <v>27</v>
      </c>
      <c r="P2470" t="s">
        <v>28</v>
      </c>
      <c r="Q2470" t="s">
        <v>32</v>
      </c>
      <c r="R2470" t="s">
        <v>27</v>
      </c>
      <c r="S2470">
        <v>36</v>
      </c>
      <c r="T2470" s="1">
        <v>600</v>
      </c>
      <c r="U2470" t="s">
        <v>29</v>
      </c>
    </row>
    <row r="2471" spans="1:21" x14ac:dyDescent="0.35">
      <c r="A2471" t="s">
        <v>53</v>
      </c>
      <c r="B2471">
        <v>25</v>
      </c>
      <c r="C2471">
        <v>2023</v>
      </c>
      <c r="D2471" t="s">
        <v>195</v>
      </c>
      <c r="E2471">
        <v>149</v>
      </c>
      <c r="F2471" t="s">
        <v>196</v>
      </c>
      <c r="G2471" t="s">
        <v>197</v>
      </c>
      <c r="H2471" t="s">
        <v>25</v>
      </c>
      <c r="I2471">
        <v>343</v>
      </c>
      <c r="J2471" t="s">
        <v>26</v>
      </c>
      <c r="K2471" t="s">
        <v>28</v>
      </c>
      <c r="L2471">
        <v>6</v>
      </c>
      <c r="M2471">
        <v>2</v>
      </c>
      <c r="N2471" s="1" t="s">
        <v>27</v>
      </c>
      <c r="O2471" t="s">
        <v>27</v>
      </c>
      <c r="P2471" t="s">
        <v>28</v>
      </c>
      <c r="Q2471" t="s">
        <v>32</v>
      </c>
      <c r="R2471" t="s">
        <v>27</v>
      </c>
      <c r="S2471">
        <v>30</v>
      </c>
      <c r="T2471">
        <f>2*125</f>
        <v>250</v>
      </c>
      <c r="U2471" t="s">
        <v>39</v>
      </c>
    </row>
    <row r="2472" spans="1:21" x14ac:dyDescent="0.35">
      <c r="A2472" t="s">
        <v>54</v>
      </c>
      <c r="B2472">
        <v>26</v>
      </c>
      <c r="C2472">
        <v>2023</v>
      </c>
      <c r="D2472" t="s">
        <v>195</v>
      </c>
      <c r="E2472">
        <v>149</v>
      </c>
      <c r="F2472" t="s">
        <v>196</v>
      </c>
      <c r="G2472" t="s">
        <v>197</v>
      </c>
      <c r="H2472" t="s">
        <v>25</v>
      </c>
      <c r="I2472">
        <v>239.7</v>
      </c>
      <c r="J2472" t="s">
        <v>26</v>
      </c>
      <c r="K2472" t="s">
        <v>28</v>
      </c>
      <c r="L2472">
        <v>6</v>
      </c>
      <c r="M2472">
        <v>1</v>
      </c>
      <c r="N2472" s="1" t="s">
        <v>27</v>
      </c>
      <c r="O2472" t="s">
        <v>27</v>
      </c>
      <c r="P2472" t="s">
        <v>28</v>
      </c>
      <c r="Q2472" t="s">
        <v>32</v>
      </c>
      <c r="R2472" t="s">
        <v>32</v>
      </c>
      <c r="S2472">
        <v>30</v>
      </c>
      <c r="T2472">
        <f>(2/3)*214.2</f>
        <v>142.79999999999998</v>
      </c>
      <c r="U2472" t="s">
        <v>29</v>
      </c>
    </row>
    <row r="2473" spans="1:21" x14ac:dyDescent="0.35">
      <c r="A2473" t="s">
        <v>55</v>
      </c>
      <c r="B2473">
        <v>27</v>
      </c>
      <c r="C2473">
        <v>2023</v>
      </c>
      <c r="D2473" t="s">
        <v>195</v>
      </c>
      <c r="E2473">
        <v>149</v>
      </c>
      <c r="F2473" t="s">
        <v>196</v>
      </c>
      <c r="G2473" t="s">
        <v>197</v>
      </c>
      <c r="H2473" t="s">
        <v>25</v>
      </c>
      <c r="I2473">
        <v>333.25</v>
      </c>
      <c r="J2473" t="s">
        <v>26</v>
      </c>
      <c r="K2473" t="s">
        <v>28</v>
      </c>
      <c r="L2473">
        <v>6</v>
      </c>
      <c r="M2473">
        <v>2</v>
      </c>
      <c r="N2473" s="1" t="s">
        <v>27</v>
      </c>
      <c r="O2473" t="s">
        <v>27</v>
      </c>
      <c r="P2473" t="s">
        <v>28</v>
      </c>
      <c r="Q2473" t="s">
        <v>27</v>
      </c>
      <c r="R2473" t="s">
        <v>27</v>
      </c>
      <c r="S2473">
        <v>40</v>
      </c>
      <c r="T2473">
        <v>200</v>
      </c>
      <c r="U2473" t="s">
        <v>27</v>
      </c>
    </row>
    <row r="2474" spans="1:21" x14ac:dyDescent="0.35">
      <c r="A2474" t="s">
        <v>56</v>
      </c>
      <c r="B2474">
        <v>28</v>
      </c>
      <c r="C2474">
        <v>2023</v>
      </c>
      <c r="D2474" t="s">
        <v>195</v>
      </c>
      <c r="E2474">
        <v>149</v>
      </c>
      <c r="F2474" t="s">
        <v>196</v>
      </c>
      <c r="G2474" t="s">
        <v>197</v>
      </c>
      <c r="H2474" t="s">
        <v>25</v>
      </c>
      <c r="I2474">
        <v>200</v>
      </c>
      <c r="J2474" t="s">
        <v>26</v>
      </c>
      <c r="K2474" t="s">
        <v>28</v>
      </c>
      <c r="L2474">
        <v>6</v>
      </c>
      <c r="M2474">
        <v>1</v>
      </c>
      <c r="N2474" s="1" t="s">
        <v>27</v>
      </c>
      <c r="O2474" t="s">
        <v>27</v>
      </c>
      <c r="P2474" t="s">
        <v>28</v>
      </c>
      <c r="Q2474" t="s">
        <v>32</v>
      </c>
      <c r="R2474" t="s">
        <v>32</v>
      </c>
      <c r="S2474">
        <v>30</v>
      </c>
      <c r="T2474">
        <f>2*150</f>
        <v>300</v>
      </c>
      <c r="U2474" t="s">
        <v>29</v>
      </c>
    </row>
    <row r="2475" spans="1:21" x14ac:dyDescent="0.35">
      <c r="A2475" t="s">
        <v>57</v>
      </c>
      <c r="B2475">
        <v>29</v>
      </c>
      <c r="C2475">
        <v>2023</v>
      </c>
      <c r="D2475" t="s">
        <v>195</v>
      </c>
      <c r="E2475">
        <v>149</v>
      </c>
      <c r="F2475" t="s">
        <v>196</v>
      </c>
      <c r="G2475" t="s">
        <v>197</v>
      </c>
      <c r="H2475" t="s">
        <v>25</v>
      </c>
      <c r="I2475">
        <v>50</v>
      </c>
      <c r="J2475" t="s">
        <v>26</v>
      </c>
      <c r="K2475" t="s">
        <v>28</v>
      </c>
      <c r="L2475">
        <v>6</v>
      </c>
      <c r="M2475">
        <v>2</v>
      </c>
      <c r="N2475" s="1" t="s">
        <v>27</v>
      </c>
      <c r="O2475" t="s">
        <v>27</v>
      </c>
      <c r="P2475" t="s">
        <v>28</v>
      </c>
      <c r="Q2475" t="s">
        <v>32</v>
      </c>
      <c r="R2475" t="s">
        <v>27</v>
      </c>
      <c r="S2475">
        <v>20</v>
      </c>
      <c r="T2475">
        <f>2*50</f>
        <v>100</v>
      </c>
      <c r="U2475" t="s">
        <v>39</v>
      </c>
    </row>
    <row r="2476" spans="1:21" x14ac:dyDescent="0.35">
      <c r="A2476" t="s">
        <v>58</v>
      </c>
      <c r="B2476">
        <v>30</v>
      </c>
      <c r="C2476">
        <v>2023</v>
      </c>
      <c r="D2476" t="s">
        <v>195</v>
      </c>
      <c r="E2476">
        <v>149</v>
      </c>
      <c r="F2476" t="s">
        <v>196</v>
      </c>
      <c r="G2476" t="s">
        <v>197</v>
      </c>
      <c r="H2476" t="s">
        <v>25</v>
      </c>
      <c r="I2476">
        <v>200</v>
      </c>
      <c r="J2476" t="s">
        <v>26</v>
      </c>
      <c r="K2476" t="s">
        <v>28</v>
      </c>
      <c r="L2476">
        <v>6</v>
      </c>
      <c r="M2476">
        <v>2</v>
      </c>
      <c r="N2476" s="1" t="s">
        <v>27</v>
      </c>
      <c r="O2476" t="s">
        <v>27</v>
      </c>
      <c r="P2476" t="s">
        <v>28</v>
      </c>
      <c r="Q2476" t="s">
        <v>32</v>
      </c>
      <c r="R2476" t="s">
        <v>32</v>
      </c>
      <c r="S2476">
        <v>20</v>
      </c>
      <c r="T2476">
        <v>145</v>
      </c>
      <c r="U2476" t="s">
        <v>39</v>
      </c>
    </row>
    <row r="2477" spans="1:21" x14ac:dyDescent="0.35">
      <c r="A2477" t="s">
        <v>59</v>
      </c>
      <c r="B2477">
        <v>31</v>
      </c>
      <c r="C2477">
        <v>2023</v>
      </c>
      <c r="D2477" t="s">
        <v>195</v>
      </c>
      <c r="E2477">
        <v>149</v>
      </c>
      <c r="F2477" t="s">
        <v>196</v>
      </c>
      <c r="G2477" t="s">
        <v>197</v>
      </c>
      <c r="H2477" t="s">
        <v>25</v>
      </c>
      <c r="I2477">
        <v>295.25</v>
      </c>
      <c r="J2477" t="s">
        <v>26</v>
      </c>
      <c r="K2477" t="s">
        <v>28</v>
      </c>
      <c r="L2477">
        <v>6</v>
      </c>
      <c r="M2477">
        <v>2</v>
      </c>
      <c r="N2477" s="1" t="s">
        <v>27</v>
      </c>
      <c r="O2477" t="s">
        <v>27</v>
      </c>
      <c r="P2477">
        <v>19</v>
      </c>
      <c r="Q2477" t="s">
        <v>27</v>
      </c>
      <c r="R2477" t="s">
        <v>27</v>
      </c>
      <c r="S2477">
        <v>32</v>
      </c>
      <c r="T2477">
        <v>168</v>
      </c>
      <c r="U2477" t="s">
        <v>39</v>
      </c>
    </row>
    <row r="2478" spans="1:21" x14ac:dyDescent="0.35">
      <c r="A2478" t="s">
        <v>60</v>
      </c>
      <c r="B2478">
        <v>32</v>
      </c>
      <c r="C2478">
        <v>2023</v>
      </c>
      <c r="D2478" t="s">
        <v>195</v>
      </c>
      <c r="E2478">
        <v>149</v>
      </c>
      <c r="F2478" t="s">
        <v>196</v>
      </c>
      <c r="G2478" t="s">
        <v>197</v>
      </c>
      <c r="H2478" t="s">
        <v>25</v>
      </c>
      <c r="I2478">
        <v>200</v>
      </c>
      <c r="J2478" t="s">
        <v>26</v>
      </c>
      <c r="K2478" t="s">
        <v>28</v>
      </c>
      <c r="L2478">
        <v>6</v>
      </c>
      <c r="M2478">
        <v>2</v>
      </c>
      <c r="N2478" s="1" t="s">
        <v>27</v>
      </c>
      <c r="O2478" t="s">
        <v>27</v>
      </c>
      <c r="P2478" t="s">
        <v>28</v>
      </c>
      <c r="Q2478" t="s">
        <v>32</v>
      </c>
      <c r="R2478" t="s">
        <v>27</v>
      </c>
      <c r="S2478">
        <v>40</v>
      </c>
      <c r="T2478">
        <f>2*250</f>
        <v>500</v>
      </c>
      <c r="U2478" t="s">
        <v>27</v>
      </c>
    </row>
    <row r="2479" spans="1:21" x14ac:dyDescent="0.35">
      <c r="A2479" t="s">
        <v>61</v>
      </c>
      <c r="B2479">
        <v>33</v>
      </c>
      <c r="C2479">
        <v>2023</v>
      </c>
      <c r="D2479" t="s">
        <v>195</v>
      </c>
      <c r="E2479">
        <v>149</v>
      </c>
      <c r="F2479" t="s">
        <v>196</v>
      </c>
      <c r="G2479" t="s">
        <v>197</v>
      </c>
      <c r="H2479" t="s">
        <v>25</v>
      </c>
      <c r="I2479">
        <v>183</v>
      </c>
      <c r="J2479" t="s">
        <v>26</v>
      </c>
      <c r="K2479" t="s">
        <v>28</v>
      </c>
      <c r="L2479">
        <v>6</v>
      </c>
      <c r="M2479">
        <v>2</v>
      </c>
      <c r="N2479" s="1" t="s">
        <v>27</v>
      </c>
      <c r="O2479" t="s">
        <v>27</v>
      </c>
      <c r="P2479">
        <v>18</v>
      </c>
      <c r="Q2479" t="s">
        <v>32</v>
      </c>
      <c r="R2479" t="s">
        <v>27</v>
      </c>
      <c r="S2479">
        <v>24</v>
      </c>
      <c r="T2479">
        <v>183</v>
      </c>
      <c r="U2479" t="s">
        <v>39</v>
      </c>
    </row>
    <row r="2480" spans="1:21" x14ac:dyDescent="0.35">
      <c r="A2480" t="s">
        <v>62</v>
      </c>
      <c r="B2480">
        <v>34</v>
      </c>
      <c r="C2480">
        <v>2023</v>
      </c>
      <c r="D2480" t="s">
        <v>195</v>
      </c>
      <c r="E2480">
        <v>149</v>
      </c>
      <c r="F2480" t="s">
        <v>196</v>
      </c>
      <c r="G2480" t="s">
        <v>197</v>
      </c>
      <c r="H2480" t="s">
        <v>25</v>
      </c>
      <c r="I2480">
        <v>343.75</v>
      </c>
      <c r="J2480" t="s">
        <v>26</v>
      </c>
      <c r="K2480" t="s">
        <v>28</v>
      </c>
      <c r="L2480">
        <v>6</v>
      </c>
      <c r="M2480">
        <v>2</v>
      </c>
      <c r="N2480" s="1" t="s">
        <v>27</v>
      </c>
      <c r="O2480" t="s">
        <v>27</v>
      </c>
      <c r="P2480" t="s">
        <v>28</v>
      </c>
      <c r="Q2480" t="s">
        <v>27</v>
      </c>
      <c r="R2480" t="s">
        <v>27</v>
      </c>
      <c r="S2480">
        <v>20</v>
      </c>
      <c r="T2480">
        <v>250</v>
      </c>
      <c r="U2480" t="s">
        <v>29</v>
      </c>
    </row>
    <row r="2481" spans="1:21" x14ac:dyDescent="0.35">
      <c r="A2481" t="s">
        <v>63</v>
      </c>
      <c r="B2481">
        <v>35</v>
      </c>
      <c r="C2481">
        <v>2023</v>
      </c>
      <c r="D2481" t="s">
        <v>195</v>
      </c>
      <c r="E2481">
        <v>149</v>
      </c>
      <c r="F2481" t="s">
        <v>196</v>
      </c>
      <c r="G2481" t="s">
        <v>197</v>
      </c>
      <c r="H2481" t="s">
        <v>25</v>
      </c>
      <c r="I2481">
        <v>500</v>
      </c>
      <c r="J2481" t="s">
        <v>26</v>
      </c>
      <c r="K2481" t="s">
        <v>28</v>
      </c>
      <c r="L2481">
        <v>6</v>
      </c>
      <c r="M2481">
        <v>2</v>
      </c>
      <c r="N2481" s="1" t="s">
        <v>27</v>
      </c>
      <c r="O2481" t="s">
        <v>27</v>
      </c>
      <c r="P2481">
        <v>18</v>
      </c>
      <c r="Q2481" t="s">
        <v>32</v>
      </c>
      <c r="R2481" t="s">
        <v>27</v>
      </c>
      <c r="S2481">
        <v>30</v>
      </c>
      <c r="T2481">
        <f>2*200</f>
        <v>400</v>
      </c>
      <c r="U2481" t="s">
        <v>29</v>
      </c>
    </row>
    <row r="2482" spans="1:21" x14ac:dyDescent="0.35">
      <c r="A2482" t="s">
        <v>64</v>
      </c>
      <c r="B2482">
        <v>36</v>
      </c>
      <c r="C2482">
        <v>2023</v>
      </c>
      <c r="D2482" t="s">
        <v>195</v>
      </c>
      <c r="E2482">
        <v>149</v>
      </c>
      <c r="F2482" t="s">
        <v>196</v>
      </c>
      <c r="G2482" t="s">
        <v>197</v>
      </c>
      <c r="H2482" t="s">
        <v>25</v>
      </c>
      <c r="I2482">
        <v>372</v>
      </c>
      <c r="J2482" t="s">
        <v>26</v>
      </c>
      <c r="K2482" t="s">
        <v>28</v>
      </c>
      <c r="L2482">
        <v>6</v>
      </c>
      <c r="M2482">
        <v>1</v>
      </c>
      <c r="N2482" s="1" t="s">
        <v>27</v>
      </c>
      <c r="O2482" t="s">
        <v>27</v>
      </c>
      <c r="P2482">
        <v>21</v>
      </c>
      <c r="Q2482" t="s">
        <v>32</v>
      </c>
      <c r="R2482" t="s">
        <v>27</v>
      </c>
      <c r="S2482">
        <v>30</v>
      </c>
      <c r="T2482" s="6">
        <f>(2/3)*287</f>
        <v>191.33333333333331</v>
      </c>
      <c r="U2482" t="s">
        <v>29</v>
      </c>
    </row>
    <row r="2483" spans="1:21" x14ac:dyDescent="0.35">
      <c r="A2483" t="s">
        <v>65</v>
      </c>
      <c r="B2483">
        <v>37</v>
      </c>
      <c r="C2483">
        <v>2023</v>
      </c>
      <c r="D2483" t="s">
        <v>195</v>
      </c>
      <c r="E2483">
        <v>149</v>
      </c>
      <c r="F2483" t="s">
        <v>196</v>
      </c>
      <c r="G2483" t="s">
        <v>197</v>
      </c>
      <c r="H2483" t="s">
        <v>25</v>
      </c>
      <c r="I2483">
        <v>475</v>
      </c>
      <c r="J2483" t="s">
        <v>26</v>
      </c>
      <c r="K2483" t="s">
        <v>28</v>
      </c>
      <c r="L2483">
        <v>6</v>
      </c>
      <c r="M2483">
        <v>2</v>
      </c>
      <c r="N2483" s="1" t="s">
        <v>27</v>
      </c>
      <c r="O2483" t="s">
        <v>27</v>
      </c>
      <c r="P2483" t="s">
        <v>28</v>
      </c>
      <c r="Q2483" t="s">
        <v>32</v>
      </c>
      <c r="R2483" t="s">
        <v>32</v>
      </c>
      <c r="S2483">
        <v>40</v>
      </c>
      <c r="T2483">
        <f>2*170</f>
        <v>340</v>
      </c>
      <c r="U2483" t="s">
        <v>29</v>
      </c>
    </row>
    <row r="2484" spans="1:21" x14ac:dyDescent="0.35">
      <c r="A2484" t="s">
        <v>66</v>
      </c>
      <c r="B2484">
        <v>38</v>
      </c>
      <c r="C2484">
        <v>2023</v>
      </c>
      <c r="D2484" t="s">
        <v>195</v>
      </c>
      <c r="E2484">
        <v>149</v>
      </c>
      <c r="F2484" t="s">
        <v>196</v>
      </c>
      <c r="G2484" t="s">
        <v>197</v>
      </c>
      <c r="H2484" t="s">
        <v>25</v>
      </c>
      <c r="I2484">
        <v>115</v>
      </c>
      <c r="J2484" t="s">
        <v>26</v>
      </c>
      <c r="K2484" t="s">
        <v>28</v>
      </c>
      <c r="L2484">
        <v>6</v>
      </c>
      <c r="M2484">
        <v>2</v>
      </c>
      <c r="N2484" s="1" t="s">
        <v>27</v>
      </c>
      <c r="O2484" t="s">
        <v>27</v>
      </c>
      <c r="P2484" t="s">
        <v>28</v>
      </c>
      <c r="Q2484" t="s">
        <v>32</v>
      </c>
      <c r="R2484" t="s">
        <v>27</v>
      </c>
      <c r="S2484">
        <v>24</v>
      </c>
      <c r="T2484">
        <f>2*90</f>
        <v>180</v>
      </c>
      <c r="U2484" t="s">
        <v>39</v>
      </c>
    </row>
    <row r="2485" spans="1:21" x14ac:dyDescent="0.35">
      <c r="A2485" t="s">
        <v>67</v>
      </c>
      <c r="B2485">
        <v>39</v>
      </c>
      <c r="C2485">
        <v>2023</v>
      </c>
      <c r="D2485" t="s">
        <v>195</v>
      </c>
      <c r="E2485">
        <v>149</v>
      </c>
      <c r="F2485" t="s">
        <v>196</v>
      </c>
      <c r="G2485" t="s">
        <v>197</v>
      </c>
      <c r="H2485" t="s">
        <v>25</v>
      </c>
      <c r="I2485">
        <v>428.5</v>
      </c>
      <c r="J2485" t="s">
        <v>26</v>
      </c>
      <c r="K2485" t="s">
        <v>28</v>
      </c>
      <c r="L2485">
        <v>6</v>
      </c>
      <c r="M2485">
        <v>1</v>
      </c>
      <c r="N2485" s="1" t="s">
        <v>27</v>
      </c>
      <c r="O2485" t="s">
        <v>27</v>
      </c>
      <c r="P2485" t="s">
        <v>28</v>
      </c>
      <c r="Q2485" t="s">
        <v>32</v>
      </c>
      <c r="R2485" t="s">
        <v>27</v>
      </c>
      <c r="S2485">
        <v>30</v>
      </c>
      <c r="T2485">
        <v>453.5</v>
      </c>
      <c r="U2485" t="s">
        <v>39</v>
      </c>
    </row>
    <row r="2486" spans="1:21" x14ac:dyDescent="0.35">
      <c r="A2486" t="s">
        <v>68</v>
      </c>
      <c r="B2486">
        <v>40</v>
      </c>
      <c r="C2486">
        <v>2023</v>
      </c>
      <c r="D2486" t="s">
        <v>195</v>
      </c>
      <c r="E2486">
        <v>149</v>
      </c>
      <c r="F2486" t="s">
        <v>196</v>
      </c>
      <c r="G2486" t="s">
        <v>197</v>
      </c>
      <c r="H2486" t="s">
        <v>25</v>
      </c>
      <c r="I2486">
        <v>150</v>
      </c>
      <c r="J2486" t="s">
        <v>26</v>
      </c>
      <c r="K2486" t="s">
        <v>28</v>
      </c>
      <c r="L2486">
        <v>6</v>
      </c>
      <c r="M2486">
        <v>2</v>
      </c>
      <c r="N2486" s="1" t="s">
        <v>27</v>
      </c>
      <c r="O2486" t="s">
        <v>27</v>
      </c>
      <c r="P2486" t="s">
        <v>28</v>
      </c>
      <c r="Q2486" t="s">
        <v>32</v>
      </c>
      <c r="R2486" t="s">
        <v>32</v>
      </c>
      <c r="S2486">
        <v>40</v>
      </c>
      <c r="T2486">
        <f>2*225</f>
        <v>450</v>
      </c>
      <c r="U2486" t="s">
        <v>39</v>
      </c>
    </row>
    <row r="2487" spans="1:21" x14ac:dyDescent="0.35">
      <c r="A2487" t="s">
        <v>69</v>
      </c>
      <c r="B2487">
        <v>41</v>
      </c>
      <c r="C2487">
        <v>2023</v>
      </c>
      <c r="D2487" t="s">
        <v>195</v>
      </c>
      <c r="E2487">
        <v>149</v>
      </c>
      <c r="F2487" t="s">
        <v>196</v>
      </c>
      <c r="G2487" t="s">
        <v>197</v>
      </c>
      <c r="H2487" t="s">
        <v>25</v>
      </c>
      <c r="I2487">
        <v>225</v>
      </c>
      <c r="J2487" t="s">
        <v>26</v>
      </c>
      <c r="K2487" t="s">
        <v>28</v>
      </c>
      <c r="L2487">
        <v>6</v>
      </c>
      <c r="M2487">
        <v>2</v>
      </c>
      <c r="N2487" s="1" t="s">
        <v>27</v>
      </c>
      <c r="O2487" t="s">
        <v>27</v>
      </c>
      <c r="P2487" t="s">
        <v>28</v>
      </c>
      <c r="Q2487" t="s">
        <v>27</v>
      </c>
      <c r="R2487" t="s">
        <v>27</v>
      </c>
      <c r="S2487">
        <v>30</v>
      </c>
      <c r="T2487">
        <f>2*150</f>
        <v>300</v>
      </c>
      <c r="U2487" t="s">
        <v>27</v>
      </c>
    </row>
    <row r="2488" spans="1:21" x14ac:dyDescent="0.35">
      <c r="A2488" t="s">
        <v>70</v>
      </c>
      <c r="B2488">
        <v>42</v>
      </c>
      <c r="C2488">
        <v>2023</v>
      </c>
      <c r="D2488" t="s">
        <v>195</v>
      </c>
      <c r="E2488">
        <v>149</v>
      </c>
      <c r="F2488" t="s">
        <v>196</v>
      </c>
      <c r="G2488" t="s">
        <v>197</v>
      </c>
      <c r="H2488" t="s">
        <v>25</v>
      </c>
      <c r="I2488">
        <v>35</v>
      </c>
      <c r="J2488" t="s">
        <v>26</v>
      </c>
      <c r="K2488" t="s">
        <v>28</v>
      </c>
      <c r="L2488">
        <v>6</v>
      </c>
      <c r="M2488">
        <v>1</v>
      </c>
      <c r="N2488" s="1" t="s">
        <v>27</v>
      </c>
      <c r="O2488" t="s">
        <v>27</v>
      </c>
      <c r="P2488">
        <v>18</v>
      </c>
      <c r="Q2488" t="s">
        <v>27</v>
      </c>
      <c r="R2488" t="s">
        <v>27</v>
      </c>
      <c r="S2488">
        <v>30</v>
      </c>
      <c r="T2488">
        <v>360</v>
      </c>
      <c r="U2488" t="s">
        <v>39</v>
      </c>
    </row>
    <row r="2489" spans="1:21" x14ac:dyDescent="0.35">
      <c r="A2489" t="s">
        <v>71</v>
      </c>
      <c r="B2489">
        <v>44</v>
      </c>
      <c r="C2489">
        <v>2023</v>
      </c>
      <c r="D2489" t="s">
        <v>195</v>
      </c>
      <c r="E2489">
        <v>149</v>
      </c>
      <c r="F2489" t="s">
        <v>196</v>
      </c>
      <c r="G2489" t="s">
        <v>197</v>
      </c>
      <c r="H2489" t="s">
        <v>25</v>
      </c>
      <c r="I2489">
        <v>580</v>
      </c>
      <c r="J2489" t="s">
        <v>26</v>
      </c>
      <c r="K2489" t="s">
        <v>28</v>
      </c>
      <c r="L2489">
        <v>6</v>
      </c>
      <c r="M2489">
        <v>1</v>
      </c>
      <c r="N2489" s="1" t="s">
        <v>27</v>
      </c>
      <c r="O2489" t="s">
        <v>27</v>
      </c>
      <c r="P2489" t="s">
        <v>28</v>
      </c>
      <c r="Q2489" t="s">
        <v>32</v>
      </c>
      <c r="R2489" t="s">
        <v>27</v>
      </c>
      <c r="S2489">
        <v>24</v>
      </c>
      <c r="T2489">
        <v>580</v>
      </c>
      <c r="U2489" t="s">
        <v>29</v>
      </c>
    </row>
    <row r="2490" spans="1:21" x14ac:dyDescent="0.35">
      <c r="A2490" t="s">
        <v>72</v>
      </c>
      <c r="B2490">
        <v>45</v>
      </c>
      <c r="C2490">
        <v>2023</v>
      </c>
      <c r="D2490" t="s">
        <v>195</v>
      </c>
      <c r="E2490">
        <v>149</v>
      </c>
      <c r="F2490" t="s">
        <v>196</v>
      </c>
      <c r="G2490" t="s">
        <v>197</v>
      </c>
      <c r="H2490" t="s">
        <v>25</v>
      </c>
      <c r="I2490">
        <v>175</v>
      </c>
      <c r="J2490" t="s">
        <v>26</v>
      </c>
      <c r="K2490" t="s">
        <v>28</v>
      </c>
      <c r="L2490">
        <v>6</v>
      </c>
      <c r="M2490">
        <v>2</v>
      </c>
      <c r="N2490" s="1" t="s">
        <v>27</v>
      </c>
      <c r="O2490" t="s">
        <v>27</v>
      </c>
      <c r="P2490" t="s">
        <v>28</v>
      </c>
      <c r="Q2490" t="s">
        <v>27</v>
      </c>
      <c r="R2490" t="s">
        <v>27</v>
      </c>
      <c r="S2490">
        <v>30</v>
      </c>
      <c r="T2490">
        <v>300</v>
      </c>
      <c r="U2490" t="s">
        <v>29</v>
      </c>
    </row>
    <row r="2491" spans="1:21" x14ac:dyDescent="0.35">
      <c r="A2491" t="s">
        <v>73</v>
      </c>
      <c r="B2491">
        <v>46</v>
      </c>
      <c r="C2491">
        <v>2023</v>
      </c>
      <c r="D2491" t="s">
        <v>195</v>
      </c>
      <c r="E2491">
        <v>149</v>
      </c>
      <c r="F2491" t="s">
        <v>196</v>
      </c>
      <c r="G2491" t="s">
        <v>197</v>
      </c>
      <c r="H2491" t="s">
        <v>25</v>
      </c>
      <c r="I2491">
        <v>175</v>
      </c>
      <c r="J2491" t="s">
        <v>26</v>
      </c>
      <c r="K2491" t="s">
        <v>28</v>
      </c>
      <c r="L2491">
        <v>6</v>
      </c>
      <c r="M2491">
        <v>2</v>
      </c>
      <c r="N2491" s="1" t="s">
        <v>27</v>
      </c>
      <c r="O2491" t="s">
        <v>27</v>
      </c>
      <c r="P2491">
        <v>18</v>
      </c>
      <c r="Q2491" t="s">
        <v>27</v>
      </c>
      <c r="R2491" t="s">
        <v>27</v>
      </c>
      <c r="S2491">
        <v>32</v>
      </c>
      <c r="T2491">
        <v>100</v>
      </c>
      <c r="U2491" t="s">
        <v>29</v>
      </c>
    </row>
    <row r="2492" spans="1:21" x14ac:dyDescent="0.35">
      <c r="A2492" t="s">
        <v>74</v>
      </c>
      <c r="B2492">
        <v>47</v>
      </c>
      <c r="C2492">
        <v>2023</v>
      </c>
      <c r="D2492" t="s">
        <v>195</v>
      </c>
      <c r="E2492">
        <v>149</v>
      </c>
      <c r="F2492" t="s">
        <v>196</v>
      </c>
      <c r="G2492" t="s">
        <v>197</v>
      </c>
      <c r="H2492" t="s">
        <v>25</v>
      </c>
      <c r="I2492">
        <v>135</v>
      </c>
      <c r="J2492" t="s">
        <v>26</v>
      </c>
      <c r="K2492" t="s">
        <v>28</v>
      </c>
      <c r="L2492">
        <v>6</v>
      </c>
      <c r="M2492">
        <v>1</v>
      </c>
      <c r="N2492" s="1" t="s">
        <v>27</v>
      </c>
      <c r="O2492" t="s">
        <v>27</v>
      </c>
      <c r="P2492" t="s">
        <v>28</v>
      </c>
      <c r="Q2492" t="s">
        <v>32</v>
      </c>
      <c r="R2492" t="s">
        <v>27</v>
      </c>
      <c r="S2492">
        <v>40</v>
      </c>
      <c r="T2492">
        <v>360</v>
      </c>
      <c r="U2492" t="s">
        <v>39</v>
      </c>
    </row>
    <row r="2493" spans="1:21" x14ac:dyDescent="0.35">
      <c r="A2493" t="s">
        <v>75</v>
      </c>
      <c r="B2493">
        <v>48</v>
      </c>
      <c r="C2493">
        <v>2023</v>
      </c>
      <c r="D2493" t="s">
        <v>195</v>
      </c>
      <c r="E2493">
        <v>149</v>
      </c>
      <c r="F2493" t="s">
        <v>196</v>
      </c>
      <c r="G2493" t="s">
        <v>197</v>
      </c>
      <c r="H2493" t="s">
        <v>25</v>
      </c>
      <c r="I2493">
        <v>515</v>
      </c>
      <c r="J2493" t="s">
        <v>26</v>
      </c>
      <c r="K2493" t="s">
        <v>28</v>
      </c>
      <c r="L2493">
        <v>6</v>
      </c>
      <c r="M2493">
        <v>2</v>
      </c>
      <c r="N2493" s="1" t="s">
        <v>27</v>
      </c>
      <c r="O2493" t="s">
        <v>27</v>
      </c>
      <c r="P2493">
        <v>18</v>
      </c>
      <c r="Q2493" t="s">
        <v>27</v>
      </c>
      <c r="R2493" t="s">
        <v>27</v>
      </c>
      <c r="S2493">
        <v>34</v>
      </c>
      <c r="T2493">
        <f>2*195</f>
        <v>390</v>
      </c>
      <c r="U2493" t="s">
        <v>27</v>
      </c>
    </row>
    <row r="2494" spans="1:21" x14ac:dyDescent="0.35">
      <c r="A2494" t="s">
        <v>76</v>
      </c>
      <c r="B2494">
        <v>49</v>
      </c>
      <c r="C2494">
        <v>2023</v>
      </c>
      <c r="D2494" t="s">
        <v>195</v>
      </c>
      <c r="E2494">
        <v>149</v>
      </c>
      <c r="F2494" t="s">
        <v>196</v>
      </c>
      <c r="G2494" t="s">
        <v>197</v>
      </c>
      <c r="H2494" t="s">
        <v>25</v>
      </c>
      <c r="I2494">
        <v>150</v>
      </c>
      <c r="J2494" t="s">
        <v>26</v>
      </c>
      <c r="K2494" t="s">
        <v>28</v>
      </c>
      <c r="L2494">
        <v>6</v>
      </c>
      <c r="M2494">
        <v>1</v>
      </c>
      <c r="N2494" s="1" t="s">
        <v>27</v>
      </c>
      <c r="O2494" t="s">
        <v>27</v>
      </c>
      <c r="P2494" t="s">
        <v>28</v>
      </c>
      <c r="Q2494" t="s">
        <v>32</v>
      </c>
      <c r="R2494" t="s">
        <v>27</v>
      </c>
      <c r="S2494">
        <v>24</v>
      </c>
      <c r="T2494">
        <v>83</v>
      </c>
      <c r="U2494" t="s">
        <v>29</v>
      </c>
    </row>
    <row r="2495" spans="1:21" x14ac:dyDescent="0.35">
      <c r="A2495" t="s">
        <v>77</v>
      </c>
      <c r="B2495">
        <v>50</v>
      </c>
      <c r="C2495">
        <v>2023</v>
      </c>
      <c r="D2495" t="s">
        <v>195</v>
      </c>
      <c r="E2495">
        <v>149</v>
      </c>
      <c r="F2495" t="s">
        <v>196</v>
      </c>
      <c r="G2495" t="s">
        <v>197</v>
      </c>
      <c r="H2495" t="s">
        <v>25</v>
      </c>
      <c r="I2495">
        <v>100</v>
      </c>
      <c r="J2495" t="s">
        <v>26</v>
      </c>
      <c r="K2495" t="s">
        <v>28</v>
      </c>
      <c r="L2495">
        <v>6</v>
      </c>
      <c r="M2495">
        <v>1</v>
      </c>
      <c r="N2495" s="1" t="s">
        <v>27</v>
      </c>
      <c r="O2495" t="s">
        <v>27</v>
      </c>
      <c r="P2495">
        <v>18</v>
      </c>
      <c r="Q2495" t="s">
        <v>27</v>
      </c>
      <c r="R2495" t="s">
        <v>27</v>
      </c>
      <c r="S2495">
        <v>24</v>
      </c>
      <c r="T2495">
        <v>175</v>
      </c>
      <c r="U2495" t="s">
        <v>29</v>
      </c>
    </row>
    <row r="2496" spans="1:21" x14ac:dyDescent="0.35">
      <c r="A2496" t="s">
        <v>78</v>
      </c>
      <c r="B2496">
        <v>51</v>
      </c>
      <c r="C2496">
        <v>2023</v>
      </c>
      <c r="D2496" t="s">
        <v>195</v>
      </c>
      <c r="E2496">
        <v>149</v>
      </c>
      <c r="F2496" t="s">
        <v>196</v>
      </c>
      <c r="G2496" t="s">
        <v>197</v>
      </c>
      <c r="H2496" t="s">
        <v>25</v>
      </c>
      <c r="I2496">
        <v>200</v>
      </c>
      <c r="J2496" t="s">
        <v>26</v>
      </c>
      <c r="K2496" t="s">
        <v>28</v>
      </c>
      <c r="L2496">
        <v>6</v>
      </c>
      <c r="M2496">
        <v>1</v>
      </c>
      <c r="N2496" s="1" t="s">
        <v>27</v>
      </c>
      <c r="O2496" t="s">
        <v>27</v>
      </c>
      <c r="P2496" t="s">
        <v>28</v>
      </c>
      <c r="Q2496" t="s">
        <v>27</v>
      </c>
      <c r="R2496" t="s">
        <v>27</v>
      </c>
      <c r="S2496">
        <v>30</v>
      </c>
      <c r="T2496">
        <f>2*175</f>
        <v>350</v>
      </c>
      <c r="U2496" t="s">
        <v>29</v>
      </c>
    </row>
    <row r="2497" spans="1:21" x14ac:dyDescent="0.35">
      <c r="A2497" t="s">
        <v>79</v>
      </c>
      <c r="B2497">
        <v>53</v>
      </c>
      <c r="C2497">
        <v>2023</v>
      </c>
      <c r="D2497" t="s">
        <v>195</v>
      </c>
      <c r="E2497">
        <v>149</v>
      </c>
      <c r="F2497" t="s">
        <v>196</v>
      </c>
      <c r="G2497" t="s">
        <v>197</v>
      </c>
      <c r="H2497" t="s">
        <v>25</v>
      </c>
      <c r="I2497">
        <v>286</v>
      </c>
      <c r="J2497" t="s">
        <v>26</v>
      </c>
      <c r="K2497" t="s">
        <v>28</v>
      </c>
      <c r="L2497">
        <v>6</v>
      </c>
      <c r="M2497">
        <v>2</v>
      </c>
      <c r="N2497" s="1" t="s">
        <v>27</v>
      </c>
      <c r="O2497" t="s">
        <v>27</v>
      </c>
      <c r="P2497">
        <v>18</v>
      </c>
      <c r="Q2497" t="s">
        <v>32</v>
      </c>
      <c r="R2497" t="s">
        <v>27</v>
      </c>
      <c r="S2497">
        <v>30</v>
      </c>
      <c r="T2497">
        <f>2*91</f>
        <v>182</v>
      </c>
      <c r="U2497" t="s">
        <v>39</v>
      </c>
    </row>
    <row r="2498" spans="1:21" x14ac:dyDescent="0.35">
      <c r="A2498" t="s">
        <v>80</v>
      </c>
      <c r="B2498">
        <v>54</v>
      </c>
      <c r="C2498">
        <v>2023</v>
      </c>
      <c r="D2498" t="s">
        <v>195</v>
      </c>
      <c r="E2498">
        <v>149</v>
      </c>
      <c r="F2498" t="s">
        <v>196</v>
      </c>
      <c r="G2498" t="s">
        <v>197</v>
      </c>
      <c r="H2498" t="s">
        <v>25</v>
      </c>
      <c r="I2498">
        <v>300</v>
      </c>
      <c r="J2498" t="s">
        <v>26</v>
      </c>
      <c r="K2498" t="s">
        <v>28</v>
      </c>
      <c r="L2498">
        <v>6</v>
      </c>
      <c r="M2498">
        <v>2</v>
      </c>
      <c r="N2498" s="1" t="s">
        <v>27</v>
      </c>
      <c r="O2498" t="s">
        <v>27</v>
      </c>
      <c r="P2498">
        <v>18</v>
      </c>
      <c r="Q2498" t="s">
        <v>32</v>
      </c>
      <c r="R2498" t="s">
        <v>27</v>
      </c>
      <c r="S2498">
        <v>36</v>
      </c>
      <c r="T2498">
        <f>2*250</f>
        <v>500</v>
      </c>
      <c r="U2498" t="s">
        <v>27</v>
      </c>
    </row>
    <row r="2499" spans="1:21" x14ac:dyDescent="0.35">
      <c r="A2499" t="s">
        <v>81</v>
      </c>
      <c r="B2499">
        <v>55</v>
      </c>
      <c r="C2499">
        <v>2023</v>
      </c>
      <c r="D2499" t="s">
        <v>195</v>
      </c>
      <c r="E2499">
        <v>149</v>
      </c>
      <c r="F2499" t="s">
        <v>196</v>
      </c>
      <c r="G2499" t="s">
        <v>197</v>
      </c>
      <c r="H2499" t="s">
        <v>25</v>
      </c>
      <c r="I2499">
        <v>115</v>
      </c>
      <c r="J2499" t="s">
        <v>26</v>
      </c>
      <c r="K2499" t="s">
        <v>28</v>
      </c>
      <c r="L2499">
        <v>6</v>
      </c>
      <c r="M2499">
        <v>2</v>
      </c>
      <c r="N2499" s="1" t="s">
        <v>27</v>
      </c>
      <c r="O2499" t="s">
        <v>27</v>
      </c>
      <c r="P2499" t="s">
        <v>28</v>
      </c>
      <c r="Q2499" t="s">
        <v>27</v>
      </c>
      <c r="R2499" t="s">
        <v>27</v>
      </c>
      <c r="S2499">
        <v>30</v>
      </c>
      <c r="T2499">
        <v>160</v>
      </c>
      <c r="U2499" t="s">
        <v>29</v>
      </c>
    </row>
    <row r="2500" spans="1:21" x14ac:dyDescent="0.35">
      <c r="A2500" t="s">
        <v>82</v>
      </c>
      <c r="B2500">
        <v>56</v>
      </c>
      <c r="C2500">
        <v>2023</v>
      </c>
      <c r="D2500" t="s">
        <v>195</v>
      </c>
      <c r="E2500">
        <v>149</v>
      </c>
      <c r="F2500" t="s">
        <v>196</v>
      </c>
      <c r="G2500" t="s">
        <v>197</v>
      </c>
      <c r="H2500" t="s">
        <v>25</v>
      </c>
      <c r="I2500">
        <v>300</v>
      </c>
      <c r="J2500" t="s">
        <v>26</v>
      </c>
      <c r="K2500" t="s">
        <v>28</v>
      </c>
      <c r="L2500">
        <v>6</v>
      </c>
      <c r="M2500">
        <v>2</v>
      </c>
      <c r="N2500" s="1" t="s">
        <v>27</v>
      </c>
      <c r="O2500" t="s">
        <v>27</v>
      </c>
      <c r="P2500" t="s">
        <v>28</v>
      </c>
      <c r="Q2500" t="s">
        <v>27</v>
      </c>
      <c r="R2500" t="s">
        <v>27</v>
      </c>
      <c r="S2500">
        <v>24</v>
      </c>
      <c r="T2500">
        <f>2*65</f>
        <v>130</v>
      </c>
      <c r="U2500" t="s">
        <v>29</v>
      </c>
    </row>
    <row r="2501" spans="1:21" x14ac:dyDescent="0.35">
      <c r="A2501" t="s">
        <v>21</v>
      </c>
      <c r="B2501">
        <v>1</v>
      </c>
      <c r="C2501">
        <v>2023</v>
      </c>
      <c r="D2501" t="s">
        <v>198</v>
      </c>
      <c r="E2501">
        <v>150</v>
      </c>
      <c r="F2501" t="s">
        <v>199</v>
      </c>
      <c r="G2501" t="s">
        <v>197</v>
      </c>
      <c r="H2501" t="s">
        <v>25</v>
      </c>
      <c r="I2501">
        <v>100</v>
      </c>
      <c r="J2501" t="s">
        <v>126</v>
      </c>
      <c r="K2501" t="s">
        <v>28</v>
      </c>
      <c r="L2501">
        <v>3</v>
      </c>
      <c r="M2501">
        <v>1</v>
      </c>
      <c r="N2501" s="1" t="s">
        <v>27</v>
      </c>
      <c r="O2501" t="s">
        <v>27</v>
      </c>
      <c r="P2501">
        <v>18</v>
      </c>
      <c r="Q2501" t="s">
        <v>32</v>
      </c>
      <c r="R2501" t="s">
        <v>27</v>
      </c>
      <c r="S2501">
        <v>12</v>
      </c>
      <c r="T2501">
        <f>2*75</f>
        <v>150</v>
      </c>
      <c r="U2501" t="s">
        <v>27</v>
      </c>
    </row>
    <row r="2502" spans="1:21" x14ac:dyDescent="0.35">
      <c r="A2502" t="s">
        <v>30</v>
      </c>
      <c r="B2502">
        <v>2</v>
      </c>
      <c r="C2502">
        <v>2023</v>
      </c>
      <c r="D2502" t="s">
        <v>198</v>
      </c>
      <c r="E2502">
        <v>150</v>
      </c>
      <c r="F2502" t="s">
        <v>199</v>
      </c>
      <c r="G2502" t="s">
        <v>197</v>
      </c>
      <c r="H2502" t="s">
        <v>25</v>
      </c>
      <c r="I2502">
        <v>200</v>
      </c>
      <c r="J2502" t="s">
        <v>126</v>
      </c>
      <c r="K2502" t="s">
        <v>28</v>
      </c>
      <c r="L2502">
        <v>3</v>
      </c>
      <c r="M2502">
        <v>1</v>
      </c>
      <c r="N2502" s="1" t="s">
        <v>27</v>
      </c>
      <c r="O2502" t="s">
        <v>27</v>
      </c>
      <c r="P2502" t="s">
        <v>28</v>
      </c>
      <c r="Q2502" t="s">
        <v>32</v>
      </c>
      <c r="R2502" t="s">
        <v>27</v>
      </c>
      <c r="S2502">
        <v>10</v>
      </c>
      <c r="T2502">
        <v>100</v>
      </c>
      <c r="U2502" t="s">
        <v>29</v>
      </c>
    </row>
    <row r="2503" spans="1:21" x14ac:dyDescent="0.35">
      <c r="A2503" t="s">
        <v>33</v>
      </c>
      <c r="B2503">
        <v>4</v>
      </c>
      <c r="C2503">
        <v>2023</v>
      </c>
      <c r="D2503" t="s">
        <v>198</v>
      </c>
      <c r="E2503">
        <v>150</v>
      </c>
      <c r="F2503" t="s">
        <v>199</v>
      </c>
      <c r="G2503" t="s">
        <v>197</v>
      </c>
      <c r="H2503" t="s">
        <v>25</v>
      </c>
      <c r="I2503">
        <v>200</v>
      </c>
      <c r="J2503" t="s">
        <v>126</v>
      </c>
      <c r="K2503" t="s">
        <v>28</v>
      </c>
      <c r="L2503">
        <v>3</v>
      </c>
      <c r="M2503">
        <v>2</v>
      </c>
      <c r="N2503" s="1" t="s">
        <v>27</v>
      </c>
      <c r="O2503" t="s">
        <v>27</v>
      </c>
      <c r="P2503">
        <v>18</v>
      </c>
      <c r="Q2503" t="s">
        <v>32</v>
      </c>
      <c r="R2503" t="s">
        <v>27</v>
      </c>
      <c r="S2503">
        <v>20</v>
      </c>
      <c r="T2503">
        <v>100</v>
      </c>
      <c r="U2503" t="s">
        <v>29</v>
      </c>
    </row>
    <row r="2504" spans="1:21" x14ac:dyDescent="0.35">
      <c r="A2504" t="s">
        <v>34</v>
      </c>
      <c r="B2504">
        <v>5</v>
      </c>
      <c r="C2504">
        <v>2023</v>
      </c>
      <c r="D2504" t="s">
        <v>198</v>
      </c>
      <c r="E2504">
        <v>150</v>
      </c>
      <c r="F2504" t="s">
        <v>199</v>
      </c>
      <c r="G2504" t="s">
        <v>197</v>
      </c>
      <c r="H2504" t="s">
        <v>25</v>
      </c>
      <c r="I2504">
        <v>40</v>
      </c>
      <c r="J2504" t="s">
        <v>126</v>
      </c>
      <c r="K2504" t="s">
        <v>28</v>
      </c>
      <c r="L2504">
        <v>3</v>
      </c>
      <c r="M2504">
        <v>1</v>
      </c>
      <c r="N2504" s="1" t="s">
        <v>27</v>
      </c>
      <c r="O2504" t="s">
        <v>27</v>
      </c>
      <c r="P2504" t="s">
        <v>28</v>
      </c>
      <c r="Q2504" t="s">
        <v>32</v>
      </c>
      <c r="R2504" t="s">
        <v>27</v>
      </c>
      <c r="S2504" s="1">
        <v>24</v>
      </c>
      <c r="T2504" s="1">
        <v>50</v>
      </c>
      <c r="U2504" t="s">
        <v>27</v>
      </c>
    </row>
    <row r="2505" spans="1:21" x14ac:dyDescent="0.35">
      <c r="A2505" t="s">
        <v>35</v>
      </c>
      <c r="B2505">
        <v>6</v>
      </c>
      <c r="C2505">
        <v>2023</v>
      </c>
      <c r="D2505" t="s">
        <v>198</v>
      </c>
      <c r="E2505">
        <v>150</v>
      </c>
      <c r="F2505" t="s">
        <v>199</v>
      </c>
      <c r="G2505" t="s">
        <v>197</v>
      </c>
      <c r="H2505" t="s">
        <v>25</v>
      </c>
      <c r="I2505">
        <v>700</v>
      </c>
      <c r="J2505" t="s">
        <v>126</v>
      </c>
      <c r="K2505" t="s">
        <v>28</v>
      </c>
      <c r="L2505">
        <v>3</v>
      </c>
      <c r="M2505">
        <v>2</v>
      </c>
      <c r="N2505" s="1" t="s">
        <v>27</v>
      </c>
      <c r="O2505" t="s">
        <v>32</v>
      </c>
      <c r="P2505" t="s">
        <v>28</v>
      </c>
      <c r="Q2505" t="s">
        <v>27</v>
      </c>
      <c r="R2505" t="s">
        <v>27</v>
      </c>
      <c r="S2505">
        <v>20</v>
      </c>
      <c r="T2505">
        <v>350</v>
      </c>
      <c r="U2505" t="s">
        <v>200</v>
      </c>
    </row>
    <row r="2506" spans="1:21" x14ac:dyDescent="0.35">
      <c r="A2506" t="s">
        <v>36</v>
      </c>
      <c r="B2506">
        <v>8</v>
      </c>
      <c r="C2506">
        <v>2023</v>
      </c>
      <c r="D2506" t="s">
        <v>198</v>
      </c>
      <c r="E2506">
        <v>150</v>
      </c>
      <c r="F2506" t="s">
        <v>199</v>
      </c>
      <c r="G2506" t="s">
        <v>197</v>
      </c>
      <c r="H2506" t="s">
        <v>25</v>
      </c>
      <c r="I2506">
        <v>130</v>
      </c>
      <c r="J2506" t="s">
        <v>126</v>
      </c>
      <c r="K2506" t="s">
        <v>28</v>
      </c>
      <c r="L2506">
        <v>3</v>
      </c>
      <c r="M2506">
        <v>1</v>
      </c>
      <c r="N2506" s="1" t="s">
        <v>27</v>
      </c>
      <c r="O2506" t="s">
        <v>27</v>
      </c>
      <c r="P2506">
        <v>18</v>
      </c>
      <c r="Q2506" t="s">
        <v>27</v>
      </c>
      <c r="R2506" t="s">
        <v>27</v>
      </c>
      <c r="S2506">
        <v>20</v>
      </c>
      <c r="T2506" t="s">
        <v>28</v>
      </c>
      <c r="U2506" t="s">
        <v>29</v>
      </c>
    </row>
    <row r="2507" spans="1:21" x14ac:dyDescent="0.35">
      <c r="A2507" t="s">
        <v>37</v>
      </c>
      <c r="B2507">
        <v>9</v>
      </c>
      <c r="C2507">
        <v>2023</v>
      </c>
      <c r="D2507" t="s">
        <v>198</v>
      </c>
      <c r="E2507">
        <v>150</v>
      </c>
      <c r="F2507" t="s">
        <v>199</v>
      </c>
      <c r="G2507" t="s">
        <v>197</v>
      </c>
      <c r="H2507" t="s">
        <v>27</v>
      </c>
      <c r="I2507" t="s">
        <v>28</v>
      </c>
      <c r="J2507" t="s">
        <v>28</v>
      </c>
      <c r="K2507" t="s">
        <v>28</v>
      </c>
      <c r="L2507" t="s">
        <v>28</v>
      </c>
      <c r="M2507" t="s">
        <v>28</v>
      </c>
      <c r="N2507" s="1" t="s">
        <v>28</v>
      </c>
      <c r="O2507" t="s">
        <v>28</v>
      </c>
      <c r="P2507" t="s">
        <v>28</v>
      </c>
      <c r="Q2507" t="s">
        <v>28</v>
      </c>
      <c r="R2507" t="s">
        <v>28</v>
      </c>
      <c r="S2507" t="s">
        <v>28</v>
      </c>
      <c r="T2507" t="s">
        <v>28</v>
      </c>
      <c r="U2507" t="s">
        <v>28</v>
      </c>
    </row>
    <row r="2508" spans="1:21" x14ac:dyDescent="0.35">
      <c r="A2508" t="s">
        <v>38</v>
      </c>
      <c r="B2508">
        <v>10</v>
      </c>
      <c r="C2508">
        <v>2023</v>
      </c>
      <c r="D2508" t="s">
        <v>198</v>
      </c>
      <c r="E2508">
        <v>150</v>
      </c>
      <c r="F2508" t="s">
        <v>199</v>
      </c>
      <c r="G2508" t="s">
        <v>197</v>
      </c>
      <c r="H2508" t="s">
        <v>25</v>
      </c>
      <c r="I2508">
        <v>12</v>
      </c>
      <c r="J2508" t="s">
        <v>126</v>
      </c>
      <c r="K2508" t="s">
        <v>28</v>
      </c>
      <c r="L2508">
        <v>3</v>
      </c>
      <c r="M2508">
        <v>1</v>
      </c>
      <c r="N2508" s="1" t="s">
        <v>27</v>
      </c>
      <c r="O2508" t="s">
        <v>27</v>
      </c>
      <c r="P2508" t="s">
        <v>28</v>
      </c>
      <c r="Q2508" t="s">
        <v>27</v>
      </c>
      <c r="R2508" t="s">
        <v>27</v>
      </c>
      <c r="S2508">
        <v>12</v>
      </c>
      <c r="T2508" t="s">
        <v>28</v>
      </c>
      <c r="U2508" t="s">
        <v>39</v>
      </c>
    </row>
    <row r="2509" spans="1:21" x14ac:dyDescent="0.35">
      <c r="A2509" t="s">
        <v>40</v>
      </c>
      <c r="B2509">
        <v>11</v>
      </c>
      <c r="C2509">
        <v>2023</v>
      </c>
      <c r="D2509" t="s">
        <v>198</v>
      </c>
      <c r="E2509">
        <v>150</v>
      </c>
      <c r="F2509" t="s">
        <v>199</v>
      </c>
      <c r="G2509" t="s">
        <v>197</v>
      </c>
      <c r="H2509" t="s">
        <v>27</v>
      </c>
      <c r="I2509" t="s">
        <v>28</v>
      </c>
      <c r="J2509" t="s">
        <v>28</v>
      </c>
      <c r="K2509" t="s">
        <v>28</v>
      </c>
      <c r="L2509" t="s">
        <v>28</v>
      </c>
      <c r="M2509" t="s">
        <v>28</v>
      </c>
      <c r="N2509" s="1" t="s">
        <v>28</v>
      </c>
      <c r="O2509" t="s">
        <v>28</v>
      </c>
      <c r="P2509" t="s">
        <v>28</v>
      </c>
      <c r="Q2509" t="s">
        <v>28</v>
      </c>
      <c r="R2509" t="s">
        <v>28</v>
      </c>
      <c r="S2509" t="s">
        <v>28</v>
      </c>
      <c r="T2509" t="s">
        <v>28</v>
      </c>
      <c r="U2509" t="s">
        <v>28</v>
      </c>
    </row>
    <row r="2510" spans="1:21" x14ac:dyDescent="0.35">
      <c r="A2510" t="s">
        <v>41</v>
      </c>
      <c r="B2510">
        <v>12</v>
      </c>
      <c r="C2510">
        <v>2023</v>
      </c>
      <c r="D2510" t="s">
        <v>198</v>
      </c>
      <c r="E2510">
        <v>150</v>
      </c>
      <c r="F2510" t="s">
        <v>199</v>
      </c>
      <c r="G2510" t="s">
        <v>197</v>
      </c>
      <c r="H2510" t="s">
        <v>27</v>
      </c>
      <c r="I2510" t="s">
        <v>28</v>
      </c>
      <c r="J2510" t="s">
        <v>28</v>
      </c>
      <c r="K2510" t="s">
        <v>28</v>
      </c>
      <c r="L2510" t="s">
        <v>28</v>
      </c>
      <c r="M2510" t="s">
        <v>28</v>
      </c>
      <c r="N2510" s="1" t="s">
        <v>28</v>
      </c>
      <c r="O2510" t="s">
        <v>28</v>
      </c>
      <c r="P2510" t="s">
        <v>28</v>
      </c>
      <c r="Q2510" t="s">
        <v>28</v>
      </c>
      <c r="R2510" t="s">
        <v>28</v>
      </c>
      <c r="S2510" t="s">
        <v>28</v>
      </c>
      <c r="T2510" t="s">
        <v>28</v>
      </c>
      <c r="U2510" t="s">
        <v>28</v>
      </c>
    </row>
    <row r="2511" spans="1:21" x14ac:dyDescent="0.35">
      <c r="A2511" t="s">
        <v>42</v>
      </c>
      <c r="B2511">
        <v>13</v>
      </c>
      <c r="C2511">
        <v>2023</v>
      </c>
      <c r="D2511" t="s">
        <v>198</v>
      </c>
      <c r="E2511">
        <v>150</v>
      </c>
      <c r="F2511" t="s">
        <v>199</v>
      </c>
      <c r="G2511" t="s">
        <v>197</v>
      </c>
      <c r="H2511" t="s">
        <v>25</v>
      </c>
      <c r="I2511">
        <v>5</v>
      </c>
      <c r="J2511" t="s">
        <v>126</v>
      </c>
      <c r="K2511" t="s">
        <v>28</v>
      </c>
      <c r="L2511">
        <v>3</v>
      </c>
      <c r="M2511">
        <v>2</v>
      </c>
      <c r="N2511" s="1" t="s">
        <v>27</v>
      </c>
      <c r="O2511" t="s">
        <v>27</v>
      </c>
      <c r="P2511">
        <v>18</v>
      </c>
      <c r="Q2511" t="s">
        <v>32</v>
      </c>
      <c r="R2511" t="s">
        <v>27</v>
      </c>
      <c r="S2511">
        <v>10</v>
      </c>
      <c r="T2511">
        <v>70</v>
      </c>
      <c r="U2511" t="s">
        <v>27</v>
      </c>
    </row>
    <row r="2512" spans="1:21" x14ac:dyDescent="0.35">
      <c r="A2512" t="s">
        <v>43</v>
      </c>
      <c r="B2512">
        <v>15</v>
      </c>
      <c r="C2512">
        <v>2023</v>
      </c>
      <c r="D2512" t="s">
        <v>198</v>
      </c>
      <c r="E2512">
        <v>150</v>
      </c>
      <c r="F2512" t="s">
        <v>199</v>
      </c>
      <c r="G2512" t="s">
        <v>197</v>
      </c>
      <c r="H2512" t="s">
        <v>25</v>
      </c>
      <c r="I2512">
        <v>247</v>
      </c>
      <c r="J2512" t="s">
        <v>126</v>
      </c>
      <c r="K2512" t="s">
        <v>28</v>
      </c>
      <c r="L2512">
        <v>3</v>
      </c>
      <c r="M2512">
        <v>1</v>
      </c>
      <c r="N2512" s="1" t="s">
        <v>27</v>
      </c>
      <c r="O2512" t="s">
        <v>27</v>
      </c>
      <c r="P2512">
        <v>18</v>
      </c>
      <c r="Q2512" t="s">
        <v>27</v>
      </c>
      <c r="R2512" t="s">
        <v>27</v>
      </c>
      <c r="S2512">
        <v>0</v>
      </c>
      <c r="T2512">
        <v>179</v>
      </c>
      <c r="U2512" t="s">
        <v>29</v>
      </c>
    </row>
    <row r="2513" spans="1:21" x14ac:dyDescent="0.35">
      <c r="A2513" t="s">
        <v>44</v>
      </c>
      <c r="B2513">
        <v>16</v>
      </c>
      <c r="C2513">
        <v>2023</v>
      </c>
      <c r="D2513" t="s">
        <v>198</v>
      </c>
      <c r="E2513">
        <v>150</v>
      </c>
      <c r="F2513" t="s">
        <v>199</v>
      </c>
      <c r="G2513" t="s">
        <v>197</v>
      </c>
      <c r="H2513" t="s">
        <v>25</v>
      </c>
      <c r="I2513">
        <v>167</v>
      </c>
      <c r="J2513" t="s">
        <v>126</v>
      </c>
      <c r="K2513" t="s">
        <v>28</v>
      </c>
      <c r="L2513">
        <v>3</v>
      </c>
      <c r="M2513">
        <v>2</v>
      </c>
      <c r="N2513" s="1" t="s">
        <v>27</v>
      </c>
      <c r="O2513" t="s">
        <v>27</v>
      </c>
      <c r="P2513">
        <v>18</v>
      </c>
      <c r="Q2513" t="s">
        <v>32</v>
      </c>
      <c r="R2513" t="s">
        <v>27</v>
      </c>
      <c r="S2513">
        <v>15</v>
      </c>
      <c r="T2513">
        <f>2*75</f>
        <v>150</v>
      </c>
      <c r="U2513" t="s">
        <v>29</v>
      </c>
    </row>
    <row r="2514" spans="1:21" x14ac:dyDescent="0.35">
      <c r="A2514" t="s">
        <v>45</v>
      </c>
      <c r="B2514">
        <v>17</v>
      </c>
      <c r="C2514">
        <v>2023</v>
      </c>
      <c r="D2514" t="s">
        <v>198</v>
      </c>
      <c r="E2514">
        <v>150</v>
      </c>
      <c r="F2514" t="s">
        <v>199</v>
      </c>
      <c r="G2514" t="s">
        <v>197</v>
      </c>
      <c r="H2514" t="s">
        <v>25</v>
      </c>
      <c r="I2514">
        <v>50</v>
      </c>
      <c r="J2514" t="s">
        <v>126</v>
      </c>
      <c r="K2514" t="s">
        <v>28</v>
      </c>
      <c r="L2514">
        <v>3</v>
      </c>
      <c r="M2514">
        <v>1</v>
      </c>
      <c r="N2514" s="1" t="s">
        <v>27</v>
      </c>
      <c r="O2514" t="s">
        <v>27</v>
      </c>
      <c r="P2514" t="s">
        <v>28</v>
      </c>
      <c r="Q2514" t="s">
        <v>27</v>
      </c>
      <c r="R2514" t="s">
        <v>27</v>
      </c>
      <c r="S2514">
        <v>15</v>
      </c>
      <c r="T2514">
        <v>25</v>
      </c>
      <c r="U2514" t="s">
        <v>29</v>
      </c>
    </row>
    <row r="2515" spans="1:21" x14ac:dyDescent="0.35">
      <c r="A2515" t="s">
        <v>46</v>
      </c>
      <c r="B2515">
        <v>18</v>
      </c>
      <c r="C2515">
        <v>2023</v>
      </c>
      <c r="D2515" t="s">
        <v>198</v>
      </c>
      <c r="E2515">
        <v>150</v>
      </c>
      <c r="F2515" t="s">
        <v>199</v>
      </c>
      <c r="G2515" t="s">
        <v>197</v>
      </c>
      <c r="H2515" t="s">
        <v>25</v>
      </c>
      <c r="I2515">
        <v>30</v>
      </c>
      <c r="J2515" t="s">
        <v>126</v>
      </c>
      <c r="K2515" t="s">
        <v>28</v>
      </c>
      <c r="L2515">
        <v>3</v>
      </c>
      <c r="M2515">
        <v>1</v>
      </c>
      <c r="N2515" s="1" t="s">
        <v>27</v>
      </c>
      <c r="O2515" t="s">
        <v>27</v>
      </c>
      <c r="P2515">
        <v>18</v>
      </c>
      <c r="Q2515" t="s">
        <v>27</v>
      </c>
      <c r="R2515" t="s">
        <v>27</v>
      </c>
      <c r="S2515">
        <v>16</v>
      </c>
      <c r="T2515">
        <v>15</v>
      </c>
      <c r="U2515" t="s">
        <v>29</v>
      </c>
    </row>
    <row r="2516" spans="1:21" x14ac:dyDescent="0.35">
      <c r="A2516" t="s">
        <v>47</v>
      </c>
      <c r="B2516">
        <v>19</v>
      </c>
      <c r="C2516">
        <v>2023</v>
      </c>
      <c r="D2516" t="s">
        <v>198</v>
      </c>
      <c r="E2516">
        <v>150</v>
      </c>
      <c r="F2516" t="s">
        <v>199</v>
      </c>
      <c r="G2516" t="s">
        <v>197</v>
      </c>
      <c r="H2516" t="s">
        <v>25</v>
      </c>
      <c r="I2516">
        <v>25</v>
      </c>
      <c r="J2516" t="s">
        <v>126</v>
      </c>
      <c r="K2516" t="s">
        <v>28</v>
      </c>
      <c r="L2516">
        <v>3</v>
      </c>
      <c r="M2516">
        <v>2</v>
      </c>
      <c r="N2516" s="1" t="s">
        <v>27</v>
      </c>
      <c r="O2516" t="s">
        <v>27</v>
      </c>
      <c r="P2516" t="s">
        <v>28</v>
      </c>
      <c r="Q2516" t="s">
        <v>27</v>
      </c>
      <c r="R2516" t="s">
        <v>27</v>
      </c>
      <c r="S2516" s="1">
        <v>20</v>
      </c>
      <c r="T2516">
        <v>15</v>
      </c>
      <c r="U2516" t="s">
        <v>27</v>
      </c>
    </row>
    <row r="2517" spans="1:21" x14ac:dyDescent="0.35">
      <c r="A2517" t="s">
        <v>48</v>
      </c>
      <c r="B2517">
        <v>20</v>
      </c>
      <c r="C2517">
        <v>2023</v>
      </c>
      <c r="D2517" t="s">
        <v>198</v>
      </c>
      <c r="E2517">
        <v>150</v>
      </c>
      <c r="F2517" t="s">
        <v>199</v>
      </c>
      <c r="G2517" t="s">
        <v>197</v>
      </c>
      <c r="H2517" t="s">
        <v>25</v>
      </c>
      <c r="I2517">
        <v>50</v>
      </c>
      <c r="J2517" t="s">
        <v>126</v>
      </c>
      <c r="K2517" t="s">
        <v>28</v>
      </c>
      <c r="L2517">
        <v>3</v>
      </c>
      <c r="M2517">
        <v>2</v>
      </c>
      <c r="N2517" s="1" t="s">
        <v>27</v>
      </c>
      <c r="O2517" t="s">
        <v>27</v>
      </c>
      <c r="P2517" t="s">
        <v>28</v>
      </c>
      <c r="Q2517" t="s">
        <v>32</v>
      </c>
      <c r="R2517" t="s">
        <v>27</v>
      </c>
      <c r="S2517">
        <v>0</v>
      </c>
      <c r="T2517">
        <f>2*25</f>
        <v>50</v>
      </c>
      <c r="U2517" t="s">
        <v>27</v>
      </c>
    </row>
    <row r="2518" spans="1:21" x14ac:dyDescent="0.35">
      <c r="A2518" t="s">
        <v>49</v>
      </c>
      <c r="B2518">
        <v>21</v>
      </c>
      <c r="C2518">
        <v>2023</v>
      </c>
      <c r="D2518" t="s">
        <v>198</v>
      </c>
      <c r="E2518">
        <v>150</v>
      </c>
      <c r="F2518" t="s">
        <v>199</v>
      </c>
      <c r="G2518" t="s">
        <v>197</v>
      </c>
      <c r="H2518" t="s">
        <v>25</v>
      </c>
      <c r="I2518">
        <v>25</v>
      </c>
      <c r="J2518" t="s">
        <v>126</v>
      </c>
      <c r="K2518" t="s">
        <v>28</v>
      </c>
      <c r="L2518">
        <v>3</v>
      </c>
      <c r="M2518">
        <v>1</v>
      </c>
      <c r="N2518" s="1" t="s">
        <v>27</v>
      </c>
      <c r="O2518" t="s">
        <v>27</v>
      </c>
      <c r="P2518" t="s">
        <v>28</v>
      </c>
      <c r="Q2518" t="s">
        <v>27</v>
      </c>
      <c r="R2518" t="s">
        <v>27</v>
      </c>
      <c r="S2518">
        <v>12</v>
      </c>
      <c r="T2518">
        <f>2*30</f>
        <v>60</v>
      </c>
      <c r="U2518" t="s">
        <v>27</v>
      </c>
    </row>
    <row r="2519" spans="1:21" x14ac:dyDescent="0.35">
      <c r="A2519" t="s">
        <v>50</v>
      </c>
      <c r="B2519">
        <v>22</v>
      </c>
      <c r="C2519">
        <v>2023</v>
      </c>
      <c r="D2519" t="s">
        <v>198</v>
      </c>
      <c r="E2519">
        <v>150</v>
      </c>
      <c r="F2519" t="s">
        <v>199</v>
      </c>
      <c r="G2519" t="s">
        <v>197</v>
      </c>
      <c r="H2519" t="s">
        <v>25</v>
      </c>
      <c r="I2519">
        <v>95</v>
      </c>
      <c r="J2519" t="s">
        <v>126</v>
      </c>
      <c r="K2519" t="s">
        <v>28</v>
      </c>
      <c r="L2519">
        <v>3</v>
      </c>
      <c r="M2519">
        <v>2</v>
      </c>
      <c r="N2519" s="1" t="s">
        <v>27</v>
      </c>
      <c r="O2519" t="s">
        <v>27</v>
      </c>
      <c r="P2519" t="s">
        <v>28</v>
      </c>
      <c r="Q2519" t="s">
        <v>32</v>
      </c>
      <c r="R2519" t="s">
        <v>27</v>
      </c>
      <c r="S2519">
        <v>20</v>
      </c>
      <c r="T2519">
        <f>2*30</f>
        <v>60</v>
      </c>
      <c r="U2519" t="s">
        <v>27</v>
      </c>
    </row>
    <row r="2520" spans="1:21" x14ac:dyDescent="0.35">
      <c r="A2520" t="s">
        <v>51</v>
      </c>
      <c r="B2520">
        <v>23</v>
      </c>
      <c r="C2520">
        <v>2023</v>
      </c>
      <c r="D2520" t="s">
        <v>198</v>
      </c>
      <c r="E2520">
        <v>150</v>
      </c>
      <c r="F2520" t="s">
        <v>199</v>
      </c>
      <c r="G2520" t="s">
        <v>197</v>
      </c>
      <c r="H2520" t="s">
        <v>25</v>
      </c>
      <c r="I2520">
        <v>56</v>
      </c>
      <c r="J2520" t="s">
        <v>126</v>
      </c>
      <c r="K2520" t="s">
        <v>28</v>
      </c>
      <c r="L2520">
        <v>3</v>
      </c>
      <c r="M2520">
        <v>1</v>
      </c>
      <c r="N2520" s="1" t="s">
        <v>27</v>
      </c>
      <c r="O2520" t="s">
        <v>27</v>
      </c>
      <c r="P2520" t="s">
        <v>28</v>
      </c>
      <c r="Q2520" t="s">
        <v>27</v>
      </c>
      <c r="R2520" t="s">
        <v>27</v>
      </c>
      <c r="S2520">
        <v>0</v>
      </c>
      <c r="T2520">
        <f>2*50</f>
        <v>100</v>
      </c>
      <c r="U2520" t="s">
        <v>27</v>
      </c>
    </row>
    <row r="2521" spans="1:21" x14ac:dyDescent="0.35">
      <c r="A2521" t="s">
        <v>52</v>
      </c>
      <c r="B2521">
        <v>24</v>
      </c>
      <c r="C2521">
        <v>2023</v>
      </c>
      <c r="D2521" t="s">
        <v>198</v>
      </c>
      <c r="E2521">
        <v>150</v>
      </c>
      <c r="F2521" t="s">
        <v>199</v>
      </c>
      <c r="G2521" t="s">
        <v>197</v>
      </c>
      <c r="H2521" t="s">
        <v>25</v>
      </c>
      <c r="I2521">
        <v>85</v>
      </c>
      <c r="J2521" t="s">
        <v>126</v>
      </c>
      <c r="K2521" t="s">
        <v>28</v>
      </c>
      <c r="L2521">
        <v>3</v>
      </c>
      <c r="M2521">
        <v>2</v>
      </c>
      <c r="N2521" s="1" t="s">
        <v>27</v>
      </c>
      <c r="O2521" t="s">
        <v>27</v>
      </c>
      <c r="P2521">
        <v>18</v>
      </c>
      <c r="Q2521" t="s">
        <v>32</v>
      </c>
      <c r="R2521" t="s">
        <v>27</v>
      </c>
      <c r="S2521">
        <v>16</v>
      </c>
      <c r="T2521">
        <f>(2/3)*60</f>
        <v>40</v>
      </c>
      <c r="U2521" t="s">
        <v>29</v>
      </c>
    </row>
    <row r="2522" spans="1:21" x14ac:dyDescent="0.35">
      <c r="A2522" t="s">
        <v>53</v>
      </c>
      <c r="B2522">
        <v>25</v>
      </c>
      <c r="C2522">
        <v>2023</v>
      </c>
      <c r="D2522" t="s">
        <v>198</v>
      </c>
      <c r="E2522">
        <v>150</v>
      </c>
      <c r="F2522" t="s">
        <v>199</v>
      </c>
      <c r="G2522" t="s">
        <v>197</v>
      </c>
      <c r="H2522" t="s">
        <v>27</v>
      </c>
      <c r="I2522" t="s">
        <v>28</v>
      </c>
      <c r="J2522" t="s">
        <v>28</v>
      </c>
      <c r="K2522" t="s">
        <v>28</v>
      </c>
      <c r="L2522" t="s">
        <v>28</v>
      </c>
      <c r="M2522" t="s">
        <v>28</v>
      </c>
      <c r="N2522" s="1" t="s">
        <v>28</v>
      </c>
      <c r="O2522" t="s">
        <v>28</v>
      </c>
      <c r="P2522" t="s">
        <v>28</v>
      </c>
      <c r="Q2522" t="s">
        <v>28</v>
      </c>
      <c r="R2522" t="s">
        <v>28</v>
      </c>
      <c r="S2522" t="s">
        <v>28</v>
      </c>
      <c r="T2522" t="s">
        <v>28</v>
      </c>
      <c r="U2522" t="s">
        <v>28</v>
      </c>
    </row>
    <row r="2523" spans="1:21" x14ac:dyDescent="0.35">
      <c r="A2523" t="s">
        <v>54</v>
      </c>
      <c r="B2523">
        <v>26</v>
      </c>
      <c r="C2523">
        <v>2023</v>
      </c>
      <c r="D2523" t="s">
        <v>198</v>
      </c>
      <c r="E2523">
        <v>150</v>
      </c>
      <c r="F2523" t="s">
        <v>199</v>
      </c>
      <c r="G2523" t="s">
        <v>197</v>
      </c>
      <c r="H2523" t="s">
        <v>25</v>
      </c>
      <c r="I2523">
        <v>137.69999999999999</v>
      </c>
      <c r="J2523" t="s">
        <v>126</v>
      </c>
      <c r="K2523" t="s">
        <v>28</v>
      </c>
      <c r="L2523">
        <v>3</v>
      </c>
      <c r="M2523">
        <v>1</v>
      </c>
      <c r="N2523" s="1" t="s">
        <v>27</v>
      </c>
      <c r="O2523" t="s">
        <v>27</v>
      </c>
      <c r="P2523" t="s">
        <v>28</v>
      </c>
      <c r="Q2523" t="s">
        <v>32</v>
      </c>
      <c r="R2523" t="s">
        <v>32</v>
      </c>
      <c r="S2523">
        <v>10</v>
      </c>
      <c r="T2523" s="6">
        <f>(2/3)*122</f>
        <v>81.333333333333329</v>
      </c>
      <c r="U2523" t="s">
        <v>29</v>
      </c>
    </row>
    <row r="2524" spans="1:21" x14ac:dyDescent="0.35">
      <c r="A2524" t="s">
        <v>55</v>
      </c>
      <c r="B2524">
        <v>27</v>
      </c>
      <c r="C2524">
        <v>2023</v>
      </c>
      <c r="D2524" t="s">
        <v>198</v>
      </c>
      <c r="E2524">
        <v>150</v>
      </c>
      <c r="F2524" t="s">
        <v>199</v>
      </c>
      <c r="G2524" t="s">
        <v>197</v>
      </c>
      <c r="H2524" t="s">
        <v>27</v>
      </c>
      <c r="I2524" t="s">
        <v>28</v>
      </c>
      <c r="J2524" t="s">
        <v>28</v>
      </c>
      <c r="K2524" t="s">
        <v>28</v>
      </c>
      <c r="L2524" t="s">
        <v>28</v>
      </c>
      <c r="M2524" t="s">
        <v>28</v>
      </c>
      <c r="N2524" s="1" t="s">
        <v>28</v>
      </c>
      <c r="O2524" t="s">
        <v>28</v>
      </c>
      <c r="P2524" t="s">
        <v>28</v>
      </c>
      <c r="Q2524" t="s">
        <v>28</v>
      </c>
      <c r="R2524" t="s">
        <v>28</v>
      </c>
      <c r="S2524" t="s">
        <v>28</v>
      </c>
      <c r="T2524" t="s">
        <v>28</v>
      </c>
      <c r="U2524" t="s">
        <v>28</v>
      </c>
    </row>
    <row r="2525" spans="1:21" x14ac:dyDescent="0.35">
      <c r="A2525" t="s">
        <v>56</v>
      </c>
      <c r="B2525">
        <v>28</v>
      </c>
      <c r="C2525">
        <v>2023</v>
      </c>
      <c r="D2525" t="s">
        <v>198</v>
      </c>
      <c r="E2525">
        <v>150</v>
      </c>
      <c r="F2525" t="s">
        <v>199</v>
      </c>
      <c r="G2525" t="s">
        <v>197</v>
      </c>
      <c r="H2525" t="s">
        <v>25</v>
      </c>
      <c r="I2525">
        <v>100</v>
      </c>
      <c r="J2525" t="s">
        <v>126</v>
      </c>
      <c r="K2525" t="s">
        <v>28</v>
      </c>
      <c r="L2525">
        <v>3</v>
      </c>
      <c r="M2525">
        <v>1</v>
      </c>
      <c r="N2525" s="1" t="s">
        <v>27</v>
      </c>
      <c r="O2525" t="s">
        <v>27</v>
      </c>
      <c r="P2525" t="s">
        <v>28</v>
      </c>
      <c r="Q2525" t="s">
        <v>27</v>
      </c>
      <c r="R2525" t="s">
        <v>27</v>
      </c>
      <c r="S2525">
        <v>20</v>
      </c>
      <c r="T2525">
        <f>2*35</f>
        <v>70</v>
      </c>
      <c r="U2525" t="s">
        <v>27</v>
      </c>
    </row>
    <row r="2526" spans="1:21" x14ac:dyDescent="0.35">
      <c r="A2526" t="s">
        <v>57</v>
      </c>
      <c r="B2526">
        <v>29</v>
      </c>
      <c r="C2526">
        <v>2023</v>
      </c>
      <c r="D2526" t="s">
        <v>198</v>
      </c>
      <c r="E2526">
        <v>150</v>
      </c>
      <c r="F2526" t="s">
        <v>199</v>
      </c>
      <c r="G2526" t="s">
        <v>197</v>
      </c>
      <c r="H2526" t="s">
        <v>25</v>
      </c>
      <c r="I2526">
        <v>50</v>
      </c>
      <c r="J2526" t="s">
        <v>126</v>
      </c>
      <c r="K2526" t="s">
        <v>28</v>
      </c>
      <c r="L2526">
        <v>3</v>
      </c>
      <c r="M2526">
        <v>2</v>
      </c>
      <c r="N2526" s="1" t="s">
        <v>27</v>
      </c>
      <c r="O2526" t="s">
        <v>27</v>
      </c>
      <c r="P2526">
        <v>18</v>
      </c>
      <c r="Q2526" t="s">
        <v>32</v>
      </c>
      <c r="R2526" t="s">
        <v>27</v>
      </c>
      <c r="S2526">
        <v>10</v>
      </c>
      <c r="T2526">
        <f>2*20</f>
        <v>40</v>
      </c>
      <c r="U2526" t="s">
        <v>39</v>
      </c>
    </row>
    <row r="2527" spans="1:21" x14ac:dyDescent="0.35">
      <c r="A2527" t="s">
        <v>58</v>
      </c>
      <c r="B2527">
        <v>30</v>
      </c>
      <c r="C2527">
        <v>2023</v>
      </c>
      <c r="D2527" t="s">
        <v>198</v>
      </c>
      <c r="E2527">
        <v>150</v>
      </c>
      <c r="F2527" t="s">
        <v>199</v>
      </c>
      <c r="G2527" t="s">
        <v>197</v>
      </c>
      <c r="H2527" t="s">
        <v>25</v>
      </c>
      <c r="I2527">
        <v>150</v>
      </c>
      <c r="J2527" t="s">
        <v>126</v>
      </c>
      <c r="K2527" t="s">
        <v>28</v>
      </c>
      <c r="L2527">
        <v>3</v>
      </c>
      <c r="M2527">
        <v>2</v>
      </c>
      <c r="N2527" s="1" t="s">
        <v>27</v>
      </c>
      <c r="O2527" t="s">
        <v>27</v>
      </c>
      <c r="P2527" t="s">
        <v>28</v>
      </c>
      <c r="Q2527" t="s">
        <v>27</v>
      </c>
      <c r="R2527" t="s">
        <v>27</v>
      </c>
      <c r="S2527">
        <v>20</v>
      </c>
      <c r="T2527">
        <v>50</v>
      </c>
      <c r="U2527" t="s">
        <v>27</v>
      </c>
    </row>
    <row r="2528" spans="1:21" x14ac:dyDescent="0.35">
      <c r="A2528" t="s">
        <v>59</v>
      </c>
      <c r="B2528">
        <v>31</v>
      </c>
      <c r="C2528">
        <v>2023</v>
      </c>
      <c r="D2528" t="s">
        <v>198</v>
      </c>
      <c r="E2528">
        <v>150</v>
      </c>
      <c r="F2528" t="s">
        <v>199</v>
      </c>
      <c r="G2528" t="s">
        <v>197</v>
      </c>
      <c r="H2528" t="s">
        <v>25</v>
      </c>
      <c r="I2528">
        <v>100</v>
      </c>
      <c r="J2528" t="s">
        <v>126</v>
      </c>
      <c r="K2528" t="s">
        <v>28</v>
      </c>
      <c r="L2528">
        <v>3</v>
      </c>
      <c r="M2528">
        <v>1</v>
      </c>
      <c r="N2528" s="1" t="s">
        <v>27</v>
      </c>
      <c r="O2528" t="s">
        <v>27</v>
      </c>
      <c r="P2528">
        <v>19</v>
      </c>
      <c r="Q2528" t="s">
        <v>32</v>
      </c>
      <c r="R2528" t="s">
        <v>27</v>
      </c>
      <c r="S2528">
        <v>16</v>
      </c>
      <c r="T2528">
        <v>63</v>
      </c>
      <c r="U2528" t="s">
        <v>27</v>
      </c>
    </row>
    <row r="2529" spans="1:21" x14ac:dyDescent="0.35">
      <c r="A2529" t="s">
        <v>60</v>
      </c>
      <c r="B2529">
        <v>32</v>
      </c>
      <c r="C2529">
        <v>2023</v>
      </c>
      <c r="D2529" t="s">
        <v>198</v>
      </c>
      <c r="E2529">
        <v>150</v>
      </c>
      <c r="F2529" t="s">
        <v>199</v>
      </c>
      <c r="G2529" t="s">
        <v>197</v>
      </c>
      <c r="H2529" t="s">
        <v>25</v>
      </c>
      <c r="I2529">
        <v>100</v>
      </c>
      <c r="J2529" t="s">
        <v>126</v>
      </c>
      <c r="K2529" t="s">
        <v>28</v>
      </c>
      <c r="L2529">
        <v>3</v>
      </c>
      <c r="M2529">
        <v>2</v>
      </c>
      <c r="N2529" s="1" t="s">
        <v>27</v>
      </c>
      <c r="O2529" t="s">
        <v>27</v>
      </c>
      <c r="P2529" t="s">
        <v>28</v>
      </c>
      <c r="Q2529" t="s">
        <v>32</v>
      </c>
      <c r="R2529" t="s">
        <v>27</v>
      </c>
      <c r="S2529">
        <v>20</v>
      </c>
      <c r="T2529">
        <f>2*75</f>
        <v>150</v>
      </c>
      <c r="U2529" t="s">
        <v>27</v>
      </c>
    </row>
    <row r="2530" spans="1:21" x14ac:dyDescent="0.35">
      <c r="A2530" t="s">
        <v>61</v>
      </c>
      <c r="B2530">
        <v>33</v>
      </c>
      <c r="C2530">
        <v>2023</v>
      </c>
      <c r="D2530" t="s">
        <v>198</v>
      </c>
      <c r="E2530">
        <v>150</v>
      </c>
      <c r="F2530" t="s">
        <v>199</v>
      </c>
      <c r="G2530" t="s">
        <v>197</v>
      </c>
      <c r="H2530" t="s">
        <v>27</v>
      </c>
      <c r="I2530" t="s">
        <v>28</v>
      </c>
      <c r="J2530" t="s">
        <v>28</v>
      </c>
      <c r="K2530" t="s">
        <v>28</v>
      </c>
      <c r="L2530" t="s">
        <v>28</v>
      </c>
      <c r="M2530" t="s">
        <v>28</v>
      </c>
      <c r="N2530" s="1" t="s">
        <v>28</v>
      </c>
      <c r="O2530" t="s">
        <v>28</v>
      </c>
      <c r="P2530" t="s">
        <v>28</v>
      </c>
      <c r="Q2530" t="s">
        <v>28</v>
      </c>
      <c r="R2530" t="s">
        <v>28</v>
      </c>
      <c r="S2530" t="s">
        <v>28</v>
      </c>
      <c r="T2530" t="s">
        <v>28</v>
      </c>
      <c r="U2530" t="s">
        <v>28</v>
      </c>
    </row>
    <row r="2531" spans="1:21" x14ac:dyDescent="0.35">
      <c r="A2531" t="s">
        <v>62</v>
      </c>
      <c r="B2531">
        <v>34</v>
      </c>
      <c r="C2531">
        <v>2023</v>
      </c>
      <c r="D2531" t="s">
        <v>198</v>
      </c>
      <c r="E2531">
        <v>150</v>
      </c>
      <c r="F2531" t="s">
        <v>199</v>
      </c>
      <c r="G2531" t="s">
        <v>197</v>
      </c>
      <c r="H2531" t="s">
        <v>27</v>
      </c>
      <c r="I2531" t="s">
        <v>28</v>
      </c>
      <c r="J2531" t="s">
        <v>28</v>
      </c>
      <c r="K2531" t="s">
        <v>28</v>
      </c>
      <c r="L2531" t="s">
        <v>28</v>
      </c>
      <c r="M2531" t="s">
        <v>28</v>
      </c>
      <c r="N2531" s="1" t="s">
        <v>28</v>
      </c>
      <c r="O2531" t="s">
        <v>28</v>
      </c>
      <c r="P2531" t="s">
        <v>28</v>
      </c>
      <c r="Q2531" t="s">
        <v>28</v>
      </c>
      <c r="R2531" t="s">
        <v>28</v>
      </c>
      <c r="S2531" t="s">
        <v>28</v>
      </c>
      <c r="T2531" t="s">
        <v>28</v>
      </c>
      <c r="U2531" t="s">
        <v>28</v>
      </c>
    </row>
    <row r="2532" spans="1:21" x14ac:dyDescent="0.35">
      <c r="A2532" t="s">
        <v>63</v>
      </c>
      <c r="B2532">
        <v>35</v>
      </c>
      <c r="C2532">
        <v>2023</v>
      </c>
      <c r="D2532" t="s">
        <v>198</v>
      </c>
      <c r="E2532">
        <v>150</v>
      </c>
      <c r="F2532" t="s">
        <v>199</v>
      </c>
      <c r="G2532" t="s">
        <v>197</v>
      </c>
      <c r="H2532" t="s">
        <v>25</v>
      </c>
      <c r="I2532">
        <v>100</v>
      </c>
      <c r="J2532" t="s">
        <v>126</v>
      </c>
      <c r="K2532" t="s">
        <v>28</v>
      </c>
      <c r="L2532">
        <v>3</v>
      </c>
      <c r="M2532">
        <v>2</v>
      </c>
      <c r="N2532" s="1" t="s">
        <v>27</v>
      </c>
      <c r="O2532" t="s">
        <v>27</v>
      </c>
      <c r="P2532" t="s">
        <v>28</v>
      </c>
      <c r="Q2532" t="s">
        <v>27</v>
      </c>
      <c r="R2532" t="s">
        <v>27</v>
      </c>
      <c r="S2532">
        <v>16</v>
      </c>
      <c r="T2532">
        <f>2*75</f>
        <v>150</v>
      </c>
      <c r="U2532" t="s">
        <v>29</v>
      </c>
    </row>
    <row r="2533" spans="1:21" x14ac:dyDescent="0.35">
      <c r="A2533" t="s">
        <v>64</v>
      </c>
      <c r="B2533">
        <v>36</v>
      </c>
      <c r="C2533">
        <v>2023</v>
      </c>
      <c r="D2533" t="s">
        <v>198</v>
      </c>
      <c r="E2533">
        <v>150</v>
      </c>
      <c r="F2533" t="s">
        <v>199</v>
      </c>
      <c r="G2533" t="s">
        <v>197</v>
      </c>
      <c r="H2533" t="s">
        <v>25</v>
      </c>
      <c r="I2533">
        <v>177</v>
      </c>
      <c r="J2533" t="s">
        <v>126</v>
      </c>
      <c r="K2533" t="s">
        <v>28</v>
      </c>
      <c r="L2533">
        <v>3</v>
      </c>
      <c r="M2533">
        <v>1</v>
      </c>
      <c r="N2533" s="1" t="s">
        <v>27</v>
      </c>
      <c r="O2533" t="s">
        <v>27</v>
      </c>
      <c r="P2533" t="s">
        <v>28</v>
      </c>
      <c r="Q2533" t="s">
        <v>32</v>
      </c>
      <c r="R2533" t="s">
        <v>27</v>
      </c>
      <c r="S2533">
        <v>16</v>
      </c>
      <c r="T2533" s="6">
        <f>(2/3)*137</f>
        <v>91.333333333333329</v>
      </c>
      <c r="U2533" t="s">
        <v>29</v>
      </c>
    </row>
    <row r="2534" spans="1:21" x14ac:dyDescent="0.35">
      <c r="A2534" t="s">
        <v>65</v>
      </c>
      <c r="B2534">
        <v>37</v>
      </c>
      <c r="C2534">
        <v>2023</v>
      </c>
      <c r="D2534" t="s">
        <v>198</v>
      </c>
      <c r="E2534">
        <v>150</v>
      </c>
      <c r="F2534" t="s">
        <v>199</v>
      </c>
      <c r="G2534" t="s">
        <v>197</v>
      </c>
      <c r="H2534" t="s">
        <v>25</v>
      </c>
      <c r="I2534">
        <v>105</v>
      </c>
      <c r="J2534" t="s">
        <v>126</v>
      </c>
      <c r="K2534" t="s">
        <v>28</v>
      </c>
      <c r="L2534">
        <v>3</v>
      </c>
      <c r="M2534">
        <v>2</v>
      </c>
      <c r="N2534" s="1" t="s">
        <v>27</v>
      </c>
      <c r="O2534" t="s">
        <v>27</v>
      </c>
      <c r="P2534">
        <v>18</v>
      </c>
      <c r="Q2534" t="s">
        <v>27</v>
      </c>
      <c r="R2534" t="s">
        <v>27</v>
      </c>
      <c r="S2534">
        <v>12</v>
      </c>
      <c r="T2534">
        <v>50</v>
      </c>
      <c r="U2534" t="s">
        <v>29</v>
      </c>
    </row>
    <row r="2535" spans="1:21" x14ac:dyDescent="0.35">
      <c r="A2535" t="s">
        <v>66</v>
      </c>
      <c r="B2535">
        <v>38</v>
      </c>
      <c r="C2535">
        <v>2023</v>
      </c>
      <c r="D2535" t="s">
        <v>198</v>
      </c>
      <c r="E2535">
        <v>150</v>
      </c>
      <c r="F2535" t="s">
        <v>199</v>
      </c>
      <c r="G2535" t="s">
        <v>197</v>
      </c>
      <c r="H2535" t="s">
        <v>25</v>
      </c>
      <c r="I2535">
        <v>30</v>
      </c>
      <c r="J2535" t="s">
        <v>126</v>
      </c>
      <c r="K2535" t="s">
        <v>28</v>
      </c>
      <c r="L2535">
        <v>3</v>
      </c>
      <c r="M2535">
        <v>1</v>
      </c>
      <c r="N2535" s="1" t="s">
        <v>27</v>
      </c>
      <c r="O2535" t="s">
        <v>27</v>
      </c>
      <c r="P2535" t="s">
        <v>28</v>
      </c>
      <c r="Q2535" t="s">
        <v>27</v>
      </c>
      <c r="R2535" t="s">
        <v>27</v>
      </c>
      <c r="S2535" s="1">
        <v>8</v>
      </c>
      <c r="T2535">
        <f>2*20</f>
        <v>40</v>
      </c>
      <c r="U2535" t="s">
        <v>27</v>
      </c>
    </row>
    <row r="2536" spans="1:21" x14ac:dyDescent="0.35">
      <c r="A2536" t="s">
        <v>67</v>
      </c>
      <c r="B2536">
        <v>39</v>
      </c>
      <c r="C2536">
        <v>2023</v>
      </c>
      <c r="D2536" t="s">
        <v>198</v>
      </c>
      <c r="E2536">
        <v>150</v>
      </c>
      <c r="F2536" t="s">
        <v>199</v>
      </c>
      <c r="G2536" t="s">
        <v>197</v>
      </c>
      <c r="H2536" t="s">
        <v>25</v>
      </c>
      <c r="I2536">
        <v>38.5</v>
      </c>
      <c r="J2536" t="s">
        <v>126</v>
      </c>
      <c r="K2536" t="s">
        <v>28</v>
      </c>
      <c r="L2536">
        <v>3</v>
      </c>
      <c r="M2536">
        <v>1</v>
      </c>
      <c r="N2536" s="1" t="s">
        <v>27</v>
      </c>
      <c r="O2536" t="s">
        <v>27</v>
      </c>
      <c r="P2536" t="s">
        <v>28</v>
      </c>
      <c r="Q2536" t="s">
        <v>32</v>
      </c>
      <c r="R2536" t="s">
        <v>27</v>
      </c>
      <c r="S2536">
        <v>10</v>
      </c>
      <c r="T2536">
        <v>63.5</v>
      </c>
      <c r="U2536" t="s">
        <v>27</v>
      </c>
    </row>
    <row r="2537" spans="1:21" x14ac:dyDescent="0.35">
      <c r="A2537" t="s">
        <v>68</v>
      </c>
      <c r="B2537">
        <v>40</v>
      </c>
      <c r="C2537">
        <v>2023</v>
      </c>
      <c r="D2537" t="s">
        <v>198</v>
      </c>
      <c r="E2537">
        <v>150</v>
      </c>
      <c r="F2537" t="s">
        <v>199</v>
      </c>
      <c r="G2537" t="s">
        <v>197</v>
      </c>
      <c r="H2537" t="s">
        <v>25</v>
      </c>
      <c r="I2537">
        <v>130</v>
      </c>
      <c r="J2537" t="s">
        <v>126</v>
      </c>
      <c r="K2537" t="s">
        <v>28</v>
      </c>
      <c r="L2537">
        <v>3</v>
      </c>
      <c r="M2537">
        <v>2</v>
      </c>
      <c r="N2537" s="1" t="s">
        <v>27</v>
      </c>
      <c r="O2537" t="s">
        <v>27</v>
      </c>
      <c r="P2537" t="s">
        <v>28</v>
      </c>
      <c r="Q2537" t="s">
        <v>32</v>
      </c>
      <c r="R2537" t="s">
        <v>27</v>
      </c>
      <c r="S2537">
        <v>20</v>
      </c>
      <c r="T2537">
        <f>2*45</f>
        <v>90</v>
      </c>
      <c r="U2537" t="s">
        <v>27</v>
      </c>
    </row>
    <row r="2538" spans="1:21" x14ac:dyDescent="0.35">
      <c r="A2538" t="s">
        <v>69</v>
      </c>
      <c r="B2538">
        <v>41</v>
      </c>
      <c r="C2538">
        <v>2023</v>
      </c>
      <c r="D2538" t="s">
        <v>198</v>
      </c>
      <c r="E2538">
        <v>150</v>
      </c>
      <c r="F2538" t="s">
        <v>199</v>
      </c>
      <c r="G2538" t="s">
        <v>197</v>
      </c>
      <c r="H2538" t="s">
        <v>25</v>
      </c>
      <c r="I2538">
        <v>35</v>
      </c>
      <c r="J2538" t="s">
        <v>126</v>
      </c>
      <c r="K2538" t="s">
        <v>28</v>
      </c>
      <c r="L2538">
        <v>3</v>
      </c>
      <c r="M2538">
        <v>2</v>
      </c>
      <c r="N2538" s="1" t="s">
        <v>27</v>
      </c>
      <c r="O2538" t="s">
        <v>27</v>
      </c>
      <c r="P2538" t="s">
        <v>28</v>
      </c>
      <c r="Q2538" t="s">
        <v>27</v>
      </c>
      <c r="R2538" t="s">
        <v>27</v>
      </c>
      <c r="S2538">
        <v>15</v>
      </c>
      <c r="T2538" s="1">
        <v>70</v>
      </c>
      <c r="U2538" t="s">
        <v>27</v>
      </c>
    </row>
    <row r="2539" spans="1:21" x14ac:dyDescent="0.35">
      <c r="A2539" t="s">
        <v>70</v>
      </c>
      <c r="B2539">
        <v>42</v>
      </c>
      <c r="C2539">
        <v>2023</v>
      </c>
      <c r="D2539" t="s">
        <v>198</v>
      </c>
      <c r="E2539">
        <v>150</v>
      </c>
      <c r="F2539" t="s">
        <v>199</v>
      </c>
      <c r="G2539" t="s">
        <v>197</v>
      </c>
      <c r="H2539" t="s">
        <v>25</v>
      </c>
      <c r="I2539">
        <v>35</v>
      </c>
      <c r="J2539" t="s">
        <v>126</v>
      </c>
      <c r="K2539" t="s">
        <v>28</v>
      </c>
      <c r="L2539">
        <v>3</v>
      </c>
      <c r="M2539">
        <v>1</v>
      </c>
      <c r="N2539" s="1" t="s">
        <v>27</v>
      </c>
      <c r="O2539" t="s">
        <v>27</v>
      </c>
      <c r="P2539" t="s">
        <v>28</v>
      </c>
      <c r="Q2539" t="s">
        <v>27</v>
      </c>
      <c r="R2539" t="s">
        <v>27</v>
      </c>
      <c r="S2539">
        <v>16</v>
      </c>
      <c r="T2539">
        <v>100</v>
      </c>
      <c r="U2539" t="s">
        <v>29</v>
      </c>
    </row>
    <row r="2540" spans="1:21" x14ac:dyDescent="0.35">
      <c r="A2540" t="s">
        <v>71</v>
      </c>
      <c r="B2540">
        <v>44</v>
      </c>
      <c r="C2540">
        <v>2023</v>
      </c>
      <c r="D2540" t="s">
        <v>198</v>
      </c>
      <c r="E2540">
        <v>150</v>
      </c>
      <c r="F2540" t="s">
        <v>199</v>
      </c>
      <c r="G2540" t="s">
        <v>197</v>
      </c>
      <c r="H2540" t="s">
        <v>27</v>
      </c>
      <c r="I2540" t="s">
        <v>28</v>
      </c>
      <c r="J2540" t="s">
        <v>28</v>
      </c>
      <c r="K2540" t="s">
        <v>28</v>
      </c>
      <c r="L2540" t="s">
        <v>28</v>
      </c>
      <c r="M2540" t="s">
        <v>28</v>
      </c>
      <c r="N2540" s="1" t="s">
        <v>28</v>
      </c>
      <c r="O2540" t="s">
        <v>28</v>
      </c>
      <c r="P2540" t="s">
        <v>28</v>
      </c>
      <c r="Q2540" t="s">
        <v>28</v>
      </c>
      <c r="R2540" t="s">
        <v>28</v>
      </c>
      <c r="S2540" t="s">
        <v>28</v>
      </c>
      <c r="T2540" t="s">
        <v>28</v>
      </c>
      <c r="U2540" t="s">
        <v>28</v>
      </c>
    </row>
    <row r="2541" spans="1:21" x14ac:dyDescent="0.35">
      <c r="A2541" t="s">
        <v>72</v>
      </c>
      <c r="B2541">
        <v>45</v>
      </c>
      <c r="C2541">
        <v>2023</v>
      </c>
      <c r="D2541" t="s">
        <v>198</v>
      </c>
      <c r="E2541">
        <v>150</v>
      </c>
      <c r="F2541" t="s">
        <v>199</v>
      </c>
      <c r="G2541" t="s">
        <v>197</v>
      </c>
      <c r="H2541" t="s">
        <v>25</v>
      </c>
      <c r="I2541">
        <v>50</v>
      </c>
      <c r="J2541" t="s">
        <v>126</v>
      </c>
      <c r="K2541" t="s">
        <v>28</v>
      </c>
      <c r="L2541">
        <v>3</v>
      </c>
      <c r="M2541">
        <v>2</v>
      </c>
      <c r="N2541" s="1" t="s">
        <v>27</v>
      </c>
      <c r="O2541" t="s">
        <v>27</v>
      </c>
      <c r="P2541">
        <v>18</v>
      </c>
      <c r="Q2541" t="s">
        <v>32</v>
      </c>
      <c r="R2541" t="s">
        <v>27</v>
      </c>
      <c r="S2541">
        <v>10</v>
      </c>
      <c r="T2541">
        <v>60</v>
      </c>
      <c r="U2541" t="s">
        <v>29</v>
      </c>
    </row>
    <row r="2542" spans="1:21" x14ac:dyDescent="0.35">
      <c r="A2542" t="s">
        <v>73</v>
      </c>
      <c r="B2542">
        <v>46</v>
      </c>
      <c r="C2542">
        <v>2023</v>
      </c>
      <c r="D2542" t="s">
        <v>198</v>
      </c>
      <c r="E2542">
        <v>150</v>
      </c>
      <c r="F2542" t="s">
        <v>199</v>
      </c>
      <c r="G2542" t="s">
        <v>197</v>
      </c>
      <c r="H2542" t="s">
        <v>25</v>
      </c>
      <c r="I2542">
        <v>20</v>
      </c>
      <c r="J2542" t="s">
        <v>126</v>
      </c>
      <c r="K2542" t="s">
        <v>28</v>
      </c>
      <c r="L2542">
        <v>3</v>
      </c>
      <c r="M2542">
        <v>1</v>
      </c>
      <c r="N2542" s="1" t="s">
        <v>27</v>
      </c>
      <c r="O2542" t="s">
        <v>27</v>
      </c>
      <c r="P2542" t="s">
        <v>28</v>
      </c>
      <c r="Q2542" t="s">
        <v>32</v>
      </c>
      <c r="R2542" t="s">
        <v>27</v>
      </c>
      <c r="S2542">
        <v>12</v>
      </c>
      <c r="T2542">
        <v>5</v>
      </c>
      <c r="U2542" t="s">
        <v>27</v>
      </c>
    </row>
    <row r="2543" spans="1:21" x14ac:dyDescent="0.35">
      <c r="A2543" t="s">
        <v>74</v>
      </c>
      <c r="B2543">
        <v>47</v>
      </c>
      <c r="C2543">
        <v>2023</v>
      </c>
      <c r="D2543" t="s">
        <v>198</v>
      </c>
      <c r="E2543">
        <v>150</v>
      </c>
      <c r="F2543" t="s">
        <v>199</v>
      </c>
      <c r="G2543" t="s">
        <v>197</v>
      </c>
      <c r="H2543" t="s">
        <v>25</v>
      </c>
      <c r="I2543">
        <v>85</v>
      </c>
      <c r="J2543" t="s">
        <v>126</v>
      </c>
      <c r="K2543" t="s">
        <v>28</v>
      </c>
      <c r="L2543">
        <v>3</v>
      </c>
      <c r="M2543">
        <v>1</v>
      </c>
      <c r="N2543" s="1" t="s">
        <v>27</v>
      </c>
      <c r="O2543" t="s">
        <v>27</v>
      </c>
      <c r="P2543" t="s">
        <v>28</v>
      </c>
      <c r="Q2543" t="s">
        <v>32</v>
      </c>
      <c r="R2543" t="s">
        <v>27</v>
      </c>
      <c r="S2543">
        <v>24</v>
      </c>
      <c r="T2543">
        <v>90</v>
      </c>
      <c r="U2543" t="s">
        <v>39</v>
      </c>
    </row>
    <row r="2544" spans="1:21" x14ac:dyDescent="0.35">
      <c r="A2544" t="s">
        <v>75</v>
      </c>
      <c r="B2544">
        <v>48</v>
      </c>
      <c r="C2544">
        <v>2023</v>
      </c>
      <c r="D2544" t="s">
        <v>198</v>
      </c>
      <c r="E2544">
        <v>150</v>
      </c>
      <c r="F2544" t="s">
        <v>199</v>
      </c>
      <c r="G2544" t="s">
        <v>197</v>
      </c>
      <c r="H2544" t="s">
        <v>25</v>
      </c>
      <c r="I2544">
        <v>50</v>
      </c>
      <c r="J2544" t="s">
        <v>126</v>
      </c>
      <c r="K2544" t="s">
        <v>28</v>
      </c>
      <c r="L2544">
        <v>3</v>
      </c>
      <c r="M2544">
        <v>2</v>
      </c>
      <c r="N2544" s="1" t="s">
        <v>27</v>
      </c>
      <c r="O2544" t="s">
        <v>27</v>
      </c>
      <c r="P2544">
        <v>18</v>
      </c>
      <c r="Q2544" t="s">
        <v>27</v>
      </c>
      <c r="R2544" t="s">
        <v>27</v>
      </c>
      <c r="S2544">
        <v>20</v>
      </c>
      <c r="T2544">
        <f>2*50</f>
        <v>100</v>
      </c>
      <c r="U2544" t="s">
        <v>27</v>
      </c>
    </row>
    <row r="2545" spans="1:21" x14ac:dyDescent="0.35">
      <c r="A2545" t="s">
        <v>76</v>
      </c>
      <c r="B2545">
        <v>49</v>
      </c>
      <c r="C2545">
        <v>2023</v>
      </c>
      <c r="D2545" t="s">
        <v>198</v>
      </c>
      <c r="E2545">
        <v>150</v>
      </c>
      <c r="F2545" t="s">
        <v>199</v>
      </c>
      <c r="G2545" t="s">
        <v>197</v>
      </c>
      <c r="H2545" t="s">
        <v>25</v>
      </c>
      <c r="I2545">
        <v>50</v>
      </c>
      <c r="J2545" t="s">
        <v>126</v>
      </c>
      <c r="K2545" t="s">
        <v>28</v>
      </c>
      <c r="L2545">
        <v>3</v>
      </c>
      <c r="M2545">
        <v>1</v>
      </c>
      <c r="N2545" s="1" t="s">
        <v>27</v>
      </c>
      <c r="O2545" t="s">
        <v>27</v>
      </c>
      <c r="P2545" t="s">
        <v>28</v>
      </c>
      <c r="Q2545" t="s">
        <v>27</v>
      </c>
      <c r="R2545" t="s">
        <v>27</v>
      </c>
      <c r="S2545">
        <v>12</v>
      </c>
      <c r="T2545">
        <v>35</v>
      </c>
      <c r="U2545" t="s">
        <v>29</v>
      </c>
    </row>
    <row r="2546" spans="1:21" x14ac:dyDescent="0.35">
      <c r="A2546" t="s">
        <v>77</v>
      </c>
      <c r="B2546">
        <v>50</v>
      </c>
      <c r="C2546">
        <v>2023</v>
      </c>
      <c r="D2546" t="s">
        <v>198</v>
      </c>
      <c r="E2546">
        <v>150</v>
      </c>
      <c r="F2546" t="s">
        <v>199</v>
      </c>
      <c r="G2546" t="s">
        <v>197</v>
      </c>
      <c r="H2546" t="s">
        <v>27</v>
      </c>
      <c r="I2546" t="s">
        <v>28</v>
      </c>
      <c r="J2546" t="s">
        <v>28</v>
      </c>
      <c r="K2546" t="s">
        <v>28</v>
      </c>
      <c r="L2546" t="s">
        <v>28</v>
      </c>
      <c r="M2546" t="s">
        <v>28</v>
      </c>
      <c r="N2546" s="1" t="s">
        <v>28</v>
      </c>
      <c r="O2546" t="s">
        <v>28</v>
      </c>
      <c r="P2546" t="s">
        <v>28</v>
      </c>
      <c r="Q2546" t="s">
        <v>28</v>
      </c>
      <c r="R2546" t="s">
        <v>28</v>
      </c>
      <c r="S2546" t="s">
        <v>28</v>
      </c>
      <c r="T2546" t="s">
        <v>28</v>
      </c>
      <c r="U2546" t="s">
        <v>28</v>
      </c>
    </row>
    <row r="2547" spans="1:21" x14ac:dyDescent="0.35">
      <c r="A2547" t="s">
        <v>78</v>
      </c>
      <c r="B2547">
        <v>51</v>
      </c>
      <c r="C2547">
        <v>2023</v>
      </c>
      <c r="D2547" t="s">
        <v>198</v>
      </c>
      <c r="E2547">
        <v>150</v>
      </c>
      <c r="F2547" t="s">
        <v>199</v>
      </c>
      <c r="G2547" t="s">
        <v>197</v>
      </c>
      <c r="H2547" t="s">
        <v>25</v>
      </c>
      <c r="I2547">
        <v>65</v>
      </c>
      <c r="J2547" t="s">
        <v>126</v>
      </c>
      <c r="K2547" t="s">
        <v>28</v>
      </c>
      <c r="L2547">
        <v>3</v>
      </c>
      <c r="M2547">
        <v>1</v>
      </c>
      <c r="N2547" s="1" t="s">
        <v>27</v>
      </c>
      <c r="O2547" t="s">
        <v>27</v>
      </c>
      <c r="P2547" t="s">
        <v>28</v>
      </c>
      <c r="Q2547" t="s">
        <v>27</v>
      </c>
      <c r="R2547" t="s">
        <v>27</v>
      </c>
      <c r="S2547">
        <v>16</v>
      </c>
      <c r="T2547">
        <f>2*50</f>
        <v>100</v>
      </c>
      <c r="U2547" t="s">
        <v>29</v>
      </c>
    </row>
    <row r="2548" spans="1:21" x14ac:dyDescent="0.35">
      <c r="A2548" t="s">
        <v>79</v>
      </c>
      <c r="B2548">
        <v>53</v>
      </c>
      <c r="C2548">
        <v>2023</v>
      </c>
      <c r="D2548" t="s">
        <v>198</v>
      </c>
      <c r="E2548">
        <v>150</v>
      </c>
      <c r="F2548" t="s">
        <v>199</v>
      </c>
      <c r="G2548" t="s">
        <v>197</v>
      </c>
      <c r="H2548" t="s">
        <v>25</v>
      </c>
      <c r="I2548">
        <v>270</v>
      </c>
      <c r="J2548" t="s">
        <v>126</v>
      </c>
      <c r="K2548" t="s">
        <v>28</v>
      </c>
      <c r="L2548">
        <v>3</v>
      </c>
      <c r="M2548">
        <v>2</v>
      </c>
      <c r="N2548" s="1" t="s">
        <v>27</v>
      </c>
      <c r="O2548" t="s">
        <v>27</v>
      </c>
      <c r="P2548" t="s">
        <v>28</v>
      </c>
      <c r="Q2548" t="s">
        <v>27</v>
      </c>
      <c r="R2548" t="s">
        <v>27</v>
      </c>
      <c r="S2548">
        <v>20</v>
      </c>
      <c r="T2548">
        <f>2*75</f>
        <v>150</v>
      </c>
      <c r="U2548" t="s">
        <v>27</v>
      </c>
    </row>
    <row r="2549" spans="1:21" x14ac:dyDescent="0.35">
      <c r="A2549" t="s">
        <v>80</v>
      </c>
      <c r="B2549">
        <v>54</v>
      </c>
      <c r="C2549">
        <v>2023</v>
      </c>
      <c r="D2549" t="s">
        <v>198</v>
      </c>
      <c r="E2549">
        <v>150</v>
      </c>
      <c r="F2549" t="s">
        <v>199</v>
      </c>
      <c r="G2549" t="s">
        <v>197</v>
      </c>
      <c r="H2549" t="s">
        <v>25</v>
      </c>
      <c r="I2549">
        <v>10</v>
      </c>
      <c r="J2549" t="s">
        <v>126</v>
      </c>
      <c r="K2549" t="s">
        <v>28</v>
      </c>
      <c r="L2549">
        <v>3</v>
      </c>
      <c r="M2549">
        <v>2</v>
      </c>
      <c r="N2549" s="1" t="s">
        <v>27</v>
      </c>
      <c r="O2549" t="s">
        <v>27</v>
      </c>
      <c r="P2549">
        <v>18</v>
      </c>
      <c r="Q2549" t="s">
        <v>32</v>
      </c>
      <c r="R2549" t="s">
        <v>27</v>
      </c>
      <c r="S2549">
        <v>16</v>
      </c>
      <c r="T2549">
        <f>2*5</f>
        <v>10</v>
      </c>
      <c r="U2549" t="s">
        <v>29</v>
      </c>
    </row>
    <row r="2550" spans="1:21" x14ac:dyDescent="0.35">
      <c r="A2550" t="s">
        <v>81</v>
      </c>
      <c r="B2550">
        <v>55</v>
      </c>
      <c r="C2550">
        <v>2023</v>
      </c>
      <c r="D2550" t="s">
        <v>198</v>
      </c>
      <c r="E2550">
        <v>150</v>
      </c>
      <c r="F2550" t="s">
        <v>199</v>
      </c>
      <c r="G2550" t="s">
        <v>197</v>
      </c>
      <c r="H2550" t="s">
        <v>25</v>
      </c>
      <c r="I2550">
        <v>115</v>
      </c>
      <c r="J2550" t="s">
        <v>126</v>
      </c>
      <c r="K2550" t="s">
        <v>28</v>
      </c>
      <c r="L2550">
        <v>3</v>
      </c>
      <c r="M2550">
        <v>2</v>
      </c>
      <c r="N2550" s="1" t="s">
        <v>27</v>
      </c>
      <c r="O2550" t="s">
        <v>27</v>
      </c>
      <c r="P2550">
        <v>18</v>
      </c>
      <c r="Q2550" t="s">
        <v>27</v>
      </c>
      <c r="R2550" t="s">
        <v>27</v>
      </c>
      <c r="S2550">
        <v>15</v>
      </c>
      <c r="T2550">
        <v>160</v>
      </c>
      <c r="U2550" t="s">
        <v>29</v>
      </c>
    </row>
    <row r="2551" spans="1:21" x14ac:dyDescent="0.35">
      <c r="A2551" t="s">
        <v>82</v>
      </c>
      <c r="B2551">
        <v>56</v>
      </c>
      <c r="C2551">
        <v>2023</v>
      </c>
      <c r="D2551" t="s">
        <v>198</v>
      </c>
      <c r="E2551">
        <v>150</v>
      </c>
      <c r="F2551" t="s">
        <v>199</v>
      </c>
      <c r="G2551" t="s">
        <v>197</v>
      </c>
      <c r="H2551" t="s">
        <v>27</v>
      </c>
      <c r="I2551" t="s">
        <v>28</v>
      </c>
      <c r="J2551" t="s">
        <v>28</v>
      </c>
      <c r="K2551" t="s">
        <v>28</v>
      </c>
      <c r="L2551" t="s">
        <v>28</v>
      </c>
      <c r="M2551" t="s">
        <v>28</v>
      </c>
      <c r="N2551" s="1" t="s">
        <v>28</v>
      </c>
      <c r="O2551" t="s">
        <v>28</v>
      </c>
      <c r="P2551" t="s">
        <v>28</v>
      </c>
      <c r="Q2551" t="s">
        <v>28</v>
      </c>
      <c r="R2551" t="s">
        <v>28</v>
      </c>
      <c r="S2551" t="s">
        <v>28</v>
      </c>
      <c r="T2551" t="s">
        <v>28</v>
      </c>
      <c r="U2551" t="s">
        <v>28</v>
      </c>
    </row>
    <row r="2552" spans="1:21" x14ac:dyDescent="0.35">
      <c r="A2552" t="s">
        <v>21</v>
      </c>
      <c r="B2552">
        <v>1</v>
      </c>
      <c r="C2552">
        <v>2024</v>
      </c>
      <c r="D2552" t="s">
        <v>22</v>
      </c>
      <c r="E2552">
        <v>101</v>
      </c>
      <c r="F2552" t="s">
        <v>23</v>
      </c>
      <c r="G2552" t="s">
        <v>24</v>
      </c>
      <c r="H2552" t="s">
        <v>25</v>
      </c>
      <c r="I2552">
        <v>335</v>
      </c>
      <c r="J2552" t="s">
        <v>26</v>
      </c>
      <c r="K2552" s="2">
        <v>2000</v>
      </c>
      <c r="L2552">
        <v>6</v>
      </c>
      <c r="M2552">
        <v>1</v>
      </c>
      <c r="N2552" t="s">
        <v>27</v>
      </c>
      <c r="O2552" t="s">
        <v>27</v>
      </c>
      <c r="P2552" t="s">
        <v>28</v>
      </c>
      <c r="Q2552" t="s">
        <v>27</v>
      </c>
      <c r="R2552" t="s">
        <v>27</v>
      </c>
      <c r="S2552">
        <v>50</v>
      </c>
      <c r="T2552">
        <f>2*300</f>
        <v>600</v>
      </c>
    </row>
    <row r="2553" spans="1:21" x14ac:dyDescent="0.35">
      <c r="A2553" t="s">
        <v>30</v>
      </c>
      <c r="B2553">
        <v>2</v>
      </c>
      <c r="C2553">
        <v>2024</v>
      </c>
      <c r="D2553" t="s">
        <v>22</v>
      </c>
      <c r="E2553">
        <v>101</v>
      </c>
      <c r="F2553" t="s">
        <v>23</v>
      </c>
      <c r="G2553" t="s">
        <v>24</v>
      </c>
      <c r="H2553" t="s">
        <v>25</v>
      </c>
      <c r="I2553">
        <v>525</v>
      </c>
      <c r="J2553" t="s">
        <v>31</v>
      </c>
      <c r="K2553">
        <v>1905</v>
      </c>
      <c r="L2553">
        <v>5</v>
      </c>
      <c r="M2553">
        <v>1</v>
      </c>
      <c r="N2553" t="s">
        <v>27</v>
      </c>
      <c r="O2553" t="s">
        <v>32</v>
      </c>
      <c r="P2553">
        <v>21</v>
      </c>
      <c r="Q2553" t="s">
        <v>32</v>
      </c>
      <c r="R2553" t="s">
        <v>27</v>
      </c>
      <c r="S2553">
        <v>15</v>
      </c>
      <c r="T2553">
        <v>325</v>
      </c>
      <c r="U2553" t="s">
        <v>29</v>
      </c>
    </row>
    <row r="2554" spans="1:21" x14ac:dyDescent="0.35">
      <c r="A2554" t="s">
        <v>33</v>
      </c>
      <c r="B2554">
        <v>4</v>
      </c>
      <c r="C2554">
        <v>2024</v>
      </c>
      <c r="D2554" t="s">
        <v>22</v>
      </c>
      <c r="E2554">
        <v>101</v>
      </c>
      <c r="F2554" t="s">
        <v>23</v>
      </c>
      <c r="G2554" t="s">
        <v>24</v>
      </c>
      <c r="H2554" t="s">
        <v>25</v>
      </c>
      <c r="I2554">
        <v>425</v>
      </c>
      <c r="J2554" t="s">
        <v>31</v>
      </c>
      <c r="K2554">
        <v>1850</v>
      </c>
      <c r="L2554">
        <v>5</v>
      </c>
      <c r="M2554">
        <v>1</v>
      </c>
      <c r="N2554" t="s">
        <v>27</v>
      </c>
      <c r="O2554" t="s">
        <v>32</v>
      </c>
      <c r="P2554" t="s">
        <v>28</v>
      </c>
      <c r="Q2554" t="s">
        <v>32</v>
      </c>
      <c r="R2554" t="s">
        <v>27</v>
      </c>
      <c r="S2554">
        <v>30</v>
      </c>
      <c r="T2554">
        <v>630</v>
      </c>
      <c r="U2554" t="s">
        <v>29</v>
      </c>
    </row>
    <row r="2555" spans="1:21" x14ac:dyDescent="0.35">
      <c r="A2555" t="s">
        <v>34</v>
      </c>
      <c r="B2555">
        <v>5</v>
      </c>
      <c r="C2555">
        <v>2024</v>
      </c>
      <c r="D2555" t="s">
        <v>22</v>
      </c>
      <c r="E2555">
        <v>101</v>
      </c>
      <c r="F2555" t="s">
        <v>23</v>
      </c>
      <c r="G2555" t="s">
        <v>24</v>
      </c>
      <c r="H2555" t="s">
        <v>25</v>
      </c>
      <c r="I2555">
        <v>13</v>
      </c>
      <c r="J2555" t="s">
        <v>31</v>
      </c>
      <c r="K2555">
        <v>800</v>
      </c>
      <c r="L2555">
        <v>5</v>
      </c>
      <c r="M2555">
        <v>1</v>
      </c>
      <c r="N2555" t="s">
        <v>27</v>
      </c>
      <c r="O2555" t="s">
        <v>32</v>
      </c>
      <c r="P2555">
        <v>21</v>
      </c>
      <c r="Q2555" t="s">
        <v>32</v>
      </c>
      <c r="R2555" t="s">
        <v>27</v>
      </c>
      <c r="S2555">
        <v>24</v>
      </c>
      <c r="T2555">
        <v>200</v>
      </c>
      <c r="U2555" t="s">
        <v>29</v>
      </c>
    </row>
    <row r="2556" spans="1:21" x14ac:dyDescent="0.35">
      <c r="A2556" t="s">
        <v>35</v>
      </c>
      <c r="B2556">
        <v>6</v>
      </c>
      <c r="C2556">
        <v>2024</v>
      </c>
      <c r="D2556" t="s">
        <v>22</v>
      </c>
      <c r="E2556">
        <v>101</v>
      </c>
      <c r="F2556" t="s">
        <v>23</v>
      </c>
      <c r="G2556" t="s">
        <v>24</v>
      </c>
      <c r="H2556" t="s">
        <v>25</v>
      </c>
      <c r="I2556">
        <v>750</v>
      </c>
      <c r="J2556" t="s">
        <v>31</v>
      </c>
      <c r="K2556">
        <v>3000</v>
      </c>
      <c r="L2556">
        <v>5</v>
      </c>
      <c r="M2556">
        <v>1</v>
      </c>
      <c r="N2556" t="s">
        <v>27</v>
      </c>
      <c r="O2556" t="s">
        <v>27</v>
      </c>
      <c r="P2556">
        <v>18</v>
      </c>
      <c r="Q2556" t="s">
        <v>27</v>
      </c>
      <c r="R2556" t="s">
        <v>27</v>
      </c>
      <c r="S2556">
        <v>50</v>
      </c>
      <c r="T2556">
        <v>500</v>
      </c>
      <c r="U2556" t="s">
        <v>27</v>
      </c>
    </row>
    <row r="2557" spans="1:21" x14ac:dyDescent="0.35">
      <c r="A2557" t="s">
        <v>36</v>
      </c>
      <c r="B2557">
        <v>8</v>
      </c>
      <c r="C2557">
        <v>2024</v>
      </c>
      <c r="D2557" t="s">
        <v>22</v>
      </c>
      <c r="E2557">
        <v>101</v>
      </c>
      <c r="F2557" t="s">
        <v>23</v>
      </c>
      <c r="G2557" t="s">
        <v>24</v>
      </c>
      <c r="H2557" t="s">
        <v>25</v>
      </c>
      <c r="I2557">
        <v>186</v>
      </c>
      <c r="J2557" t="s">
        <v>31</v>
      </c>
      <c r="K2557">
        <v>1905</v>
      </c>
      <c r="L2557">
        <v>5</v>
      </c>
      <c r="M2557">
        <v>1</v>
      </c>
      <c r="N2557" t="s">
        <v>27</v>
      </c>
      <c r="O2557" t="s">
        <v>32</v>
      </c>
      <c r="P2557" t="s">
        <v>28</v>
      </c>
      <c r="Q2557" t="s">
        <v>27</v>
      </c>
      <c r="R2557" t="s">
        <v>27</v>
      </c>
      <c r="S2557">
        <v>30</v>
      </c>
      <c r="T2557">
        <v>18</v>
      </c>
      <c r="U2557" t="s">
        <v>29</v>
      </c>
    </row>
    <row r="2558" spans="1:21" x14ac:dyDescent="0.35">
      <c r="A2558" t="s">
        <v>37</v>
      </c>
      <c r="B2558">
        <v>9</v>
      </c>
      <c r="C2558">
        <v>2024</v>
      </c>
      <c r="D2558" t="s">
        <v>22</v>
      </c>
      <c r="E2558">
        <v>101</v>
      </c>
      <c r="F2558" t="s">
        <v>23</v>
      </c>
      <c r="G2558" t="s">
        <v>24</v>
      </c>
      <c r="H2558" t="s">
        <v>25</v>
      </c>
      <c r="I2558">
        <v>200</v>
      </c>
      <c r="J2558" t="s">
        <v>31</v>
      </c>
      <c r="K2558">
        <v>1905</v>
      </c>
      <c r="L2558">
        <v>5</v>
      </c>
      <c r="M2558">
        <v>1</v>
      </c>
      <c r="N2558" t="s">
        <v>27</v>
      </c>
      <c r="O2558" t="s">
        <v>27</v>
      </c>
      <c r="P2558" t="s">
        <v>28</v>
      </c>
      <c r="Q2558" t="s">
        <v>27</v>
      </c>
      <c r="R2558" t="s">
        <v>27</v>
      </c>
      <c r="S2558">
        <v>30</v>
      </c>
      <c r="T2558">
        <v>255</v>
      </c>
      <c r="U2558" t="s">
        <v>29</v>
      </c>
    </row>
    <row r="2559" spans="1:21" x14ac:dyDescent="0.35">
      <c r="A2559" t="s">
        <v>38</v>
      </c>
      <c r="B2559">
        <v>10</v>
      </c>
      <c r="C2559">
        <v>2024</v>
      </c>
      <c r="D2559" t="s">
        <v>22</v>
      </c>
      <c r="E2559">
        <v>101</v>
      </c>
      <c r="F2559" t="s">
        <v>23</v>
      </c>
      <c r="G2559" t="s">
        <v>24</v>
      </c>
      <c r="H2559" t="s">
        <v>25</v>
      </c>
      <c r="I2559">
        <v>222</v>
      </c>
      <c r="J2559" t="s">
        <v>31</v>
      </c>
      <c r="K2559" s="2">
        <v>1905</v>
      </c>
      <c r="L2559">
        <v>5</v>
      </c>
      <c r="M2559">
        <v>1</v>
      </c>
      <c r="N2559" t="s">
        <v>27</v>
      </c>
      <c r="O2559" t="s">
        <v>27</v>
      </c>
      <c r="P2559" t="s">
        <v>28</v>
      </c>
      <c r="Q2559" t="s">
        <v>27</v>
      </c>
      <c r="R2559" t="s">
        <v>32</v>
      </c>
      <c r="S2559">
        <v>30</v>
      </c>
      <c r="T2559">
        <v>222</v>
      </c>
      <c r="U2559" t="s">
        <v>29</v>
      </c>
    </row>
    <row r="2560" spans="1:21" x14ac:dyDescent="0.35">
      <c r="A2560" t="s">
        <v>40</v>
      </c>
      <c r="B2560">
        <v>11</v>
      </c>
      <c r="C2560">
        <v>2024</v>
      </c>
      <c r="D2560" t="s">
        <v>22</v>
      </c>
      <c r="E2560">
        <v>101</v>
      </c>
      <c r="F2560" t="s">
        <v>23</v>
      </c>
      <c r="G2560" t="s">
        <v>24</v>
      </c>
      <c r="H2560" t="s">
        <v>25</v>
      </c>
      <c r="I2560">
        <v>230</v>
      </c>
      <c r="J2560" t="s">
        <v>31</v>
      </c>
      <c r="K2560" s="2">
        <v>1905</v>
      </c>
      <c r="L2560">
        <v>5</v>
      </c>
      <c r="M2560">
        <v>1</v>
      </c>
      <c r="N2560" t="s">
        <v>27</v>
      </c>
      <c r="O2560" t="s">
        <v>27</v>
      </c>
      <c r="P2560">
        <v>18</v>
      </c>
      <c r="Q2560" t="s">
        <v>32</v>
      </c>
      <c r="R2560" t="s">
        <v>32</v>
      </c>
      <c r="S2560">
        <v>30</v>
      </c>
      <c r="T2560">
        <v>290</v>
      </c>
      <c r="U2560" t="s">
        <v>39</v>
      </c>
    </row>
    <row r="2561" spans="1:21" x14ac:dyDescent="0.35">
      <c r="A2561" t="s">
        <v>41</v>
      </c>
      <c r="B2561">
        <v>12</v>
      </c>
      <c r="C2561">
        <v>2024</v>
      </c>
      <c r="D2561" t="s">
        <v>22</v>
      </c>
      <c r="E2561">
        <v>101</v>
      </c>
      <c r="F2561" t="s">
        <v>23</v>
      </c>
      <c r="G2561" t="s">
        <v>24</v>
      </c>
      <c r="H2561" t="s">
        <v>25</v>
      </c>
      <c r="I2561">
        <v>405</v>
      </c>
      <c r="J2561" t="s">
        <v>31</v>
      </c>
      <c r="K2561" s="2">
        <v>2700</v>
      </c>
      <c r="L2561">
        <v>5</v>
      </c>
      <c r="M2561">
        <v>1</v>
      </c>
      <c r="N2561" t="s">
        <v>27</v>
      </c>
      <c r="O2561" t="s">
        <v>27</v>
      </c>
      <c r="P2561">
        <v>21</v>
      </c>
      <c r="Q2561" t="s">
        <v>32</v>
      </c>
      <c r="R2561" t="s">
        <v>32</v>
      </c>
      <c r="S2561">
        <v>30</v>
      </c>
      <c r="T2561">
        <v>280</v>
      </c>
      <c r="U2561" t="s">
        <v>29</v>
      </c>
    </row>
    <row r="2562" spans="1:21" x14ac:dyDescent="0.35">
      <c r="A2562" t="s">
        <v>42</v>
      </c>
      <c r="B2562">
        <v>13</v>
      </c>
      <c r="C2562">
        <v>2024</v>
      </c>
      <c r="D2562" t="s">
        <v>22</v>
      </c>
      <c r="E2562">
        <v>101</v>
      </c>
      <c r="F2562" t="s">
        <v>23</v>
      </c>
      <c r="G2562" t="s">
        <v>24</v>
      </c>
      <c r="H2562" t="s">
        <v>25</v>
      </c>
      <c r="I2562">
        <v>300</v>
      </c>
      <c r="J2562" t="s">
        <v>31</v>
      </c>
      <c r="K2562" s="2">
        <v>1905</v>
      </c>
      <c r="L2562">
        <v>5</v>
      </c>
      <c r="M2562">
        <v>1</v>
      </c>
      <c r="N2562" t="s">
        <v>27</v>
      </c>
      <c r="O2562" t="s">
        <v>32</v>
      </c>
      <c r="P2562">
        <v>21</v>
      </c>
      <c r="Q2562" t="s">
        <v>32</v>
      </c>
      <c r="R2562" t="s">
        <v>32</v>
      </c>
      <c r="S2562">
        <v>40</v>
      </c>
      <c r="T2562">
        <v>105</v>
      </c>
      <c r="U2562" t="s">
        <v>29</v>
      </c>
    </row>
    <row r="2563" spans="1:21" x14ac:dyDescent="0.35">
      <c r="A2563" t="s">
        <v>43</v>
      </c>
      <c r="B2563">
        <v>15</v>
      </c>
      <c r="C2563">
        <v>2024</v>
      </c>
      <c r="D2563" t="s">
        <v>22</v>
      </c>
      <c r="E2563">
        <v>101</v>
      </c>
      <c r="F2563" t="s">
        <v>23</v>
      </c>
      <c r="G2563" t="s">
        <v>24</v>
      </c>
      <c r="H2563" t="s">
        <v>25</v>
      </c>
      <c r="I2563">
        <v>377</v>
      </c>
      <c r="J2563" t="s">
        <v>31</v>
      </c>
      <c r="K2563" s="2">
        <v>2175</v>
      </c>
      <c r="L2563">
        <v>5</v>
      </c>
      <c r="M2563">
        <v>1</v>
      </c>
      <c r="N2563" t="s">
        <v>27</v>
      </c>
      <c r="O2563" t="s">
        <v>32</v>
      </c>
      <c r="P2563">
        <v>18</v>
      </c>
      <c r="Q2563" t="s">
        <v>27</v>
      </c>
      <c r="R2563" t="s">
        <v>27</v>
      </c>
      <c r="S2563">
        <v>0</v>
      </c>
      <c r="T2563">
        <v>294</v>
      </c>
      <c r="U2563" t="s">
        <v>27</v>
      </c>
    </row>
    <row r="2564" spans="1:21" x14ac:dyDescent="0.35">
      <c r="A2564" t="s">
        <v>44</v>
      </c>
      <c r="B2564">
        <v>16</v>
      </c>
      <c r="C2564">
        <v>2024</v>
      </c>
      <c r="D2564" t="s">
        <v>22</v>
      </c>
      <c r="E2564">
        <v>101</v>
      </c>
      <c r="F2564" t="s">
        <v>23</v>
      </c>
      <c r="G2564" t="s">
        <v>24</v>
      </c>
      <c r="H2564" t="s">
        <v>25</v>
      </c>
      <c r="I2564">
        <v>200</v>
      </c>
      <c r="J2564" t="s">
        <v>31</v>
      </c>
      <c r="K2564" s="2">
        <v>1725</v>
      </c>
      <c r="L2564">
        <v>5</v>
      </c>
      <c r="M2564">
        <v>3</v>
      </c>
      <c r="N2564" t="s">
        <v>27</v>
      </c>
      <c r="O2564" t="s">
        <v>32</v>
      </c>
      <c r="P2564" t="s">
        <v>28</v>
      </c>
      <c r="Q2564" t="s">
        <v>32</v>
      </c>
      <c r="R2564" t="s">
        <v>27</v>
      </c>
      <c r="S2564">
        <v>30</v>
      </c>
      <c r="T2564">
        <v>150</v>
      </c>
      <c r="U2564" t="s">
        <v>29</v>
      </c>
    </row>
    <row r="2565" spans="1:21" x14ac:dyDescent="0.35">
      <c r="A2565" t="s">
        <v>45</v>
      </c>
      <c r="B2565">
        <v>17</v>
      </c>
      <c r="C2565">
        <v>2024</v>
      </c>
      <c r="D2565" t="s">
        <v>22</v>
      </c>
      <c r="E2565">
        <v>101</v>
      </c>
      <c r="F2565" t="s">
        <v>23</v>
      </c>
      <c r="G2565" t="s">
        <v>24</v>
      </c>
      <c r="H2565" t="s">
        <v>25</v>
      </c>
      <c r="I2565">
        <v>500</v>
      </c>
      <c r="J2565" t="s">
        <v>31</v>
      </c>
      <c r="K2565" s="2">
        <v>1905</v>
      </c>
      <c r="L2565">
        <v>5</v>
      </c>
      <c r="M2565">
        <v>1</v>
      </c>
      <c r="N2565" t="s">
        <v>27</v>
      </c>
      <c r="O2565" t="s">
        <v>32</v>
      </c>
      <c r="P2565" t="s">
        <v>28</v>
      </c>
      <c r="Q2565" t="s">
        <v>32</v>
      </c>
      <c r="R2565" t="s">
        <v>27</v>
      </c>
      <c r="S2565">
        <v>30</v>
      </c>
      <c r="T2565">
        <v>500</v>
      </c>
      <c r="U2565" t="s">
        <v>29</v>
      </c>
    </row>
    <row r="2566" spans="1:21" x14ac:dyDescent="0.35">
      <c r="A2566" t="s">
        <v>46</v>
      </c>
      <c r="B2566">
        <v>18</v>
      </c>
      <c r="C2566">
        <v>2024</v>
      </c>
      <c r="D2566" t="s">
        <v>22</v>
      </c>
      <c r="E2566">
        <v>101</v>
      </c>
      <c r="F2566" t="s">
        <v>23</v>
      </c>
      <c r="G2566" t="s">
        <v>24</v>
      </c>
      <c r="H2566" t="s">
        <v>25</v>
      </c>
      <c r="I2566">
        <v>150</v>
      </c>
      <c r="J2566" t="s">
        <v>31</v>
      </c>
      <c r="K2566" s="2">
        <v>1905</v>
      </c>
      <c r="L2566">
        <v>5</v>
      </c>
      <c r="M2566">
        <v>1</v>
      </c>
      <c r="N2566" t="s">
        <v>27</v>
      </c>
      <c r="O2566" t="s">
        <v>27</v>
      </c>
      <c r="P2566" t="s">
        <v>28</v>
      </c>
      <c r="Q2566" t="s">
        <v>27</v>
      </c>
      <c r="R2566" t="s">
        <v>27</v>
      </c>
      <c r="S2566">
        <v>60</v>
      </c>
      <c r="T2566">
        <v>100</v>
      </c>
      <c r="U2566" t="s">
        <v>29</v>
      </c>
    </row>
    <row r="2567" spans="1:21" x14ac:dyDescent="0.35">
      <c r="A2567" t="s">
        <v>47</v>
      </c>
      <c r="B2567">
        <v>19</v>
      </c>
      <c r="C2567">
        <v>2024</v>
      </c>
      <c r="D2567" t="s">
        <v>22</v>
      </c>
      <c r="E2567">
        <v>101</v>
      </c>
      <c r="F2567" t="s">
        <v>23</v>
      </c>
      <c r="G2567" t="s">
        <v>24</v>
      </c>
      <c r="H2567" t="s">
        <v>25</v>
      </c>
      <c r="I2567">
        <v>300</v>
      </c>
      <c r="J2567" t="s">
        <v>31</v>
      </c>
      <c r="K2567" s="2">
        <v>1905</v>
      </c>
      <c r="L2567">
        <v>5</v>
      </c>
      <c r="M2567">
        <v>1</v>
      </c>
      <c r="N2567" t="s">
        <v>27</v>
      </c>
      <c r="O2567" t="s">
        <v>27</v>
      </c>
      <c r="P2567" t="s">
        <v>28</v>
      </c>
      <c r="Q2567" t="s">
        <v>32</v>
      </c>
      <c r="R2567" t="s">
        <v>32</v>
      </c>
      <c r="S2567">
        <v>60</v>
      </c>
      <c r="T2567">
        <v>300</v>
      </c>
      <c r="U2567" t="s">
        <v>27</v>
      </c>
    </row>
    <row r="2568" spans="1:21" x14ac:dyDescent="0.35">
      <c r="A2568" t="s">
        <v>48</v>
      </c>
      <c r="B2568">
        <v>20</v>
      </c>
      <c r="C2568">
        <v>2024</v>
      </c>
      <c r="D2568" t="s">
        <v>22</v>
      </c>
      <c r="E2568">
        <v>101</v>
      </c>
      <c r="F2568" t="s">
        <v>23</v>
      </c>
      <c r="G2568" t="s">
        <v>24</v>
      </c>
      <c r="H2568" t="s">
        <v>25</v>
      </c>
      <c r="I2568">
        <v>165</v>
      </c>
      <c r="J2568" t="s">
        <v>31</v>
      </c>
      <c r="K2568" s="2">
        <v>1905</v>
      </c>
      <c r="L2568">
        <v>5</v>
      </c>
      <c r="M2568">
        <v>1</v>
      </c>
      <c r="N2568" t="s">
        <v>27</v>
      </c>
      <c r="O2568" t="s">
        <v>27</v>
      </c>
      <c r="P2568">
        <v>21</v>
      </c>
      <c r="Q2568" t="s">
        <v>27</v>
      </c>
      <c r="R2568" t="s">
        <v>32</v>
      </c>
      <c r="S2568">
        <v>30</v>
      </c>
      <c r="T2568">
        <v>250</v>
      </c>
      <c r="U2568" t="s">
        <v>29</v>
      </c>
    </row>
    <row r="2569" spans="1:21" x14ac:dyDescent="0.35">
      <c r="A2569" t="s">
        <v>49</v>
      </c>
      <c r="B2569">
        <v>21</v>
      </c>
      <c r="C2569">
        <v>2024</v>
      </c>
      <c r="D2569" t="s">
        <v>22</v>
      </c>
      <c r="E2569">
        <v>101</v>
      </c>
      <c r="F2569" t="s">
        <v>23</v>
      </c>
      <c r="G2569" t="s">
        <v>24</v>
      </c>
      <c r="H2569" t="s">
        <v>25</v>
      </c>
      <c r="I2569">
        <v>150</v>
      </c>
      <c r="J2569" t="s">
        <v>31</v>
      </c>
      <c r="K2569" s="2">
        <v>1800</v>
      </c>
      <c r="L2569">
        <v>5</v>
      </c>
      <c r="M2569">
        <v>1</v>
      </c>
      <c r="N2569" t="s">
        <v>27</v>
      </c>
      <c r="O2569" t="s">
        <v>27</v>
      </c>
      <c r="P2569" t="s">
        <v>28</v>
      </c>
      <c r="Q2569" t="s">
        <v>32</v>
      </c>
      <c r="R2569" t="s">
        <v>27</v>
      </c>
      <c r="S2569">
        <v>30</v>
      </c>
      <c r="T2569">
        <v>150</v>
      </c>
      <c r="U2569" t="s">
        <v>29</v>
      </c>
    </row>
    <row r="2570" spans="1:21" x14ac:dyDescent="0.35">
      <c r="A2570" t="s">
        <v>50</v>
      </c>
      <c r="B2570">
        <v>22</v>
      </c>
      <c r="C2570">
        <v>2024</v>
      </c>
      <c r="D2570" t="s">
        <v>22</v>
      </c>
      <c r="E2570">
        <v>101</v>
      </c>
      <c r="F2570" t="s">
        <v>23</v>
      </c>
      <c r="G2570" t="s">
        <v>24</v>
      </c>
      <c r="H2570" t="s">
        <v>25</v>
      </c>
      <c r="I2570">
        <v>200</v>
      </c>
      <c r="J2570" t="s">
        <v>31</v>
      </c>
      <c r="K2570" s="2">
        <v>1905</v>
      </c>
      <c r="L2570">
        <v>5</v>
      </c>
      <c r="M2570">
        <v>1</v>
      </c>
      <c r="N2570" t="s">
        <v>27</v>
      </c>
      <c r="O2570" t="s">
        <v>32</v>
      </c>
      <c r="P2570">
        <v>21</v>
      </c>
      <c r="Q2570" t="s">
        <v>32</v>
      </c>
      <c r="R2570" t="s">
        <v>27</v>
      </c>
      <c r="S2570">
        <v>30</v>
      </c>
      <c r="T2570">
        <v>200</v>
      </c>
      <c r="U2570" t="s">
        <v>27</v>
      </c>
    </row>
    <row r="2571" spans="1:21" x14ac:dyDescent="0.35">
      <c r="A2571" t="s">
        <v>51</v>
      </c>
      <c r="B2571">
        <v>23</v>
      </c>
      <c r="C2571">
        <v>2024</v>
      </c>
      <c r="D2571" t="s">
        <v>22</v>
      </c>
      <c r="E2571">
        <v>101</v>
      </c>
      <c r="F2571" t="s">
        <v>23</v>
      </c>
      <c r="G2571" t="s">
        <v>24</v>
      </c>
      <c r="H2571" t="s">
        <v>25</v>
      </c>
      <c r="I2571">
        <v>180</v>
      </c>
      <c r="J2571" t="s">
        <v>31</v>
      </c>
      <c r="K2571" s="2">
        <v>1300</v>
      </c>
      <c r="L2571">
        <v>5</v>
      </c>
      <c r="M2571">
        <v>1</v>
      </c>
      <c r="N2571" t="s">
        <v>27</v>
      </c>
      <c r="O2571" t="s">
        <v>27</v>
      </c>
      <c r="P2571">
        <v>21</v>
      </c>
      <c r="Q2571" t="s">
        <v>27</v>
      </c>
      <c r="R2571" t="s">
        <v>27</v>
      </c>
      <c r="S2571">
        <v>30</v>
      </c>
      <c r="T2571">
        <v>360</v>
      </c>
      <c r="U2571" t="s">
        <v>29</v>
      </c>
    </row>
    <row r="2572" spans="1:21" x14ac:dyDescent="0.35">
      <c r="A2572" t="s">
        <v>52</v>
      </c>
      <c r="B2572">
        <v>24</v>
      </c>
      <c r="C2572">
        <v>2024</v>
      </c>
      <c r="D2572" t="s">
        <v>22</v>
      </c>
      <c r="E2572">
        <v>101</v>
      </c>
      <c r="F2572" t="s">
        <v>23</v>
      </c>
      <c r="G2572" t="s">
        <v>24</v>
      </c>
      <c r="H2572" t="s">
        <v>25</v>
      </c>
      <c r="I2572">
        <v>525</v>
      </c>
      <c r="J2572" t="s">
        <v>31</v>
      </c>
      <c r="K2572" s="2">
        <v>1800</v>
      </c>
      <c r="L2572">
        <v>5</v>
      </c>
      <c r="M2572">
        <v>1</v>
      </c>
      <c r="N2572" t="s">
        <v>27</v>
      </c>
      <c r="O2572" t="s">
        <v>27</v>
      </c>
      <c r="P2572">
        <v>18</v>
      </c>
      <c r="Q2572" t="s">
        <v>32</v>
      </c>
      <c r="R2572" t="s">
        <v>32</v>
      </c>
      <c r="S2572">
        <v>30</v>
      </c>
      <c r="T2572">
        <v>551</v>
      </c>
      <c r="U2572" t="s">
        <v>27</v>
      </c>
    </row>
    <row r="2573" spans="1:21" x14ac:dyDescent="0.35">
      <c r="A2573" t="s">
        <v>53</v>
      </c>
      <c r="B2573">
        <v>25</v>
      </c>
      <c r="C2573">
        <v>2024</v>
      </c>
      <c r="D2573" t="s">
        <v>22</v>
      </c>
      <c r="E2573">
        <v>101</v>
      </c>
      <c r="F2573" t="s">
        <v>23</v>
      </c>
      <c r="G2573" t="s">
        <v>24</v>
      </c>
      <c r="H2573" t="s">
        <v>25</v>
      </c>
      <c r="I2573">
        <v>300</v>
      </c>
      <c r="J2573" t="s">
        <v>31</v>
      </c>
      <c r="K2573" s="2">
        <v>1905</v>
      </c>
      <c r="L2573">
        <v>5</v>
      </c>
      <c r="M2573">
        <v>1</v>
      </c>
      <c r="N2573" t="s">
        <v>27</v>
      </c>
      <c r="O2573" t="s">
        <v>27</v>
      </c>
      <c r="P2573">
        <v>18</v>
      </c>
      <c r="Q2573" t="s">
        <v>32</v>
      </c>
      <c r="R2573" t="s">
        <v>32</v>
      </c>
      <c r="S2573">
        <v>30</v>
      </c>
      <c r="T2573">
        <v>200</v>
      </c>
      <c r="U2573" t="s">
        <v>29</v>
      </c>
    </row>
    <row r="2574" spans="1:21" x14ac:dyDescent="0.35">
      <c r="A2574" t="s">
        <v>54</v>
      </c>
      <c r="B2574">
        <v>26</v>
      </c>
      <c r="C2574">
        <v>2024</v>
      </c>
      <c r="D2574" t="s">
        <v>22</v>
      </c>
      <c r="E2574">
        <v>101</v>
      </c>
      <c r="F2574" t="s">
        <v>23</v>
      </c>
      <c r="G2574" t="s">
        <v>24</v>
      </c>
      <c r="H2574" t="s">
        <v>25</v>
      </c>
      <c r="I2574">
        <v>475</v>
      </c>
      <c r="J2574" t="s">
        <v>31</v>
      </c>
      <c r="K2574" s="2">
        <v>1905</v>
      </c>
      <c r="L2574">
        <v>5</v>
      </c>
      <c r="M2574">
        <v>1</v>
      </c>
      <c r="N2574" t="s">
        <v>27</v>
      </c>
      <c r="O2574" t="s">
        <v>32</v>
      </c>
      <c r="P2574" t="s">
        <v>28</v>
      </c>
      <c r="Q2574" t="s">
        <v>32</v>
      </c>
      <c r="R2574" t="s">
        <v>32</v>
      </c>
      <c r="S2574">
        <v>30</v>
      </c>
      <c r="T2574">
        <v>408</v>
      </c>
      <c r="U2574" t="s">
        <v>29</v>
      </c>
    </row>
    <row r="2575" spans="1:21" x14ac:dyDescent="0.35">
      <c r="A2575" t="s">
        <v>55</v>
      </c>
      <c r="B2575">
        <v>27</v>
      </c>
      <c r="C2575">
        <v>2024</v>
      </c>
      <c r="D2575" t="s">
        <v>22</v>
      </c>
      <c r="E2575">
        <v>101</v>
      </c>
      <c r="F2575" t="s">
        <v>23</v>
      </c>
      <c r="G2575" t="s">
        <v>24</v>
      </c>
      <c r="H2575" t="s">
        <v>25</v>
      </c>
      <c r="I2575">
        <v>300</v>
      </c>
      <c r="J2575" t="s">
        <v>31</v>
      </c>
      <c r="K2575" s="2">
        <v>1905</v>
      </c>
      <c r="L2575">
        <v>5</v>
      </c>
      <c r="M2575">
        <v>1</v>
      </c>
      <c r="N2575" t="s">
        <v>27</v>
      </c>
      <c r="O2575" t="s">
        <v>32</v>
      </c>
      <c r="P2575" t="s">
        <v>28</v>
      </c>
      <c r="Q2575" t="s">
        <v>27</v>
      </c>
      <c r="R2575" t="s">
        <v>27</v>
      </c>
      <c r="S2575">
        <v>30</v>
      </c>
      <c r="T2575">
        <v>300</v>
      </c>
      <c r="U2575" t="s">
        <v>29</v>
      </c>
    </row>
    <row r="2576" spans="1:21" x14ac:dyDescent="0.35">
      <c r="A2576" t="s">
        <v>56</v>
      </c>
      <c r="B2576">
        <v>28</v>
      </c>
      <c r="C2576">
        <v>2024</v>
      </c>
      <c r="D2576" t="s">
        <v>22</v>
      </c>
      <c r="E2576">
        <v>101</v>
      </c>
      <c r="F2576" t="s">
        <v>23</v>
      </c>
      <c r="G2576" t="s">
        <v>24</v>
      </c>
      <c r="H2576" t="s">
        <v>25</v>
      </c>
      <c r="I2576">
        <v>400</v>
      </c>
      <c r="J2576" t="s">
        <v>31</v>
      </c>
      <c r="K2576" s="2">
        <v>1905</v>
      </c>
      <c r="L2576">
        <v>5</v>
      </c>
      <c r="M2576">
        <v>2</v>
      </c>
      <c r="N2576" t="s">
        <v>27</v>
      </c>
      <c r="O2576" t="s">
        <v>32</v>
      </c>
      <c r="P2576">
        <v>21</v>
      </c>
      <c r="Q2576" t="s">
        <v>32</v>
      </c>
      <c r="R2576" t="s">
        <v>32</v>
      </c>
      <c r="S2576">
        <v>30</v>
      </c>
      <c r="T2576">
        <v>300</v>
      </c>
      <c r="U2576" t="s">
        <v>29</v>
      </c>
    </row>
    <row r="2577" spans="1:21" x14ac:dyDescent="0.35">
      <c r="A2577" t="s">
        <v>57</v>
      </c>
      <c r="B2577">
        <v>29</v>
      </c>
      <c r="C2577">
        <v>2024</v>
      </c>
      <c r="D2577" t="s">
        <v>22</v>
      </c>
      <c r="E2577">
        <v>101</v>
      </c>
      <c r="F2577" t="s">
        <v>23</v>
      </c>
      <c r="G2577" t="s">
        <v>24</v>
      </c>
      <c r="H2577" t="s">
        <v>25</v>
      </c>
      <c r="I2577">
        <v>200</v>
      </c>
      <c r="J2577" t="s">
        <v>31</v>
      </c>
      <c r="K2577" s="2">
        <v>1905</v>
      </c>
      <c r="L2577">
        <v>5</v>
      </c>
      <c r="M2577">
        <v>1</v>
      </c>
      <c r="N2577" t="s">
        <v>27</v>
      </c>
      <c r="O2577" t="s">
        <v>27</v>
      </c>
      <c r="P2577">
        <v>21</v>
      </c>
      <c r="Q2577" t="s">
        <v>27</v>
      </c>
      <c r="R2577" t="s">
        <v>27</v>
      </c>
      <c r="S2577">
        <v>30</v>
      </c>
      <c r="T2577">
        <v>100</v>
      </c>
      <c r="U2577" t="s">
        <v>29</v>
      </c>
    </row>
    <row r="2578" spans="1:21" x14ac:dyDescent="0.35">
      <c r="A2578" t="s">
        <v>58</v>
      </c>
      <c r="B2578">
        <v>30</v>
      </c>
      <c r="C2578">
        <v>2024</v>
      </c>
      <c r="D2578" t="s">
        <v>22</v>
      </c>
      <c r="E2578">
        <v>101</v>
      </c>
      <c r="F2578" t="s">
        <v>23</v>
      </c>
      <c r="G2578" t="s">
        <v>24</v>
      </c>
      <c r="H2578" t="s">
        <v>25</v>
      </c>
      <c r="I2578">
        <v>125</v>
      </c>
      <c r="J2578" t="s">
        <v>31</v>
      </c>
      <c r="K2578" s="2">
        <v>1000</v>
      </c>
      <c r="L2578">
        <v>5</v>
      </c>
      <c r="M2578">
        <v>2</v>
      </c>
      <c r="N2578" t="s">
        <v>27</v>
      </c>
      <c r="O2578" t="s">
        <v>27</v>
      </c>
      <c r="P2578">
        <v>18</v>
      </c>
      <c r="Q2578" t="s">
        <v>32</v>
      </c>
      <c r="R2578" t="s">
        <v>27</v>
      </c>
      <c r="S2578">
        <v>30</v>
      </c>
      <c r="T2578">
        <v>100</v>
      </c>
      <c r="U2578" t="s">
        <v>29</v>
      </c>
    </row>
    <row r="2579" spans="1:21" x14ac:dyDescent="0.35">
      <c r="A2579" t="s">
        <v>59</v>
      </c>
      <c r="B2579">
        <v>31</v>
      </c>
      <c r="C2579">
        <v>2024</v>
      </c>
      <c r="D2579" t="s">
        <v>22</v>
      </c>
      <c r="E2579">
        <v>101</v>
      </c>
      <c r="F2579" t="s">
        <v>23</v>
      </c>
      <c r="G2579" t="s">
        <v>24</v>
      </c>
      <c r="H2579" t="s">
        <v>25</v>
      </c>
      <c r="I2579">
        <v>300</v>
      </c>
      <c r="J2579" t="s">
        <v>31</v>
      </c>
      <c r="K2579" s="2">
        <v>1725</v>
      </c>
      <c r="L2579">
        <v>5</v>
      </c>
      <c r="M2579">
        <v>1</v>
      </c>
      <c r="N2579" t="s">
        <v>27</v>
      </c>
      <c r="O2579" t="s">
        <v>32</v>
      </c>
      <c r="P2579">
        <v>19</v>
      </c>
      <c r="Q2579" t="s">
        <v>32</v>
      </c>
      <c r="R2579" t="s">
        <v>27</v>
      </c>
      <c r="S2579">
        <v>50</v>
      </c>
      <c r="T2579">
        <v>121</v>
      </c>
      <c r="U2579" t="s">
        <v>27</v>
      </c>
    </row>
    <row r="2580" spans="1:21" x14ac:dyDescent="0.35">
      <c r="A2580" t="s">
        <v>60</v>
      </c>
      <c r="B2580">
        <v>32</v>
      </c>
      <c r="C2580">
        <v>2024</v>
      </c>
      <c r="D2580" t="s">
        <v>22</v>
      </c>
      <c r="E2580">
        <v>101</v>
      </c>
      <c r="F2580" t="s">
        <v>23</v>
      </c>
      <c r="G2580" t="s">
        <v>24</v>
      </c>
      <c r="H2580" t="s">
        <v>25</v>
      </c>
      <c r="I2580">
        <v>1425</v>
      </c>
      <c r="J2580" t="s">
        <v>26</v>
      </c>
      <c r="K2580" s="2">
        <v>4000</v>
      </c>
      <c r="L2580">
        <v>6</v>
      </c>
      <c r="M2580">
        <v>1</v>
      </c>
      <c r="N2580" t="s">
        <v>27</v>
      </c>
      <c r="O2580" t="s">
        <v>32</v>
      </c>
      <c r="P2580" t="s">
        <v>28</v>
      </c>
      <c r="Q2580" t="s">
        <v>27</v>
      </c>
      <c r="R2580" t="s">
        <v>27</v>
      </c>
      <c r="S2580">
        <v>40</v>
      </c>
      <c r="T2580">
        <v>750</v>
      </c>
    </row>
    <row r="2581" spans="1:21" x14ac:dyDescent="0.35">
      <c r="A2581" t="s">
        <v>61</v>
      </c>
      <c r="B2581">
        <v>33</v>
      </c>
      <c r="C2581">
        <v>2024</v>
      </c>
      <c r="D2581" t="s">
        <v>22</v>
      </c>
      <c r="E2581">
        <v>101</v>
      </c>
      <c r="F2581" t="s">
        <v>23</v>
      </c>
      <c r="G2581" t="s">
        <v>24</v>
      </c>
      <c r="H2581" t="s">
        <v>25</v>
      </c>
      <c r="I2581">
        <v>110</v>
      </c>
      <c r="J2581" t="s">
        <v>31</v>
      </c>
      <c r="K2581" s="2">
        <v>1905</v>
      </c>
      <c r="L2581">
        <v>5</v>
      </c>
      <c r="M2581">
        <v>1</v>
      </c>
      <c r="N2581" t="s">
        <v>27</v>
      </c>
      <c r="O2581" t="s">
        <v>27</v>
      </c>
      <c r="P2581">
        <v>21</v>
      </c>
      <c r="Q2581" t="s">
        <v>32</v>
      </c>
      <c r="R2581" t="s">
        <v>27</v>
      </c>
      <c r="S2581">
        <v>30</v>
      </c>
      <c r="T2581">
        <v>110</v>
      </c>
      <c r="U2581" t="s">
        <v>29</v>
      </c>
    </row>
    <row r="2582" spans="1:21" x14ac:dyDescent="0.35">
      <c r="A2582" t="s">
        <v>62</v>
      </c>
      <c r="B2582">
        <v>34</v>
      </c>
      <c r="C2582">
        <v>2024</v>
      </c>
      <c r="D2582" t="s">
        <v>22</v>
      </c>
      <c r="E2582">
        <v>101</v>
      </c>
      <c r="F2582" t="s">
        <v>23</v>
      </c>
      <c r="G2582" t="s">
        <v>24</v>
      </c>
      <c r="H2582" t="s">
        <v>25</v>
      </c>
      <c r="I2582">
        <v>370</v>
      </c>
      <c r="J2582" t="s">
        <v>31</v>
      </c>
      <c r="K2582" s="2">
        <v>2500</v>
      </c>
      <c r="L2582">
        <v>5</v>
      </c>
      <c r="M2582">
        <v>2</v>
      </c>
      <c r="N2582" t="s">
        <v>27</v>
      </c>
      <c r="O2582" t="s">
        <v>32</v>
      </c>
      <c r="P2582">
        <v>21</v>
      </c>
      <c r="Q2582" t="s">
        <v>32</v>
      </c>
      <c r="R2582" t="s">
        <v>32</v>
      </c>
      <c r="S2582">
        <v>30</v>
      </c>
      <c r="T2582">
        <v>270</v>
      </c>
      <c r="U2582" t="s">
        <v>27</v>
      </c>
    </row>
    <row r="2583" spans="1:21" x14ac:dyDescent="0.35">
      <c r="A2583" t="s">
        <v>63</v>
      </c>
      <c r="B2583">
        <v>35</v>
      </c>
      <c r="C2583">
        <v>2024</v>
      </c>
      <c r="D2583" t="s">
        <v>22</v>
      </c>
      <c r="E2583">
        <v>101</v>
      </c>
      <c r="F2583" t="s">
        <v>23</v>
      </c>
      <c r="G2583" t="s">
        <v>24</v>
      </c>
      <c r="H2583" t="s">
        <v>25</v>
      </c>
      <c r="I2583">
        <v>400</v>
      </c>
      <c r="J2583" t="s">
        <v>26</v>
      </c>
      <c r="K2583" s="2">
        <v>4000</v>
      </c>
      <c r="L2583">
        <v>6</v>
      </c>
      <c r="M2583">
        <v>1</v>
      </c>
      <c r="N2583" t="s">
        <v>27</v>
      </c>
      <c r="O2583" t="s">
        <v>32</v>
      </c>
      <c r="P2583" t="s">
        <v>28</v>
      </c>
      <c r="Q2583" t="s">
        <v>32</v>
      </c>
      <c r="R2583" t="s">
        <v>27</v>
      </c>
      <c r="S2583">
        <v>50</v>
      </c>
      <c r="T2583">
        <v>400</v>
      </c>
    </row>
    <row r="2584" spans="1:21" x14ac:dyDescent="0.35">
      <c r="A2584" t="s">
        <v>64</v>
      </c>
      <c r="B2584">
        <v>36</v>
      </c>
      <c r="C2584">
        <v>2024</v>
      </c>
      <c r="D2584" t="s">
        <v>22</v>
      </c>
      <c r="E2584">
        <v>101</v>
      </c>
      <c r="F2584" t="s">
        <v>23</v>
      </c>
      <c r="G2584" t="s">
        <v>24</v>
      </c>
      <c r="H2584" t="s">
        <v>25</v>
      </c>
      <c r="I2584">
        <v>788</v>
      </c>
      <c r="J2584" t="s">
        <v>31</v>
      </c>
      <c r="K2584" s="2">
        <v>4050</v>
      </c>
      <c r="L2584">
        <v>5</v>
      </c>
      <c r="M2584">
        <v>1</v>
      </c>
      <c r="N2584" t="s">
        <v>27</v>
      </c>
      <c r="O2584" t="s">
        <v>32</v>
      </c>
      <c r="P2584">
        <v>21</v>
      </c>
      <c r="Q2584" t="s">
        <v>32</v>
      </c>
      <c r="R2584" t="s">
        <v>32</v>
      </c>
      <c r="S2584">
        <v>0</v>
      </c>
      <c r="T2584">
        <v>192</v>
      </c>
      <c r="U2584" t="s">
        <v>29</v>
      </c>
    </row>
    <row r="2585" spans="1:21" x14ac:dyDescent="0.35">
      <c r="A2585" t="s">
        <v>65</v>
      </c>
      <c r="B2585">
        <v>37</v>
      </c>
      <c r="C2585">
        <v>2024</v>
      </c>
      <c r="D2585" t="s">
        <v>22</v>
      </c>
      <c r="E2585">
        <v>101</v>
      </c>
      <c r="F2585" t="s">
        <v>23</v>
      </c>
      <c r="G2585" t="s">
        <v>24</v>
      </c>
      <c r="H2585" t="s">
        <v>25</v>
      </c>
      <c r="I2585">
        <v>600</v>
      </c>
      <c r="J2585" t="s">
        <v>31</v>
      </c>
      <c r="K2585" s="2">
        <v>1905</v>
      </c>
      <c r="L2585">
        <v>5</v>
      </c>
      <c r="M2585">
        <v>1</v>
      </c>
      <c r="N2585" t="s">
        <v>27</v>
      </c>
      <c r="O2585" t="s">
        <v>27</v>
      </c>
      <c r="P2585" t="s">
        <v>28</v>
      </c>
      <c r="Q2585" t="s">
        <v>32</v>
      </c>
      <c r="R2585" t="s">
        <v>27</v>
      </c>
      <c r="S2585">
        <v>40</v>
      </c>
      <c r="T2585">
        <v>300</v>
      </c>
      <c r="U2585" t="s">
        <v>39</v>
      </c>
    </row>
    <row r="2586" spans="1:21" x14ac:dyDescent="0.35">
      <c r="A2586" t="s">
        <v>66</v>
      </c>
      <c r="B2586">
        <v>38</v>
      </c>
      <c r="C2586">
        <v>2024</v>
      </c>
      <c r="D2586" t="s">
        <v>22</v>
      </c>
      <c r="E2586">
        <v>101</v>
      </c>
      <c r="F2586" t="s">
        <v>23</v>
      </c>
      <c r="G2586" t="s">
        <v>24</v>
      </c>
      <c r="H2586" t="s">
        <v>25</v>
      </c>
      <c r="I2586">
        <v>350</v>
      </c>
      <c r="J2586" t="s">
        <v>31</v>
      </c>
      <c r="K2586" s="2">
        <v>2625</v>
      </c>
      <c r="L2586">
        <v>5</v>
      </c>
      <c r="M2586">
        <v>1</v>
      </c>
      <c r="N2586" t="s">
        <v>27</v>
      </c>
      <c r="O2586" t="s">
        <v>32</v>
      </c>
      <c r="P2586" t="s">
        <v>28</v>
      </c>
      <c r="Q2586" t="s">
        <v>27</v>
      </c>
      <c r="R2586" t="s">
        <v>27</v>
      </c>
      <c r="S2586">
        <v>30</v>
      </c>
      <c r="T2586">
        <v>200</v>
      </c>
      <c r="U2586" t="s">
        <v>29</v>
      </c>
    </row>
    <row r="2587" spans="1:21" x14ac:dyDescent="0.35">
      <c r="A2587" t="s">
        <v>67</v>
      </c>
      <c r="B2587">
        <v>39</v>
      </c>
      <c r="C2587">
        <v>2024</v>
      </c>
      <c r="D2587" t="s">
        <v>22</v>
      </c>
      <c r="E2587">
        <v>101</v>
      </c>
      <c r="F2587" t="s">
        <v>23</v>
      </c>
      <c r="G2587" t="s">
        <v>24</v>
      </c>
      <c r="H2587" t="s">
        <v>25</v>
      </c>
      <c r="I2587">
        <v>100</v>
      </c>
      <c r="J2587" t="s">
        <v>31</v>
      </c>
      <c r="K2587" s="2">
        <v>1905</v>
      </c>
      <c r="L2587">
        <v>5</v>
      </c>
      <c r="M2587">
        <v>1</v>
      </c>
      <c r="N2587" t="s">
        <v>27</v>
      </c>
      <c r="O2587" t="s">
        <v>27</v>
      </c>
      <c r="P2587">
        <v>18</v>
      </c>
      <c r="Q2587" t="s">
        <v>32</v>
      </c>
      <c r="R2587" t="s">
        <v>32</v>
      </c>
      <c r="S2587">
        <v>30</v>
      </c>
      <c r="T2587">
        <v>100</v>
      </c>
      <c r="U2587" t="s">
        <v>29</v>
      </c>
    </row>
    <row r="2588" spans="1:21" x14ac:dyDescent="0.35">
      <c r="A2588" t="s">
        <v>68</v>
      </c>
      <c r="B2588">
        <v>40</v>
      </c>
      <c r="C2588">
        <v>2024</v>
      </c>
      <c r="D2588" t="s">
        <v>22</v>
      </c>
      <c r="E2588">
        <v>101</v>
      </c>
      <c r="F2588" t="s">
        <v>23</v>
      </c>
      <c r="G2588" t="s">
        <v>24</v>
      </c>
      <c r="H2588" t="s">
        <v>25</v>
      </c>
      <c r="I2588">
        <v>500</v>
      </c>
      <c r="J2588" t="s">
        <v>26</v>
      </c>
      <c r="K2588" s="2">
        <v>2000</v>
      </c>
      <c r="L2588">
        <v>6</v>
      </c>
      <c r="M2588">
        <v>2</v>
      </c>
      <c r="N2588" t="s">
        <v>27</v>
      </c>
      <c r="O2588" t="s">
        <v>32</v>
      </c>
      <c r="P2588" t="s">
        <v>28</v>
      </c>
      <c r="Q2588" t="s">
        <v>27</v>
      </c>
      <c r="R2588" t="s">
        <v>27</v>
      </c>
      <c r="S2588">
        <v>40</v>
      </c>
      <c r="T2588">
        <v>400</v>
      </c>
    </row>
    <row r="2589" spans="1:21" x14ac:dyDescent="0.35">
      <c r="A2589" t="s">
        <v>69</v>
      </c>
      <c r="B2589">
        <v>41</v>
      </c>
      <c r="C2589">
        <v>2024</v>
      </c>
      <c r="D2589" t="s">
        <v>22</v>
      </c>
      <c r="E2589">
        <v>101</v>
      </c>
      <c r="F2589" t="s">
        <v>23</v>
      </c>
      <c r="G2589" t="s">
        <v>24</v>
      </c>
      <c r="H2589" t="s">
        <v>25</v>
      </c>
      <c r="I2589">
        <v>615</v>
      </c>
      <c r="J2589" t="s">
        <v>31</v>
      </c>
      <c r="K2589" s="2">
        <v>1905</v>
      </c>
      <c r="L2589">
        <v>5</v>
      </c>
      <c r="M2589">
        <v>2</v>
      </c>
      <c r="N2589" t="s">
        <v>27</v>
      </c>
      <c r="O2589" t="s">
        <v>32</v>
      </c>
      <c r="P2589" t="s">
        <v>28</v>
      </c>
      <c r="Q2589" t="s">
        <v>32</v>
      </c>
      <c r="R2589" t="s">
        <v>32</v>
      </c>
      <c r="S2589">
        <v>30</v>
      </c>
      <c r="T2589">
        <v>406</v>
      </c>
      <c r="U2589" t="s">
        <v>29</v>
      </c>
    </row>
    <row r="2590" spans="1:21" x14ac:dyDescent="0.35">
      <c r="A2590" t="s">
        <v>70</v>
      </c>
      <c r="B2590">
        <v>42</v>
      </c>
      <c r="C2590">
        <v>2024</v>
      </c>
      <c r="D2590" t="s">
        <v>22</v>
      </c>
      <c r="E2590">
        <v>101</v>
      </c>
      <c r="F2590" t="s">
        <v>23</v>
      </c>
      <c r="G2590" t="s">
        <v>24</v>
      </c>
      <c r="H2590" t="s">
        <v>25</v>
      </c>
      <c r="I2590">
        <v>30</v>
      </c>
      <c r="J2590" t="s">
        <v>31</v>
      </c>
      <c r="K2590" s="2">
        <v>1908</v>
      </c>
      <c r="L2590">
        <v>5</v>
      </c>
      <c r="M2590">
        <v>1</v>
      </c>
      <c r="N2590" t="s">
        <v>27</v>
      </c>
      <c r="O2590" t="s">
        <v>32</v>
      </c>
      <c r="P2590" t="s">
        <v>28</v>
      </c>
      <c r="Q2590" t="s">
        <v>32</v>
      </c>
      <c r="R2590" t="s">
        <v>32</v>
      </c>
      <c r="S2590">
        <v>2</v>
      </c>
      <c r="T2590">
        <v>40</v>
      </c>
      <c r="U2590" t="s">
        <v>29</v>
      </c>
    </row>
    <row r="2591" spans="1:21" x14ac:dyDescent="0.35">
      <c r="A2591" t="s">
        <v>71</v>
      </c>
      <c r="B2591">
        <v>44</v>
      </c>
      <c r="C2591">
        <v>2024</v>
      </c>
      <c r="D2591" t="s">
        <v>22</v>
      </c>
      <c r="E2591">
        <v>101</v>
      </c>
      <c r="F2591" t="s">
        <v>23</v>
      </c>
      <c r="G2591" t="s">
        <v>24</v>
      </c>
      <c r="H2591" t="s">
        <v>25</v>
      </c>
      <c r="I2591">
        <v>310</v>
      </c>
      <c r="J2591" t="s">
        <v>26</v>
      </c>
      <c r="K2591" s="2">
        <v>2500</v>
      </c>
      <c r="L2591">
        <v>6</v>
      </c>
      <c r="M2591">
        <v>1</v>
      </c>
      <c r="N2591" t="s">
        <v>27</v>
      </c>
      <c r="O2591" t="s">
        <v>32</v>
      </c>
      <c r="P2591">
        <v>21</v>
      </c>
      <c r="Q2591" t="s">
        <v>32</v>
      </c>
      <c r="R2591" t="s">
        <v>32</v>
      </c>
      <c r="S2591">
        <v>40</v>
      </c>
      <c r="T2591">
        <v>620</v>
      </c>
      <c r="U2591" t="s">
        <v>29</v>
      </c>
    </row>
    <row r="2592" spans="1:21" x14ac:dyDescent="0.35">
      <c r="A2592" t="s">
        <v>72</v>
      </c>
      <c r="B2592">
        <v>45</v>
      </c>
      <c r="C2592">
        <v>2024</v>
      </c>
      <c r="D2592" t="s">
        <v>22</v>
      </c>
      <c r="E2592">
        <v>101</v>
      </c>
      <c r="F2592" t="s">
        <v>23</v>
      </c>
      <c r="G2592" t="s">
        <v>24</v>
      </c>
      <c r="H2592" t="s">
        <v>25</v>
      </c>
      <c r="I2592">
        <v>111</v>
      </c>
      <c r="J2592" t="s">
        <v>31</v>
      </c>
      <c r="K2592" s="2">
        <v>1905</v>
      </c>
      <c r="L2592">
        <v>5</v>
      </c>
      <c r="M2592">
        <v>1</v>
      </c>
      <c r="N2592" t="s">
        <v>27</v>
      </c>
      <c r="O2592" t="s">
        <v>27</v>
      </c>
      <c r="P2592" t="s">
        <v>28</v>
      </c>
      <c r="Q2592" t="s">
        <v>32</v>
      </c>
      <c r="R2592" t="s">
        <v>27</v>
      </c>
      <c r="S2592">
        <v>30</v>
      </c>
      <c r="T2592">
        <v>145</v>
      </c>
      <c r="U2592" t="s">
        <v>29</v>
      </c>
    </row>
    <row r="2593" spans="1:21" x14ac:dyDescent="0.35">
      <c r="A2593" t="s">
        <v>73</v>
      </c>
      <c r="B2593">
        <v>46</v>
      </c>
      <c r="C2593">
        <v>2024</v>
      </c>
      <c r="D2593" t="s">
        <v>22</v>
      </c>
      <c r="E2593">
        <v>101</v>
      </c>
      <c r="F2593" t="s">
        <v>23</v>
      </c>
      <c r="G2593" t="s">
        <v>24</v>
      </c>
      <c r="H2593" t="s">
        <v>25</v>
      </c>
      <c r="I2593">
        <v>400</v>
      </c>
      <c r="J2593" t="s">
        <v>26</v>
      </c>
      <c r="K2593" s="2">
        <v>4000</v>
      </c>
      <c r="L2593">
        <v>6</v>
      </c>
      <c r="M2593">
        <v>1</v>
      </c>
      <c r="N2593" t="s">
        <v>27</v>
      </c>
      <c r="O2593" t="s">
        <v>32</v>
      </c>
      <c r="P2593">
        <v>18</v>
      </c>
      <c r="Q2593" t="s">
        <v>32</v>
      </c>
      <c r="R2593" t="s">
        <v>27</v>
      </c>
      <c r="S2593">
        <v>0</v>
      </c>
      <c r="T2593">
        <v>400</v>
      </c>
    </row>
    <row r="2594" spans="1:21" x14ac:dyDescent="0.35">
      <c r="A2594" t="s">
        <v>74</v>
      </c>
      <c r="B2594">
        <v>47</v>
      </c>
      <c r="C2594">
        <v>2024</v>
      </c>
      <c r="D2594" t="s">
        <v>22</v>
      </c>
      <c r="E2594">
        <v>101</v>
      </c>
      <c r="F2594" t="s">
        <v>23</v>
      </c>
      <c r="G2594" t="s">
        <v>24</v>
      </c>
      <c r="H2594" t="s">
        <v>25</v>
      </c>
      <c r="I2594">
        <v>760</v>
      </c>
      <c r="J2594" t="s">
        <v>31</v>
      </c>
      <c r="K2594" s="2">
        <v>1905</v>
      </c>
      <c r="L2594">
        <v>5</v>
      </c>
      <c r="M2594">
        <v>1</v>
      </c>
      <c r="N2594" t="s">
        <v>27</v>
      </c>
      <c r="O2594" t="s">
        <v>32</v>
      </c>
      <c r="P2594" t="s">
        <v>28</v>
      </c>
      <c r="Q2594" t="s">
        <v>32</v>
      </c>
      <c r="R2594" t="s">
        <v>27</v>
      </c>
      <c r="S2594">
        <v>30</v>
      </c>
      <c r="T2594">
        <v>310</v>
      </c>
      <c r="U2594" t="s">
        <v>29</v>
      </c>
    </row>
    <row r="2595" spans="1:21" x14ac:dyDescent="0.35">
      <c r="A2595" t="s">
        <v>75</v>
      </c>
      <c r="B2595">
        <v>48</v>
      </c>
      <c r="C2595">
        <v>2024</v>
      </c>
      <c r="D2595" t="s">
        <v>22</v>
      </c>
      <c r="E2595">
        <v>101</v>
      </c>
      <c r="F2595" t="s">
        <v>23</v>
      </c>
      <c r="G2595" t="s">
        <v>24</v>
      </c>
      <c r="H2595" t="s">
        <v>25</v>
      </c>
      <c r="I2595">
        <v>991</v>
      </c>
      <c r="J2595" t="s">
        <v>31</v>
      </c>
      <c r="K2595" s="2">
        <v>1800</v>
      </c>
      <c r="L2595">
        <v>5</v>
      </c>
      <c r="M2595">
        <v>3</v>
      </c>
      <c r="N2595" t="s">
        <v>27</v>
      </c>
      <c r="O2595" t="s">
        <v>27</v>
      </c>
      <c r="P2595">
        <v>21</v>
      </c>
      <c r="Q2595" t="s">
        <v>32</v>
      </c>
      <c r="R2595" t="s">
        <v>32</v>
      </c>
      <c r="S2595">
        <v>34</v>
      </c>
      <c r="T2595">
        <v>672.25</v>
      </c>
      <c r="U2595" t="s">
        <v>29</v>
      </c>
    </row>
    <row r="2596" spans="1:21" x14ac:dyDescent="0.35">
      <c r="A2596" t="s">
        <v>76</v>
      </c>
      <c r="B2596">
        <v>49</v>
      </c>
      <c r="C2596">
        <v>2024</v>
      </c>
      <c r="D2596" t="s">
        <v>22</v>
      </c>
      <c r="E2596">
        <v>101</v>
      </c>
      <c r="F2596" t="s">
        <v>23</v>
      </c>
      <c r="G2596" t="s">
        <v>24</v>
      </c>
      <c r="H2596" t="s">
        <v>25</v>
      </c>
      <c r="I2596">
        <v>110</v>
      </c>
      <c r="J2596" t="s">
        <v>31</v>
      </c>
      <c r="K2596" s="2">
        <v>1905</v>
      </c>
      <c r="L2596">
        <v>5</v>
      </c>
      <c r="M2596">
        <v>1</v>
      </c>
      <c r="N2596" t="s">
        <v>27</v>
      </c>
      <c r="O2596" t="s">
        <v>32</v>
      </c>
      <c r="P2596" t="s">
        <v>28</v>
      </c>
      <c r="Q2596" t="s">
        <v>27</v>
      </c>
      <c r="R2596" t="s">
        <v>27</v>
      </c>
      <c r="S2596">
        <v>30</v>
      </c>
      <c r="T2596">
        <v>63</v>
      </c>
      <c r="U2596" t="s">
        <v>29</v>
      </c>
    </row>
    <row r="2597" spans="1:21" x14ac:dyDescent="0.35">
      <c r="A2597" t="s">
        <v>77</v>
      </c>
      <c r="B2597">
        <v>50</v>
      </c>
      <c r="C2597">
        <v>2024</v>
      </c>
      <c r="D2597" t="s">
        <v>22</v>
      </c>
      <c r="E2597">
        <v>101</v>
      </c>
      <c r="F2597" t="s">
        <v>23</v>
      </c>
      <c r="G2597" t="s">
        <v>24</v>
      </c>
      <c r="H2597" t="s">
        <v>25</v>
      </c>
      <c r="I2597">
        <v>115</v>
      </c>
      <c r="J2597" t="s">
        <v>31</v>
      </c>
      <c r="K2597" s="2">
        <v>1725</v>
      </c>
      <c r="L2597">
        <v>5</v>
      </c>
      <c r="M2597">
        <v>1</v>
      </c>
      <c r="N2597" t="s">
        <v>27</v>
      </c>
      <c r="O2597" t="s">
        <v>27</v>
      </c>
      <c r="P2597">
        <v>18</v>
      </c>
      <c r="Q2597" t="s">
        <v>27</v>
      </c>
      <c r="R2597" t="s">
        <v>27</v>
      </c>
      <c r="S2597">
        <v>30</v>
      </c>
      <c r="T2597">
        <v>275</v>
      </c>
      <c r="U2597" t="s">
        <v>29</v>
      </c>
    </row>
    <row r="2598" spans="1:21" x14ac:dyDescent="0.35">
      <c r="A2598" t="s">
        <v>78</v>
      </c>
      <c r="B2598">
        <v>51</v>
      </c>
      <c r="C2598">
        <v>2024</v>
      </c>
      <c r="D2598" t="s">
        <v>22</v>
      </c>
      <c r="E2598">
        <v>101</v>
      </c>
      <c r="F2598" t="s">
        <v>23</v>
      </c>
      <c r="G2598" t="s">
        <v>24</v>
      </c>
      <c r="H2598" t="s">
        <v>25</v>
      </c>
      <c r="I2598">
        <v>130</v>
      </c>
      <c r="J2598" t="s">
        <v>31</v>
      </c>
      <c r="K2598" s="2">
        <v>1905</v>
      </c>
      <c r="L2598">
        <v>5</v>
      </c>
      <c r="M2598">
        <v>2</v>
      </c>
      <c r="N2598" t="s">
        <v>27</v>
      </c>
      <c r="O2598" t="s">
        <v>32</v>
      </c>
      <c r="P2598" t="s">
        <v>28</v>
      </c>
      <c r="Q2598" t="s">
        <v>27</v>
      </c>
      <c r="R2598" t="s">
        <v>32</v>
      </c>
      <c r="S2598">
        <v>30</v>
      </c>
      <c r="T2598">
        <v>135</v>
      </c>
      <c r="U2598" t="s">
        <v>27</v>
      </c>
    </row>
    <row r="2599" spans="1:21" x14ac:dyDescent="0.35">
      <c r="A2599" t="s">
        <v>79</v>
      </c>
      <c r="B2599">
        <v>53</v>
      </c>
      <c r="C2599">
        <v>2024</v>
      </c>
      <c r="D2599" t="s">
        <v>22</v>
      </c>
      <c r="E2599">
        <v>101</v>
      </c>
      <c r="F2599" t="s">
        <v>23</v>
      </c>
      <c r="G2599" t="s">
        <v>24</v>
      </c>
      <c r="H2599" t="s">
        <v>25</v>
      </c>
      <c r="I2599">
        <v>69</v>
      </c>
      <c r="J2599" t="s">
        <v>31</v>
      </c>
      <c r="K2599">
        <v>1707</v>
      </c>
      <c r="L2599">
        <v>5</v>
      </c>
      <c r="M2599">
        <v>1</v>
      </c>
      <c r="N2599" t="s">
        <v>27</v>
      </c>
      <c r="O2599" t="s">
        <v>27</v>
      </c>
      <c r="P2599" t="s">
        <v>28</v>
      </c>
      <c r="Q2599" t="s">
        <v>27</v>
      </c>
      <c r="R2599" t="s">
        <v>32</v>
      </c>
      <c r="S2599">
        <v>20</v>
      </c>
      <c r="T2599">
        <v>138</v>
      </c>
      <c r="U2599" t="s">
        <v>29</v>
      </c>
    </row>
    <row r="2600" spans="1:21" x14ac:dyDescent="0.35">
      <c r="A2600" t="s">
        <v>80</v>
      </c>
      <c r="B2600">
        <v>54</v>
      </c>
      <c r="C2600">
        <v>2024</v>
      </c>
      <c r="D2600" t="s">
        <v>22</v>
      </c>
      <c r="E2600">
        <v>101</v>
      </c>
      <c r="F2600" t="s">
        <v>23</v>
      </c>
      <c r="G2600" t="s">
        <v>24</v>
      </c>
      <c r="H2600" t="s">
        <v>25</v>
      </c>
      <c r="I2600">
        <v>500</v>
      </c>
      <c r="J2600" t="s">
        <v>31</v>
      </c>
      <c r="K2600">
        <v>1800</v>
      </c>
      <c r="L2600">
        <v>5</v>
      </c>
      <c r="M2600">
        <v>2</v>
      </c>
      <c r="N2600" t="s">
        <v>27</v>
      </c>
      <c r="O2600" t="s">
        <v>27</v>
      </c>
      <c r="P2600">
        <v>18</v>
      </c>
      <c r="Q2600" t="s">
        <v>32</v>
      </c>
      <c r="R2600" t="s">
        <v>27</v>
      </c>
      <c r="S2600">
        <v>48</v>
      </c>
      <c r="T2600">
        <v>425</v>
      </c>
      <c r="U2600" t="s">
        <v>29</v>
      </c>
    </row>
    <row r="2601" spans="1:21" x14ac:dyDescent="0.35">
      <c r="A2601" t="s">
        <v>81</v>
      </c>
      <c r="B2601">
        <v>55</v>
      </c>
      <c r="C2601">
        <v>2024</v>
      </c>
      <c r="D2601" t="s">
        <v>22</v>
      </c>
      <c r="E2601">
        <v>101</v>
      </c>
      <c r="F2601" t="s">
        <v>23</v>
      </c>
      <c r="G2601" t="s">
        <v>24</v>
      </c>
      <c r="H2601" t="s">
        <v>25</v>
      </c>
      <c r="I2601">
        <v>55</v>
      </c>
      <c r="J2601" t="s">
        <v>31</v>
      </c>
      <c r="K2601">
        <v>1905</v>
      </c>
      <c r="L2601">
        <v>5</v>
      </c>
      <c r="M2601">
        <v>1</v>
      </c>
      <c r="N2601" t="s">
        <v>27</v>
      </c>
      <c r="O2601" t="s">
        <v>27</v>
      </c>
      <c r="P2601" t="s">
        <v>28</v>
      </c>
      <c r="Q2601" t="s">
        <v>27</v>
      </c>
      <c r="R2601" t="s">
        <v>27</v>
      </c>
      <c r="S2601">
        <v>0</v>
      </c>
      <c r="T2601">
        <v>55</v>
      </c>
      <c r="U2601" t="s">
        <v>29</v>
      </c>
    </row>
    <row r="2602" spans="1:21" x14ac:dyDescent="0.35">
      <c r="A2602" t="s">
        <v>82</v>
      </c>
      <c r="B2602">
        <v>56</v>
      </c>
      <c r="C2602">
        <v>2024</v>
      </c>
      <c r="D2602" t="s">
        <v>22</v>
      </c>
      <c r="E2602">
        <v>101</v>
      </c>
      <c r="F2602" t="s">
        <v>23</v>
      </c>
      <c r="G2602" t="s">
        <v>24</v>
      </c>
      <c r="H2602" t="s">
        <v>25</v>
      </c>
      <c r="I2602">
        <v>1100</v>
      </c>
      <c r="J2602" t="s">
        <v>31</v>
      </c>
      <c r="K2602">
        <v>1850</v>
      </c>
      <c r="L2602">
        <v>5</v>
      </c>
      <c r="M2602">
        <v>1</v>
      </c>
      <c r="N2602" t="s">
        <v>27</v>
      </c>
      <c r="O2602" t="s">
        <v>32</v>
      </c>
      <c r="P2602" t="s">
        <v>28</v>
      </c>
      <c r="Q2602" t="s">
        <v>32</v>
      </c>
      <c r="R2602" t="s">
        <v>27</v>
      </c>
      <c r="S2602">
        <v>30</v>
      </c>
      <c r="T2602">
        <v>900</v>
      </c>
      <c r="U2602" t="s">
        <v>29</v>
      </c>
    </row>
    <row r="2603" spans="1:21" x14ac:dyDescent="0.35">
      <c r="A2603" t="s">
        <v>21</v>
      </c>
      <c r="B2603">
        <v>1</v>
      </c>
      <c r="C2603">
        <v>2024</v>
      </c>
      <c r="D2603" t="s">
        <v>83</v>
      </c>
      <c r="E2603">
        <v>102</v>
      </c>
      <c r="F2603" t="s">
        <v>84</v>
      </c>
      <c r="G2603" t="s">
        <v>85</v>
      </c>
      <c r="H2603" t="s">
        <v>25</v>
      </c>
      <c r="I2603">
        <v>350</v>
      </c>
      <c r="J2603" s="2" t="s">
        <v>86</v>
      </c>
      <c r="K2603" s="2">
        <v>0</v>
      </c>
      <c r="L2603">
        <v>2</v>
      </c>
      <c r="M2603">
        <v>1</v>
      </c>
      <c r="N2603" s="2" t="s">
        <v>32</v>
      </c>
      <c r="O2603" t="s">
        <v>27</v>
      </c>
      <c r="P2603">
        <v>19</v>
      </c>
      <c r="Q2603" t="s">
        <v>32</v>
      </c>
      <c r="R2603" t="s">
        <v>32</v>
      </c>
      <c r="S2603">
        <v>6</v>
      </c>
      <c r="T2603">
        <v>400</v>
      </c>
      <c r="U2603" t="s">
        <v>29</v>
      </c>
    </row>
    <row r="2604" spans="1:21" x14ac:dyDescent="0.35">
      <c r="A2604" t="s">
        <v>30</v>
      </c>
      <c r="B2604">
        <v>2</v>
      </c>
      <c r="C2604">
        <v>2024</v>
      </c>
      <c r="D2604" t="s">
        <v>83</v>
      </c>
      <c r="E2604">
        <v>102</v>
      </c>
      <c r="F2604" t="s">
        <v>84</v>
      </c>
      <c r="G2604" t="s">
        <v>85</v>
      </c>
      <c r="H2604" t="s">
        <v>27</v>
      </c>
      <c r="I2604" t="s">
        <v>28</v>
      </c>
      <c r="J2604" s="2" t="s">
        <v>28</v>
      </c>
      <c r="K2604" s="2" t="s">
        <v>28</v>
      </c>
      <c r="L2604" t="s">
        <v>28</v>
      </c>
      <c r="M2604" t="s">
        <v>28</v>
      </c>
      <c r="N2604" s="2" t="s">
        <v>28</v>
      </c>
      <c r="O2604" t="s">
        <v>28</v>
      </c>
      <c r="P2604" t="s">
        <v>28</v>
      </c>
      <c r="Q2604" t="s">
        <v>28</v>
      </c>
      <c r="R2604" t="s">
        <v>28</v>
      </c>
      <c r="S2604" t="s">
        <v>28</v>
      </c>
      <c r="T2604" t="s">
        <v>28</v>
      </c>
      <c r="U2604" t="s">
        <v>28</v>
      </c>
    </row>
    <row r="2605" spans="1:21" x14ac:dyDescent="0.35">
      <c r="A2605" t="s">
        <v>33</v>
      </c>
      <c r="B2605">
        <v>4</v>
      </c>
      <c r="C2605">
        <v>2024</v>
      </c>
      <c r="D2605" t="s">
        <v>83</v>
      </c>
      <c r="E2605">
        <v>102</v>
      </c>
      <c r="F2605" t="s">
        <v>84</v>
      </c>
      <c r="G2605" t="s">
        <v>85</v>
      </c>
      <c r="H2605" t="s">
        <v>27</v>
      </c>
      <c r="I2605" t="s">
        <v>28</v>
      </c>
      <c r="J2605" s="2" t="s">
        <v>28</v>
      </c>
      <c r="K2605" s="2" t="s">
        <v>28</v>
      </c>
      <c r="L2605" t="s">
        <v>28</v>
      </c>
      <c r="M2605" t="s">
        <v>28</v>
      </c>
      <c r="N2605" s="2" t="s">
        <v>28</v>
      </c>
      <c r="O2605" t="s">
        <v>28</v>
      </c>
      <c r="P2605" t="s">
        <v>28</v>
      </c>
      <c r="Q2605" t="s">
        <v>28</v>
      </c>
      <c r="R2605" t="s">
        <v>28</v>
      </c>
      <c r="S2605" t="s">
        <v>28</v>
      </c>
      <c r="T2605" t="s">
        <v>28</v>
      </c>
      <c r="U2605" t="s">
        <v>28</v>
      </c>
    </row>
    <row r="2606" spans="1:21" x14ac:dyDescent="0.35">
      <c r="A2606" t="s">
        <v>34</v>
      </c>
      <c r="B2606">
        <v>5</v>
      </c>
      <c r="C2606">
        <v>2024</v>
      </c>
      <c r="D2606" t="s">
        <v>83</v>
      </c>
      <c r="E2606">
        <v>102</v>
      </c>
      <c r="F2606" t="s">
        <v>84</v>
      </c>
      <c r="G2606" t="s">
        <v>85</v>
      </c>
      <c r="H2606" t="s">
        <v>25</v>
      </c>
      <c r="I2606">
        <v>300</v>
      </c>
      <c r="J2606" s="2" t="s">
        <v>27</v>
      </c>
      <c r="K2606" s="2">
        <v>0</v>
      </c>
      <c r="L2606">
        <v>0</v>
      </c>
      <c r="M2606">
        <v>2</v>
      </c>
      <c r="N2606" s="2" t="s">
        <v>27</v>
      </c>
      <c r="O2606" t="s">
        <v>27</v>
      </c>
      <c r="P2606">
        <v>18</v>
      </c>
      <c r="Q2606" t="s">
        <v>32</v>
      </c>
      <c r="R2606" t="s">
        <v>27</v>
      </c>
      <c r="S2606">
        <v>6</v>
      </c>
      <c r="T2606">
        <v>200</v>
      </c>
      <c r="U2606" t="s">
        <v>39</v>
      </c>
    </row>
    <row r="2607" spans="1:21" x14ac:dyDescent="0.35">
      <c r="A2607" t="s">
        <v>35</v>
      </c>
      <c r="B2607">
        <v>6</v>
      </c>
      <c r="C2607">
        <v>2024</v>
      </c>
      <c r="D2607" t="s">
        <v>83</v>
      </c>
      <c r="E2607">
        <v>102</v>
      </c>
      <c r="F2607" t="s">
        <v>84</v>
      </c>
      <c r="G2607" t="s">
        <v>85</v>
      </c>
      <c r="H2607" t="s">
        <v>27</v>
      </c>
      <c r="I2607" t="s">
        <v>28</v>
      </c>
      <c r="J2607" s="2" t="s">
        <v>28</v>
      </c>
      <c r="K2607" s="2" t="s">
        <v>28</v>
      </c>
      <c r="L2607" t="s">
        <v>28</v>
      </c>
      <c r="M2607" t="s">
        <v>28</v>
      </c>
      <c r="N2607" s="2" t="s">
        <v>28</v>
      </c>
      <c r="O2607" t="s">
        <v>28</v>
      </c>
      <c r="P2607" t="s">
        <v>28</v>
      </c>
      <c r="Q2607" t="s">
        <v>28</v>
      </c>
      <c r="R2607" t="s">
        <v>28</v>
      </c>
      <c r="S2607" t="s">
        <v>28</v>
      </c>
      <c r="T2607" t="s">
        <v>28</v>
      </c>
      <c r="U2607" t="s">
        <v>28</v>
      </c>
    </row>
    <row r="2608" spans="1:21" x14ac:dyDescent="0.35">
      <c r="A2608" t="s">
        <v>36</v>
      </c>
      <c r="B2608">
        <v>8</v>
      </c>
      <c r="C2608">
        <v>2024</v>
      </c>
      <c r="D2608" t="s">
        <v>83</v>
      </c>
      <c r="E2608">
        <v>102</v>
      </c>
      <c r="F2608" t="s">
        <v>84</v>
      </c>
      <c r="G2608" t="s">
        <v>85</v>
      </c>
      <c r="H2608" t="s">
        <v>27</v>
      </c>
      <c r="I2608" t="s">
        <v>28</v>
      </c>
      <c r="J2608" s="2" t="s">
        <v>28</v>
      </c>
      <c r="K2608" s="2" t="s">
        <v>28</v>
      </c>
      <c r="L2608" t="s">
        <v>28</v>
      </c>
      <c r="M2608" t="s">
        <v>28</v>
      </c>
      <c r="N2608" s="2" t="s">
        <v>28</v>
      </c>
      <c r="O2608" t="s">
        <v>28</v>
      </c>
      <c r="P2608" t="s">
        <v>28</v>
      </c>
      <c r="Q2608" t="s">
        <v>28</v>
      </c>
      <c r="R2608" t="s">
        <v>28</v>
      </c>
      <c r="S2608" t="s">
        <v>28</v>
      </c>
      <c r="T2608" t="s">
        <v>28</v>
      </c>
      <c r="U2608" t="s">
        <v>28</v>
      </c>
    </row>
    <row r="2609" spans="1:21" x14ac:dyDescent="0.35">
      <c r="A2609" t="s">
        <v>37</v>
      </c>
      <c r="B2609">
        <v>9</v>
      </c>
      <c r="C2609">
        <v>2024</v>
      </c>
      <c r="D2609" t="s">
        <v>83</v>
      </c>
      <c r="E2609">
        <v>102</v>
      </c>
      <c r="F2609" t="s">
        <v>84</v>
      </c>
      <c r="G2609" t="s">
        <v>85</v>
      </c>
      <c r="H2609" t="s">
        <v>27</v>
      </c>
      <c r="I2609" t="s">
        <v>28</v>
      </c>
      <c r="J2609" s="2" t="s">
        <v>28</v>
      </c>
      <c r="K2609" s="2" t="s">
        <v>28</v>
      </c>
      <c r="L2609" t="s">
        <v>28</v>
      </c>
      <c r="M2609" t="s">
        <v>28</v>
      </c>
      <c r="N2609" s="2" t="s">
        <v>28</v>
      </c>
      <c r="O2609" t="s">
        <v>28</v>
      </c>
      <c r="P2609" t="s">
        <v>28</v>
      </c>
      <c r="Q2609" t="s">
        <v>28</v>
      </c>
      <c r="R2609" t="s">
        <v>28</v>
      </c>
      <c r="S2609" t="s">
        <v>28</v>
      </c>
      <c r="T2609" t="s">
        <v>28</v>
      </c>
      <c r="U2609" t="s">
        <v>28</v>
      </c>
    </row>
    <row r="2610" spans="1:21" x14ac:dyDescent="0.35">
      <c r="A2610" t="s">
        <v>38</v>
      </c>
      <c r="B2610">
        <v>10</v>
      </c>
      <c r="C2610">
        <v>2024</v>
      </c>
      <c r="D2610" t="s">
        <v>83</v>
      </c>
      <c r="E2610">
        <v>102</v>
      </c>
      <c r="F2610" t="s">
        <v>84</v>
      </c>
      <c r="G2610" t="s">
        <v>85</v>
      </c>
      <c r="H2610" t="s">
        <v>27</v>
      </c>
      <c r="I2610" t="s">
        <v>28</v>
      </c>
      <c r="J2610" s="2" t="s">
        <v>28</v>
      </c>
      <c r="K2610" s="2" t="s">
        <v>28</v>
      </c>
      <c r="L2610" t="s">
        <v>28</v>
      </c>
      <c r="M2610" t="s">
        <v>28</v>
      </c>
      <c r="N2610" s="2" t="s">
        <v>28</v>
      </c>
      <c r="O2610" t="s">
        <v>28</v>
      </c>
      <c r="P2610" t="s">
        <v>28</v>
      </c>
      <c r="Q2610" t="s">
        <v>28</v>
      </c>
      <c r="R2610" t="s">
        <v>28</v>
      </c>
      <c r="S2610" t="s">
        <v>28</v>
      </c>
      <c r="T2610" t="s">
        <v>28</v>
      </c>
      <c r="U2610" t="s">
        <v>28</v>
      </c>
    </row>
    <row r="2611" spans="1:21" x14ac:dyDescent="0.35">
      <c r="A2611" t="s">
        <v>40</v>
      </c>
      <c r="B2611">
        <v>11</v>
      </c>
      <c r="C2611">
        <v>2024</v>
      </c>
      <c r="D2611" t="s">
        <v>83</v>
      </c>
      <c r="E2611">
        <v>102</v>
      </c>
      <c r="F2611" t="s">
        <v>84</v>
      </c>
      <c r="G2611" t="s">
        <v>85</v>
      </c>
      <c r="H2611" t="s">
        <v>27</v>
      </c>
      <c r="I2611" t="s">
        <v>28</v>
      </c>
      <c r="J2611" s="2" t="s">
        <v>28</v>
      </c>
      <c r="K2611" s="2" t="s">
        <v>28</v>
      </c>
      <c r="L2611" t="s">
        <v>28</v>
      </c>
      <c r="M2611" t="s">
        <v>28</v>
      </c>
      <c r="N2611" s="2" t="s">
        <v>28</v>
      </c>
      <c r="O2611" t="s">
        <v>28</v>
      </c>
      <c r="P2611" t="s">
        <v>28</v>
      </c>
      <c r="Q2611" t="s">
        <v>28</v>
      </c>
      <c r="R2611" t="s">
        <v>28</v>
      </c>
      <c r="S2611" t="s">
        <v>28</v>
      </c>
      <c r="T2611" t="s">
        <v>28</v>
      </c>
      <c r="U2611" t="s">
        <v>28</v>
      </c>
    </row>
    <row r="2612" spans="1:21" x14ac:dyDescent="0.35">
      <c r="A2612" t="s">
        <v>41</v>
      </c>
      <c r="B2612">
        <v>12</v>
      </c>
      <c r="C2612">
        <v>2024</v>
      </c>
      <c r="D2612" t="s">
        <v>83</v>
      </c>
      <c r="E2612">
        <v>102</v>
      </c>
      <c r="F2612" t="s">
        <v>84</v>
      </c>
      <c r="G2612" t="s">
        <v>85</v>
      </c>
      <c r="H2612" t="s">
        <v>25</v>
      </c>
      <c r="I2612">
        <v>363.5</v>
      </c>
      <c r="J2612" s="2" t="s">
        <v>86</v>
      </c>
      <c r="K2612" s="2">
        <v>0</v>
      </c>
      <c r="L2612">
        <v>2</v>
      </c>
      <c r="M2612">
        <v>1</v>
      </c>
      <c r="N2612" s="2" t="s">
        <v>32</v>
      </c>
      <c r="O2612" t="s">
        <v>27</v>
      </c>
      <c r="P2612">
        <v>18</v>
      </c>
      <c r="Q2612" t="s">
        <v>27</v>
      </c>
      <c r="R2612" t="s">
        <v>27</v>
      </c>
      <c r="S2612">
        <v>0</v>
      </c>
      <c r="T2612">
        <v>80</v>
      </c>
      <c r="U2612" t="s">
        <v>29</v>
      </c>
    </row>
    <row r="2613" spans="1:21" x14ac:dyDescent="0.35">
      <c r="A2613" t="s">
        <v>42</v>
      </c>
      <c r="B2613">
        <v>13</v>
      </c>
      <c r="C2613">
        <v>2024</v>
      </c>
      <c r="D2613" t="s">
        <v>83</v>
      </c>
      <c r="E2613">
        <v>102</v>
      </c>
      <c r="F2613" t="s">
        <v>84</v>
      </c>
      <c r="G2613" t="s">
        <v>85</v>
      </c>
      <c r="H2613" t="s">
        <v>25</v>
      </c>
      <c r="I2613">
        <v>430</v>
      </c>
      <c r="J2613" s="2" t="s">
        <v>86</v>
      </c>
      <c r="K2613" s="2">
        <v>0</v>
      </c>
      <c r="L2613">
        <v>2</v>
      </c>
      <c r="M2613">
        <v>1</v>
      </c>
      <c r="N2613" s="2" t="s">
        <v>27</v>
      </c>
      <c r="O2613" t="s">
        <v>27</v>
      </c>
      <c r="P2613">
        <v>18</v>
      </c>
      <c r="Q2613" t="s">
        <v>27</v>
      </c>
      <c r="R2613" t="s">
        <v>27</v>
      </c>
      <c r="S2613">
        <v>8</v>
      </c>
      <c r="T2613">
        <v>150</v>
      </c>
      <c r="U2613" t="s">
        <v>39</v>
      </c>
    </row>
    <row r="2614" spans="1:21" x14ac:dyDescent="0.35">
      <c r="A2614" t="s">
        <v>43</v>
      </c>
      <c r="B2614">
        <v>15</v>
      </c>
      <c r="C2614">
        <v>2024</v>
      </c>
      <c r="D2614" t="s">
        <v>83</v>
      </c>
      <c r="E2614">
        <v>102</v>
      </c>
      <c r="F2614" t="s">
        <v>84</v>
      </c>
      <c r="G2614" t="s">
        <v>85</v>
      </c>
      <c r="H2614" t="s">
        <v>27</v>
      </c>
      <c r="I2614" t="s">
        <v>28</v>
      </c>
      <c r="J2614" s="2" t="s">
        <v>28</v>
      </c>
      <c r="K2614" s="2" t="s">
        <v>28</v>
      </c>
      <c r="L2614" t="s">
        <v>28</v>
      </c>
      <c r="N2614" s="2" t="s">
        <v>28</v>
      </c>
      <c r="O2614" t="s">
        <v>28</v>
      </c>
      <c r="P2614" t="s">
        <v>28</v>
      </c>
      <c r="Q2614" t="s">
        <v>28</v>
      </c>
      <c r="R2614" t="s">
        <v>28</v>
      </c>
      <c r="S2614" t="s">
        <v>28</v>
      </c>
      <c r="T2614" t="s">
        <v>28</v>
      </c>
      <c r="U2614" t="s">
        <v>28</v>
      </c>
    </row>
    <row r="2615" spans="1:21" x14ac:dyDescent="0.35">
      <c r="A2615" t="s">
        <v>44</v>
      </c>
      <c r="B2615">
        <v>16</v>
      </c>
      <c r="C2615">
        <v>2024</v>
      </c>
      <c r="D2615" t="s">
        <v>83</v>
      </c>
      <c r="E2615">
        <v>102</v>
      </c>
      <c r="F2615" t="s">
        <v>84</v>
      </c>
      <c r="G2615" t="s">
        <v>85</v>
      </c>
      <c r="H2615" t="s">
        <v>27</v>
      </c>
      <c r="I2615" t="s">
        <v>28</v>
      </c>
      <c r="J2615" s="2" t="s">
        <v>28</v>
      </c>
      <c r="K2615" s="2" t="s">
        <v>28</v>
      </c>
      <c r="L2615" t="s">
        <v>28</v>
      </c>
      <c r="N2615" s="2" t="s">
        <v>28</v>
      </c>
      <c r="O2615" t="s">
        <v>28</v>
      </c>
      <c r="P2615" t="s">
        <v>28</v>
      </c>
      <c r="Q2615" t="s">
        <v>28</v>
      </c>
      <c r="R2615" t="s">
        <v>28</v>
      </c>
      <c r="S2615" t="s">
        <v>28</v>
      </c>
      <c r="T2615" t="s">
        <v>28</v>
      </c>
      <c r="U2615" t="s">
        <v>28</v>
      </c>
    </row>
    <row r="2616" spans="1:21" x14ac:dyDescent="0.35">
      <c r="A2616" t="s">
        <v>45</v>
      </c>
      <c r="B2616">
        <v>17</v>
      </c>
      <c r="C2616">
        <v>2024</v>
      </c>
      <c r="D2616" t="s">
        <v>83</v>
      </c>
      <c r="E2616">
        <v>102</v>
      </c>
      <c r="F2616" t="s">
        <v>84</v>
      </c>
      <c r="G2616" t="s">
        <v>85</v>
      </c>
      <c r="H2616" t="s">
        <v>25</v>
      </c>
      <c r="I2616">
        <v>237</v>
      </c>
      <c r="J2616" s="2" t="s">
        <v>87</v>
      </c>
      <c r="K2616" s="2">
        <v>0</v>
      </c>
      <c r="L2616">
        <v>0</v>
      </c>
      <c r="M2616">
        <v>1</v>
      </c>
      <c r="N2616" s="2" t="s">
        <v>27</v>
      </c>
      <c r="O2616" t="s">
        <v>27</v>
      </c>
      <c r="P2616">
        <v>18</v>
      </c>
      <c r="Q2616" t="s">
        <v>27</v>
      </c>
      <c r="R2616" t="s">
        <v>27</v>
      </c>
      <c r="S2616">
        <v>12</v>
      </c>
      <c r="T2616">
        <v>450</v>
      </c>
      <c r="U2616" t="s">
        <v>39</v>
      </c>
    </row>
    <row r="2617" spans="1:21" x14ac:dyDescent="0.35">
      <c r="A2617" t="s">
        <v>46</v>
      </c>
      <c r="B2617">
        <v>18</v>
      </c>
      <c r="C2617">
        <v>2024</v>
      </c>
      <c r="D2617" t="s">
        <v>83</v>
      </c>
      <c r="E2617">
        <v>102</v>
      </c>
      <c r="F2617" t="s">
        <v>84</v>
      </c>
      <c r="G2617" t="s">
        <v>85</v>
      </c>
      <c r="H2617" t="s">
        <v>25</v>
      </c>
      <c r="I2617">
        <v>105</v>
      </c>
      <c r="J2617" s="2" t="s">
        <v>86</v>
      </c>
      <c r="K2617" s="2">
        <v>0</v>
      </c>
      <c r="L2617">
        <v>2</v>
      </c>
      <c r="M2617">
        <v>1</v>
      </c>
      <c r="N2617" s="2" t="s">
        <v>27</v>
      </c>
      <c r="O2617" t="s">
        <v>27</v>
      </c>
      <c r="P2617">
        <v>18</v>
      </c>
      <c r="Q2617" t="s">
        <v>27</v>
      </c>
      <c r="S2617">
        <v>8</v>
      </c>
      <c r="T2617">
        <v>35</v>
      </c>
      <c r="U2617" t="s">
        <v>39</v>
      </c>
    </row>
    <row r="2618" spans="1:21" x14ac:dyDescent="0.35">
      <c r="A2618" t="s">
        <v>47</v>
      </c>
      <c r="B2618">
        <v>19</v>
      </c>
      <c r="C2618">
        <v>2024</v>
      </c>
      <c r="D2618" t="s">
        <v>83</v>
      </c>
      <c r="E2618">
        <v>102</v>
      </c>
      <c r="F2618" t="s">
        <v>84</v>
      </c>
      <c r="G2618" t="s">
        <v>85</v>
      </c>
      <c r="H2618" t="s">
        <v>27</v>
      </c>
      <c r="I2618" t="s">
        <v>28</v>
      </c>
      <c r="J2618" s="2" t="s">
        <v>28</v>
      </c>
      <c r="K2618" s="2" t="s">
        <v>28</v>
      </c>
      <c r="L2618" t="s">
        <v>28</v>
      </c>
      <c r="N2618" s="2" t="s">
        <v>28</v>
      </c>
      <c r="O2618" t="s">
        <v>28</v>
      </c>
      <c r="P2618" t="s">
        <v>28</v>
      </c>
      <c r="Q2618" t="s">
        <v>28</v>
      </c>
      <c r="R2618" t="s">
        <v>27</v>
      </c>
      <c r="S2618" t="s">
        <v>28</v>
      </c>
      <c r="T2618" t="s">
        <v>28</v>
      </c>
      <c r="U2618" t="s">
        <v>28</v>
      </c>
    </row>
    <row r="2619" spans="1:21" x14ac:dyDescent="0.35">
      <c r="A2619" t="s">
        <v>48</v>
      </c>
      <c r="B2619">
        <v>20</v>
      </c>
      <c r="C2619">
        <v>2024</v>
      </c>
      <c r="D2619" t="s">
        <v>83</v>
      </c>
      <c r="E2619">
        <v>102</v>
      </c>
      <c r="F2619" t="s">
        <v>84</v>
      </c>
      <c r="G2619" t="s">
        <v>85</v>
      </c>
      <c r="H2619" t="s">
        <v>27</v>
      </c>
      <c r="I2619" t="s">
        <v>28</v>
      </c>
      <c r="J2619" s="2" t="s">
        <v>28</v>
      </c>
      <c r="K2619" s="2" t="s">
        <v>28</v>
      </c>
      <c r="L2619" t="s">
        <v>28</v>
      </c>
      <c r="N2619" s="2" t="s">
        <v>28</v>
      </c>
      <c r="O2619" t="s">
        <v>28</v>
      </c>
      <c r="P2619" t="s">
        <v>28</v>
      </c>
      <c r="Q2619" t="s">
        <v>28</v>
      </c>
      <c r="R2619" t="s">
        <v>28</v>
      </c>
      <c r="S2619" t="s">
        <v>28</v>
      </c>
      <c r="T2619" t="s">
        <v>28</v>
      </c>
      <c r="U2619" t="s">
        <v>28</v>
      </c>
    </row>
    <row r="2620" spans="1:21" x14ac:dyDescent="0.35">
      <c r="A2620" t="s">
        <v>49</v>
      </c>
      <c r="B2620">
        <v>21</v>
      </c>
      <c r="C2620">
        <v>2024</v>
      </c>
      <c r="D2620" t="s">
        <v>83</v>
      </c>
      <c r="E2620">
        <v>102</v>
      </c>
      <c r="F2620" t="s">
        <v>84</v>
      </c>
      <c r="G2620" t="s">
        <v>85</v>
      </c>
      <c r="H2620" t="s">
        <v>25</v>
      </c>
      <c r="I2620">
        <v>280</v>
      </c>
      <c r="J2620" s="2" t="s">
        <v>86</v>
      </c>
      <c r="K2620" s="2">
        <v>0</v>
      </c>
      <c r="L2620">
        <v>2</v>
      </c>
      <c r="M2620">
        <v>1</v>
      </c>
      <c r="N2620" s="2" t="s">
        <v>32</v>
      </c>
      <c r="O2620" t="s">
        <v>27</v>
      </c>
      <c r="P2620">
        <v>18</v>
      </c>
      <c r="Q2620" t="s">
        <v>32</v>
      </c>
      <c r="R2620" t="s">
        <v>27</v>
      </c>
      <c r="S2620">
        <v>12</v>
      </c>
      <c r="T2620">
        <v>250</v>
      </c>
      <c r="U2620" t="s">
        <v>39</v>
      </c>
    </row>
    <row r="2621" spans="1:21" x14ac:dyDescent="0.35">
      <c r="A2621" t="s">
        <v>50</v>
      </c>
      <c r="B2621">
        <v>22</v>
      </c>
      <c r="C2621">
        <v>2024</v>
      </c>
      <c r="D2621" t="s">
        <v>83</v>
      </c>
      <c r="E2621">
        <v>102</v>
      </c>
      <c r="F2621" t="s">
        <v>84</v>
      </c>
      <c r="G2621" t="s">
        <v>85</v>
      </c>
      <c r="H2621" t="s">
        <v>25</v>
      </c>
      <c r="I2621">
        <v>300</v>
      </c>
      <c r="J2621" s="2" t="s">
        <v>86</v>
      </c>
      <c r="K2621" s="2">
        <v>0</v>
      </c>
      <c r="L2621">
        <v>2</v>
      </c>
      <c r="M2621">
        <v>1</v>
      </c>
      <c r="N2621" s="2" t="s">
        <v>32</v>
      </c>
      <c r="O2621" t="s">
        <v>27</v>
      </c>
      <c r="P2621">
        <v>18</v>
      </c>
      <c r="Q2621" t="s">
        <v>32</v>
      </c>
      <c r="R2621" t="s">
        <v>27</v>
      </c>
      <c r="S2621">
        <v>0</v>
      </c>
      <c r="T2621">
        <v>300</v>
      </c>
      <c r="U2621" t="s">
        <v>39</v>
      </c>
    </row>
    <row r="2622" spans="1:21" x14ac:dyDescent="0.35">
      <c r="A2622" t="s">
        <v>51</v>
      </c>
      <c r="B2622">
        <v>23</v>
      </c>
      <c r="C2622">
        <v>2024</v>
      </c>
      <c r="D2622" t="s">
        <v>83</v>
      </c>
      <c r="E2622">
        <v>102</v>
      </c>
      <c r="F2622" t="s">
        <v>84</v>
      </c>
      <c r="G2622" t="s">
        <v>85</v>
      </c>
      <c r="H2622" t="s">
        <v>25</v>
      </c>
      <c r="I2622">
        <v>400</v>
      </c>
      <c r="J2622" s="2" t="s">
        <v>27</v>
      </c>
      <c r="K2622" s="2">
        <v>0</v>
      </c>
      <c r="L2622">
        <v>0</v>
      </c>
      <c r="M2622">
        <v>1</v>
      </c>
      <c r="N2622" s="2" t="s">
        <v>27</v>
      </c>
      <c r="O2622" t="s">
        <v>27</v>
      </c>
      <c r="P2622" t="s">
        <v>28</v>
      </c>
      <c r="Q2622" t="s">
        <v>27</v>
      </c>
      <c r="R2622" t="s">
        <v>27</v>
      </c>
      <c r="S2622">
        <v>0</v>
      </c>
      <c r="T2622">
        <v>400</v>
      </c>
      <c r="U2622" t="s">
        <v>29</v>
      </c>
    </row>
    <row r="2623" spans="1:21" x14ac:dyDescent="0.35">
      <c r="A2623" t="s">
        <v>52</v>
      </c>
      <c r="B2623">
        <v>24</v>
      </c>
      <c r="C2623">
        <v>2024</v>
      </c>
      <c r="D2623" t="s">
        <v>83</v>
      </c>
      <c r="E2623">
        <v>102</v>
      </c>
      <c r="F2623" t="s">
        <v>84</v>
      </c>
      <c r="G2623" t="s">
        <v>85</v>
      </c>
      <c r="H2623" t="s">
        <v>27</v>
      </c>
      <c r="I2623" t="s">
        <v>28</v>
      </c>
      <c r="J2623" s="2" t="s">
        <v>28</v>
      </c>
      <c r="K2623" s="2"/>
      <c r="L2623" t="s">
        <v>28</v>
      </c>
      <c r="N2623" s="2" t="s">
        <v>28</v>
      </c>
      <c r="O2623" t="s">
        <v>28</v>
      </c>
      <c r="P2623" t="s">
        <v>28</v>
      </c>
      <c r="Q2623" t="s">
        <v>28</v>
      </c>
      <c r="R2623" t="s">
        <v>28</v>
      </c>
      <c r="S2623" t="s">
        <v>28</v>
      </c>
      <c r="T2623" t="s">
        <v>28</v>
      </c>
      <c r="U2623" t="s">
        <v>28</v>
      </c>
    </row>
    <row r="2624" spans="1:21" x14ac:dyDescent="0.35">
      <c r="A2624" t="s">
        <v>53</v>
      </c>
      <c r="B2624">
        <v>25</v>
      </c>
      <c r="C2624">
        <v>2024</v>
      </c>
      <c r="D2624" t="s">
        <v>83</v>
      </c>
      <c r="E2624">
        <v>102</v>
      </c>
      <c r="F2624" t="s">
        <v>84</v>
      </c>
      <c r="G2624" t="s">
        <v>85</v>
      </c>
      <c r="H2624" t="s">
        <v>25</v>
      </c>
      <c r="I2624">
        <v>100</v>
      </c>
      <c r="J2624" s="2" t="s">
        <v>86</v>
      </c>
      <c r="K2624" s="2">
        <v>0</v>
      </c>
      <c r="L2624">
        <v>2</v>
      </c>
      <c r="M2624">
        <v>0</v>
      </c>
      <c r="N2624" s="2" t="s">
        <v>27</v>
      </c>
      <c r="O2624" t="s">
        <v>27</v>
      </c>
      <c r="P2624">
        <v>18</v>
      </c>
      <c r="Q2624" t="s">
        <v>27</v>
      </c>
      <c r="R2624" t="s">
        <v>27</v>
      </c>
      <c r="S2624">
        <v>0</v>
      </c>
      <c r="T2624">
        <v>200</v>
      </c>
      <c r="U2624" t="s">
        <v>39</v>
      </c>
    </row>
    <row r="2625" spans="1:21" x14ac:dyDescent="0.35">
      <c r="A2625" t="s">
        <v>54</v>
      </c>
      <c r="B2625">
        <v>26</v>
      </c>
      <c r="C2625">
        <v>2024</v>
      </c>
      <c r="D2625" t="s">
        <v>83</v>
      </c>
      <c r="E2625">
        <v>102</v>
      </c>
      <c r="F2625" t="s">
        <v>84</v>
      </c>
      <c r="G2625" t="s">
        <v>85</v>
      </c>
      <c r="H2625" t="s">
        <v>27</v>
      </c>
      <c r="I2625" t="s">
        <v>28</v>
      </c>
      <c r="J2625" s="2" t="s">
        <v>28</v>
      </c>
      <c r="K2625" s="2" t="s">
        <v>28</v>
      </c>
      <c r="L2625" t="s">
        <v>28</v>
      </c>
      <c r="N2625" s="2" t="s">
        <v>28</v>
      </c>
      <c r="O2625" t="s">
        <v>28</v>
      </c>
      <c r="P2625" t="s">
        <v>28</v>
      </c>
      <c r="Q2625" t="s">
        <v>28</v>
      </c>
      <c r="R2625" t="s">
        <v>28</v>
      </c>
      <c r="S2625" t="s">
        <v>28</v>
      </c>
      <c r="T2625" t="s">
        <v>28</v>
      </c>
      <c r="U2625" t="s">
        <v>28</v>
      </c>
    </row>
    <row r="2626" spans="1:21" x14ac:dyDescent="0.35">
      <c r="A2626" t="s">
        <v>55</v>
      </c>
      <c r="B2626">
        <v>27</v>
      </c>
      <c r="C2626">
        <v>2024</v>
      </c>
      <c r="D2626" t="s">
        <v>83</v>
      </c>
      <c r="E2626">
        <v>102</v>
      </c>
      <c r="F2626" t="s">
        <v>84</v>
      </c>
      <c r="G2626" t="s">
        <v>85</v>
      </c>
      <c r="H2626" t="s">
        <v>27</v>
      </c>
      <c r="I2626" t="s">
        <v>28</v>
      </c>
      <c r="J2626" s="2" t="s">
        <v>28</v>
      </c>
      <c r="K2626" s="2" t="s">
        <v>28</v>
      </c>
      <c r="L2626" t="s">
        <v>28</v>
      </c>
      <c r="N2626" s="2" t="s">
        <v>28</v>
      </c>
      <c r="O2626" t="s">
        <v>28</v>
      </c>
      <c r="P2626" t="s">
        <v>28</v>
      </c>
      <c r="Q2626" t="s">
        <v>28</v>
      </c>
      <c r="R2626" t="s">
        <v>28</v>
      </c>
      <c r="S2626" t="s">
        <v>28</v>
      </c>
      <c r="T2626" t="s">
        <v>28</v>
      </c>
      <c r="U2626" t="s">
        <v>28</v>
      </c>
    </row>
    <row r="2627" spans="1:21" x14ac:dyDescent="0.35">
      <c r="A2627" t="s">
        <v>56</v>
      </c>
      <c r="B2627">
        <v>28</v>
      </c>
      <c r="C2627">
        <v>2024</v>
      </c>
      <c r="D2627" t="s">
        <v>83</v>
      </c>
      <c r="E2627">
        <v>102</v>
      </c>
      <c r="F2627" t="s">
        <v>84</v>
      </c>
      <c r="G2627" t="s">
        <v>85</v>
      </c>
      <c r="H2627" t="s">
        <v>25</v>
      </c>
      <c r="I2627">
        <v>300</v>
      </c>
      <c r="J2627" s="2" t="s">
        <v>86</v>
      </c>
      <c r="K2627" s="2">
        <v>0</v>
      </c>
      <c r="L2627">
        <v>2</v>
      </c>
      <c r="M2627">
        <v>1</v>
      </c>
      <c r="N2627" s="2" t="s">
        <v>27</v>
      </c>
      <c r="O2627" t="s">
        <v>27</v>
      </c>
      <c r="P2627">
        <v>18</v>
      </c>
      <c r="Q2627" t="s">
        <v>32</v>
      </c>
      <c r="R2627" t="s">
        <v>27</v>
      </c>
      <c r="S2627">
        <v>0</v>
      </c>
      <c r="T2627">
        <v>200</v>
      </c>
      <c r="U2627" t="s">
        <v>39</v>
      </c>
    </row>
    <row r="2628" spans="1:21" x14ac:dyDescent="0.35">
      <c r="A2628" t="s">
        <v>57</v>
      </c>
      <c r="B2628">
        <v>29</v>
      </c>
      <c r="C2628">
        <v>2024</v>
      </c>
      <c r="D2628" t="s">
        <v>83</v>
      </c>
      <c r="E2628">
        <v>102</v>
      </c>
      <c r="F2628" t="s">
        <v>84</v>
      </c>
      <c r="G2628" t="s">
        <v>85</v>
      </c>
      <c r="H2628" t="s">
        <v>27</v>
      </c>
      <c r="J2628" s="2" t="s">
        <v>28</v>
      </c>
      <c r="K2628" s="2" t="s">
        <v>28</v>
      </c>
      <c r="L2628" t="s">
        <v>28</v>
      </c>
      <c r="N2628" s="2" t="s">
        <v>28</v>
      </c>
      <c r="O2628" t="s">
        <v>28</v>
      </c>
      <c r="P2628" t="s">
        <v>28</v>
      </c>
      <c r="Q2628" t="s">
        <v>28</v>
      </c>
      <c r="R2628" t="s">
        <v>28</v>
      </c>
      <c r="S2628" t="s">
        <v>28</v>
      </c>
      <c r="T2628" t="s">
        <v>28</v>
      </c>
      <c r="U2628" t="s">
        <v>28</v>
      </c>
    </row>
    <row r="2629" spans="1:21" x14ac:dyDescent="0.35">
      <c r="A2629" t="s">
        <v>58</v>
      </c>
      <c r="B2629">
        <v>30</v>
      </c>
      <c r="C2629">
        <v>2024</v>
      </c>
      <c r="D2629" t="s">
        <v>83</v>
      </c>
      <c r="E2629">
        <v>102</v>
      </c>
      <c r="F2629" t="s">
        <v>84</v>
      </c>
      <c r="G2629" t="s">
        <v>85</v>
      </c>
      <c r="H2629" t="s">
        <v>27</v>
      </c>
      <c r="I2629" t="s">
        <v>28</v>
      </c>
      <c r="J2629" s="2" t="s">
        <v>28</v>
      </c>
      <c r="K2629" s="2" t="s">
        <v>28</v>
      </c>
      <c r="L2629" t="s">
        <v>28</v>
      </c>
      <c r="N2629" s="2" t="s">
        <v>28</v>
      </c>
      <c r="O2629" t="s">
        <v>28</v>
      </c>
      <c r="P2629" t="s">
        <v>28</v>
      </c>
      <c r="Q2629" t="s">
        <v>28</v>
      </c>
      <c r="R2629" t="s">
        <v>28</v>
      </c>
      <c r="S2629" t="s">
        <v>28</v>
      </c>
      <c r="T2629" t="s">
        <v>28</v>
      </c>
      <c r="U2629" t="s">
        <v>28</v>
      </c>
    </row>
    <row r="2630" spans="1:21" x14ac:dyDescent="0.35">
      <c r="A2630" t="s">
        <v>59</v>
      </c>
      <c r="B2630">
        <v>31</v>
      </c>
      <c r="C2630">
        <v>2024</v>
      </c>
      <c r="D2630" t="s">
        <v>83</v>
      </c>
      <c r="E2630">
        <v>102</v>
      </c>
      <c r="F2630" t="s">
        <v>84</v>
      </c>
      <c r="G2630" t="s">
        <v>85</v>
      </c>
      <c r="H2630" t="s">
        <v>27</v>
      </c>
      <c r="I2630" t="s">
        <v>28</v>
      </c>
      <c r="J2630" s="2" t="s">
        <v>28</v>
      </c>
      <c r="K2630" s="2" t="s">
        <v>28</v>
      </c>
      <c r="L2630" t="s">
        <v>28</v>
      </c>
      <c r="N2630" s="2" t="s">
        <v>28</v>
      </c>
      <c r="O2630" t="s">
        <v>28</v>
      </c>
      <c r="P2630" t="s">
        <v>28</v>
      </c>
      <c r="Q2630" t="s">
        <v>28</v>
      </c>
      <c r="R2630" t="s">
        <v>28</v>
      </c>
      <c r="S2630" t="s">
        <v>28</v>
      </c>
      <c r="T2630" t="s">
        <v>28</v>
      </c>
      <c r="U2630" t="s">
        <v>28</v>
      </c>
    </row>
    <row r="2631" spans="1:21" x14ac:dyDescent="0.35">
      <c r="A2631" t="s">
        <v>60</v>
      </c>
      <c r="B2631">
        <v>32</v>
      </c>
      <c r="C2631">
        <v>2024</v>
      </c>
      <c r="D2631" t="s">
        <v>83</v>
      </c>
      <c r="E2631">
        <v>102</v>
      </c>
      <c r="F2631" t="s">
        <v>84</v>
      </c>
      <c r="G2631" t="s">
        <v>85</v>
      </c>
      <c r="H2631" t="s">
        <v>27</v>
      </c>
      <c r="I2631" t="s">
        <v>28</v>
      </c>
      <c r="J2631" s="2" t="s">
        <v>28</v>
      </c>
      <c r="K2631" s="2" t="s">
        <v>28</v>
      </c>
      <c r="L2631" t="s">
        <v>28</v>
      </c>
      <c r="N2631" s="2" t="s">
        <v>28</v>
      </c>
      <c r="O2631" t="s">
        <v>28</v>
      </c>
      <c r="P2631" t="s">
        <v>28</v>
      </c>
      <c r="Q2631" t="s">
        <v>28</v>
      </c>
      <c r="R2631" t="s">
        <v>28</v>
      </c>
      <c r="S2631" t="s">
        <v>28</v>
      </c>
      <c r="T2631" t="s">
        <v>28</v>
      </c>
      <c r="U2631" t="s">
        <v>28</v>
      </c>
    </row>
    <row r="2632" spans="1:21" x14ac:dyDescent="0.35">
      <c r="A2632" t="s">
        <v>61</v>
      </c>
      <c r="B2632">
        <v>33</v>
      </c>
      <c r="C2632">
        <v>2024</v>
      </c>
      <c r="D2632" t="s">
        <v>83</v>
      </c>
      <c r="E2632">
        <v>102</v>
      </c>
      <c r="F2632" t="s">
        <v>84</v>
      </c>
      <c r="G2632" t="s">
        <v>85</v>
      </c>
      <c r="H2632" t="s">
        <v>25</v>
      </c>
      <c r="I2632">
        <v>275</v>
      </c>
      <c r="J2632" s="2" t="s">
        <v>86</v>
      </c>
      <c r="K2632" s="2">
        <v>0</v>
      </c>
      <c r="L2632">
        <v>2</v>
      </c>
      <c r="M2632">
        <v>1</v>
      </c>
      <c r="N2632" s="2" t="s">
        <v>32</v>
      </c>
      <c r="O2632" t="s">
        <v>27</v>
      </c>
      <c r="P2632">
        <v>18</v>
      </c>
      <c r="Q2632" t="s">
        <v>32</v>
      </c>
      <c r="R2632" t="s">
        <v>27</v>
      </c>
      <c r="S2632">
        <v>0</v>
      </c>
      <c r="T2632">
        <v>200</v>
      </c>
      <c r="U2632" t="s">
        <v>39</v>
      </c>
    </row>
    <row r="2633" spans="1:21" x14ac:dyDescent="0.35">
      <c r="A2633" t="s">
        <v>62</v>
      </c>
      <c r="B2633">
        <v>34</v>
      </c>
      <c r="C2633">
        <v>2024</v>
      </c>
      <c r="D2633" t="s">
        <v>83</v>
      </c>
      <c r="E2633">
        <v>102</v>
      </c>
      <c r="F2633" t="s">
        <v>84</v>
      </c>
      <c r="G2633" t="s">
        <v>85</v>
      </c>
      <c r="H2633" t="s">
        <v>27</v>
      </c>
      <c r="I2633" t="s">
        <v>28</v>
      </c>
      <c r="J2633" s="2" t="s">
        <v>28</v>
      </c>
      <c r="K2633" s="2" t="s">
        <v>28</v>
      </c>
      <c r="L2633" t="s">
        <v>28</v>
      </c>
      <c r="N2633" s="2" t="s">
        <v>28</v>
      </c>
      <c r="O2633" t="s">
        <v>28</v>
      </c>
      <c r="P2633" t="s">
        <v>28</v>
      </c>
      <c r="Q2633" t="s">
        <v>28</v>
      </c>
      <c r="R2633" t="s">
        <v>28</v>
      </c>
      <c r="S2633" t="s">
        <v>28</v>
      </c>
      <c r="T2633" t="s">
        <v>28</v>
      </c>
      <c r="U2633" t="s">
        <v>28</v>
      </c>
    </row>
    <row r="2634" spans="1:21" x14ac:dyDescent="0.35">
      <c r="A2634" t="s">
        <v>63</v>
      </c>
      <c r="B2634">
        <v>35</v>
      </c>
      <c r="C2634">
        <v>2024</v>
      </c>
      <c r="D2634" t="s">
        <v>83</v>
      </c>
      <c r="E2634">
        <v>102</v>
      </c>
      <c r="F2634" t="s">
        <v>84</v>
      </c>
      <c r="G2634" t="s">
        <v>85</v>
      </c>
      <c r="H2634" t="s">
        <v>27</v>
      </c>
      <c r="I2634" t="s">
        <v>28</v>
      </c>
      <c r="J2634" s="2" t="s">
        <v>28</v>
      </c>
      <c r="K2634" s="2" t="s">
        <v>28</v>
      </c>
      <c r="L2634" t="s">
        <v>28</v>
      </c>
      <c r="N2634" s="2" t="s">
        <v>28</v>
      </c>
      <c r="O2634" t="s">
        <v>28</v>
      </c>
      <c r="P2634" t="s">
        <v>28</v>
      </c>
      <c r="Q2634" t="s">
        <v>28</v>
      </c>
      <c r="R2634" t="s">
        <v>28</v>
      </c>
      <c r="S2634" t="s">
        <v>28</v>
      </c>
      <c r="T2634" t="s">
        <v>28</v>
      </c>
      <c r="U2634" t="s">
        <v>28</v>
      </c>
    </row>
    <row r="2635" spans="1:21" x14ac:dyDescent="0.35">
      <c r="A2635" t="s">
        <v>64</v>
      </c>
      <c r="B2635">
        <v>36</v>
      </c>
      <c r="C2635">
        <v>2024</v>
      </c>
      <c r="D2635" t="s">
        <v>83</v>
      </c>
      <c r="E2635">
        <v>102</v>
      </c>
      <c r="F2635" t="s">
        <v>84</v>
      </c>
      <c r="G2635" t="s">
        <v>85</v>
      </c>
      <c r="H2635" t="s">
        <v>27</v>
      </c>
      <c r="I2635" t="s">
        <v>28</v>
      </c>
      <c r="J2635" s="2" t="s">
        <v>28</v>
      </c>
      <c r="K2635" s="2" t="s">
        <v>28</v>
      </c>
      <c r="L2635" t="s">
        <v>28</v>
      </c>
      <c r="N2635" s="2" t="s">
        <v>28</v>
      </c>
      <c r="O2635" t="s">
        <v>28</v>
      </c>
      <c r="P2635" t="s">
        <v>28</v>
      </c>
      <c r="Q2635" t="s">
        <v>28</v>
      </c>
      <c r="R2635" t="s">
        <v>28</v>
      </c>
      <c r="S2635" t="s">
        <v>28</v>
      </c>
      <c r="T2635" t="s">
        <v>28</v>
      </c>
      <c r="U2635" t="s">
        <v>28</v>
      </c>
    </row>
    <row r="2636" spans="1:21" x14ac:dyDescent="0.35">
      <c r="A2636" t="s">
        <v>65</v>
      </c>
      <c r="B2636">
        <v>37</v>
      </c>
      <c r="C2636">
        <v>2024</v>
      </c>
      <c r="D2636" t="s">
        <v>83</v>
      </c>
      <c r="E2636">
        <v>102</v>
      </c>
      <c r="F2636" t="s">
        <v>84</v>
      </c>
      <c r="G2636" t="s">
        <v>85</v>
      </c>
      <c r="H2636" t="s">
        <v>25</v>
      </c>
      <c r="I2636">
        <v>300</v>
      </c>
      <c r="J2636" s="2" t="s">
        <v>86</v>
      </c>
      <c r="K2636" s="2">
        <v>0</v>
      </c>
      <c r="L2636">
        <v>2</v>
      </c>
      <c r="M2636">
        <v>1</v>
      </c>
      <c r="N2636" s="2" t="s">
        <v>32</v>
      </c>
      <c r="O2636" t="s">
        <v>27</v>
      </c>
      <c r="P2636">
        <v>18</v>
      </c>
      <c r="Q2636" t="s">
        <v>32</v>
      </c>
      <c r="R2636" t="s">
        <v>27</v>
      </c>
      <c r="S2636">
        <v>8</v>
      </c>
      <c r="T2636">
        <v>300</v>
      </c>
      <c r="U2636" t="s">
        <v>39</v>
      </c>
    </row>
    <row r="2637" spans="1:21" x14ac:dyDescent="0.35">
      <c r="A2637" t="s">
        <v>66</v>
      </c>
      <c r="B2637">
        <v>38</v>
      </c>
      <c r="C2637">
        <v>2024</v>
      </c>
      <c r="D2637" t="s">
        <v>83</v>
      </c>
      <c r="E2637">
        <v>102</v>
      </c>
      <c r="F2637" t="s">
        <v>84</v>
      </c>
      <c r="G2637" t="s">
        <v>85</v>
      </c>
      <c r="H2637" t="s">
        <v>27</v>
      </c>
      <c r="I2637" t="s">
        <v>28</v>
      </c>
      <c r="J2637" s="2" t="s">
        <v>28</v>
      </c>
      <c r="K2637" s="2" t="s">
        <v>28</v>
      </c>
      <c r="L2637" t="s">
        <v>28</v>
      </c>
      <c r="M2637" t="s">
        <v>28</v>
      </c>
      <c r="N2637" s="2" t="s">
        <v>28</v>
      </c>
      <c r="O2637" t="s">
        <v>28</v>
      </c>
      <c r="P2637" t="s">
        <v>28</v>
      </c>
      <c r="Q2637" t="s">
        <v>28</v>
      </c>
      <c r="R2637" t="s">
        <v>28</v>
      </c>
      <c r="S2637" t="s">
        <v>28</v>
      </c>
      <c r="T2637" t="s">
        <v>28</v>
      </c>
      <c r="U2637" t="s">
        <v>28</v>
      </c>
    </row>
    <row r="2638" spans="1:21" x14ac:dyDescent="0.35">
      <c r="A2638" t="s">
        <v>67</v>
      </c>
      <c r="B2638">
        <v>39</v>
      </c>
      <c r="C2638">
        <v>2024</v>
      </c>
      <c r="D2638" t="s">
        <v>83</v>
      </c>
      <c r="E2638">
        <v>102</v>
      </c>
      <c r="F2638" t="s">
        <v>84</v>
      </c>
      <c r="G2638" t="s">
        <v>85</v>
      </c>
      <c r="H2638" t="s">
        <v>25</v>
      </c>
      <c r="I2638">
        <v>228.5</v>
      </c>
      <c r="J2638" s="2" t="s">
        <v>86</v>
      </c>
      <c r="K2638" s="2">
        <v>0</v>
      </c>
      <c r="L2638">
        <v>2</v>
      </c>
      <c r="M2638">
        <v>1</v>
      </c>
      <c r="N2638" s="2" t="s">
        <v>27</v>
      </c>
      <c r="O2638" t="s">
        <v>27</v>
      </c>
      <c r="P2638">
        <v>18</v>
      </c>
      <c r="Q2638" t="s">
        <v>27</v>
      </c>
      <c r="R2638" t="s">
        <v>27</v>
      </c>
      <c r="S2638">
        <v>8</v>
      </c>
      <c r="T2638">
        <v>203.5</v>
      </c>
      <c r="U2638" t="s">
        <v>29</v>
      </c>
    </row>
    <row r="2639" spans="1:21" x14ac:dyDescent="0.35">
      <c r="A2639" t="s">
        <v>68</v>
      </c>
      <c r="B2639">
        <v>40</v>
      </c>
      <c r="C2639">
        <v>2024</v>
      </c>
      <c r="D2639" t="s">
        <v>83</v>
      </c>
      <c r="E2639">
        <v>102</v>
      </c>
      <c r="F2639" t="s">
        <v>84</v>
      </c>
      <c r="G2639" t="s">
        <v>85</v>
      </c>
      <c r="H2639" t="s">
        <v>27</v>
      </c>
      <c r="I2639" t="s">
        <v>28</v>
      </c>
      <c r="J2639" s="2" t="s">
        <v>28</v>
      </c>
      <c r="K2639" s="2" t="s">
        <v>28</v>
      </c>
      <c r="L2639" t="s">
        <v>28</v>
      </c>
      <c r="N2639" s="2" t="s">
        <v>28</v>
      </c>
      <c r="O2639" t="s">
        <v>28</v>
      </c>
      <c r="P2639" t="s">
        <v>28</v>
      </c>
      <c r="Q2639" t="s">
        <v>28</v>
      </c>
      <c r="R2639" t="s">
        <v>28</v>
      </c>
      <c r="S2639" t="s">
        <v>28</v>
      </c>
      <c r="T2639" t="s">
        <v>28</v>
      </c>
      <c r="U2639" t="s">
        <v>28</v>
      </c>
    </row>
    <row r="2640" spans="1:21" x14ac:dyDescent="0.35">
      <c r="A2640" t="s">
        <v>69</v>
      </c>
      <c r="B2640">
        <v>41</v>
      </c>
      <c r="C2640">
        <v>2024</v>
      </c>
      <c r="D2640" t="s">
        <v>83</v>
      </c>
      <c r="E2640">
        <v>102</v>
      </c>
      <c r="F2640" t="s">
        <v>84</v>
      </c>
      <c r="G2640" t="s">
        <v>85</v>
      </c>
      <c r="H2640" t="s">
        <v>27</v>
      </c>
      <c r="I2640" t="s">
        <v>28</v>
      </c>
      <c r="J2640" s="2" t="s">
        <v>28</v>
      </c>
      <c r="K2640" s="2" t="s">
        <v>28</v>
      </c>
      <c r="L2640" t="s">
        <v>28</v>
      </c>
      <c r="N2640" s="2" t="s">
        <v>28</v>
      </c>
      <c r="O2640" t="s">
        <v>28</v>
      </c>
      <c r="P2640" t="s">
        <v>28</v>
      </c>
      <c r="Q2640" t="s">
        <v>28</v>
      </c>
      <c r="R2640" t="s">
        <v>28</v>
      </c>
      <c r="S2640" t="s">
        <v>28</v>
      </c>
      <c r="T2640" t="s">
        <v>28</v>
      </c>
      <c r="U2640" t="s">
        <v>28</v>
      </c>
    </row>
    <row r="2641" spans="1:21" x14ac:dyDescent="0.35">
      <c r="A2641" t="s">
        <v>70</v>
      </c>
      <c r="B2641">
        <v>42</v>
      </c>
      <c r="C2641">
        <v>2024</v>
      </c>
      <c r="D2641" t="s">
        <v>83</v>
      </c>
      <c r="E2641">
        <v>102</v>
      </c>
      <c r="F2641" t="s">
        <v>84</v>
      </c>
      <c r="G2641" t="s">
        <v>85</v>
      </c>
      <c r="H2641" t="s">
        <v>25</v>
      </c>
      <c r="I2641">
        <v>450</v>
      </c>
      <c r="J2641" s="2" t="s">
        <v>86</v>
      </c>
      <c r="K2641" s="2">
        <v>0</v>
      </c>
      <c r="L2641">
        <v>2</v>
      </c>
      <c r="M2641">
        <v>1</v>
      </c>
      <c r="N2641" s="2" t="s">
        <v>32</v>
      </c>
      <c r="O2641" t="s">
        <v>27</v>
      </c>
      <c r="P2641" t="s">
        <v>28</v>
      </c>
      <c r="Q2641" t="s">
        <v>27</v>
      </c>
      <c r="R2641" t="s">
        <v>27</v>
      </c>
      <c r="S2641">
        <v>0</v>
      </c>
      <c r="T2641">
        <v>400</v>
      </c>
      <c r="U2641" t="s">
        <v>29</v>
      </c>
    </row>
    <row r="2642" spans="1:21" x14ac:dyDescent="0.35">
      <c r="A2642" t="s">
        <v>71</v>
      </c>
      <c r="B2642">
        <v>44</v>
      </c>
      <c r="C2642">
        <v>2024</v>
      </c>
      <c r="D2642" t="s">
        <v>83</v>
      </c>
      <c r="E2642">
        <v>102</v>
      </c>
      <c r="F2642" t="s">
        <v>84</v>
      </c>
      <c r="G2642" t="s">
        <v>85</v>
      </c>
      <c r="H2642" t="s">
        <v>27</v>
      </c>
      <c r="I2642" t="s">
        <v>28</v>
      </c>
      <c r="J2642" s="2" t="s">
        <v>28</v>
      </c>
      <c r="K2642" s="2"/>
      <c r="L2642" t="s">
        <v>28</v>
      </c>
      <c r="N2642" s="2" t="s">
        <v>28</v>
      </c>
      <c r="O2642" t="s">
        <v>28</v>
      </c>
      <c r="P2642" t="s">
        <v>28</v>
      </c>
      <c r="Q2642" t="s">
        <v>28</v>
      </c>
      <c r="R2642" t="s">
        <v>28</v>
      </c>
      <c r="S2642" t="s">
        <v>28</v>
      </c>
      <c r="T2642" t="s">
        <v>28</v>
      </c>
      <c r="U2642" t="s">
        <v>28</v>
      </c>
    </row>
    <row r="2643" spans="1:21" x14ac:dyDescent="0.35">
      <c r="A2643" t="s">
        <v>72</v>
      </c>
      <c r="B2643">
        <v>45</v>
      </c>
      <c r="C2643">
        <v>2024</v>
      </c>
      <c r="D2643" t="s">
        <v>83</v>
      </c>
      <c r="E2643">
        <v>102</v>
      </c>
      <c r="F2643" t="s">
        <v>84</v>
      </c>
      <c r="G2643" t="s">
        <v>85</v>
      </c>
      <c r="H2643" t="s">
        <v>25</v>
      </c>
      <c r="I2643">
        <v>425</v>
      </c>
      <c r="J2643" s="2" t="s">
        <v>86</v>
      </c>
      <c r="K2643" s="2">
        <v>0</v>
      </c>
      <c r="L2643">
        <v>2</v>
      </c>
      <c r="M2643">
        <v>1</v>
      </c>
      <c r="N2643" s="2" t="s">
        <v>32</v>
      </c>
      <c r="O2643" t="s">
        <v>27</v>
      </c>
      <c r="P2643">
        <v>18</v>
      </c>
      <c r="Q2643" t="s">
        <v>27</v>
      </c>
      <c r="R2643" t="s">
        <v>27</v>
      </c>
      <c r="S2643">
        <v>8</v>
      </c>
      <c r="T2643">
        <v>300</v>
      </c>
      <c r="U2643" t="s">
        <v>39</v>
      </c>
    </row>
    <row r="2644" spans="1:21" x14ac:dyDescent="0.35">
      <c r="A2644" t="s">
        <v>73</v>
      </c>
      <c r="B2644">
        <v>46</v>
      </c>
      <c r="C2644">
        <v>2024</v>
      </c>
      <c r="D2644" t="s">
        <v>83</v>
      </c>
      <c r="E2644">
        <v>102</v>
      </c>
      <c r="F2644" t="s">
        <v>84</v>
      </c>
      <c r="G2644" t="s">
        <v>85</v>
      </c>
      <c r="H2644" t="s">
        <v>27</v>
      </c>
      <c r="I2644" t="s">
        <v>28</v>
      </c>
      <c r="J2644" s="2" t="s">
        <v>28</v>
      </c>
      <c r="K2644" s="2" t="s">
        <v>28</v>
      </c>
      <c r="L2644" t="s">
        <v>28</v>
      </c>
      <c r="N2644" s="2" t="s">
        <v>28</v>
      </c>
      <c r="O2644" t="s">
        <v>28</v>
      </c>
      <c r="P2644" t="s">
        <v>28</v>
      </c>
      <c r="Q2644" t="s">
        <v>28</v>
      </c>
      <c r="R2644" t="s">
        <v>28</v>
      </c>
      <c r="S2644" t="s">
        <v>28</v>
      </c>
      <c r="T2644" t="s">
        <v>28</v>
      </c>
      <c r="U2644" t="s">
        <v>28</v>
      </c>
    </row>
    <row r="2645" spans="1:21" x14ac:dyDescent="0.35">
      <c r="A2645" t="s">
        <v>74</v>
      </c>
      <c r="B2645">
        <v>47</v>
      </c>
      <c r="C2645">
        <v>2024</v>
      </c>
      <c r="D2645" t="s">
        <v>83</v>
      </c>
      <c r="E2645">
        <v>102</v>
      </c>
      <c r="F2645" t="s">
        <v>84</v>
      </c>
      <c r="G2645" t="s">
        <v>85</v>
      </c>
      <c r="H2645" t="s">
        <v>25</v>
      </c>
      <c r="I2645">
        <v>425</v>
      </c>
      <c r="J2645" s="2" t="s">
        <v>86</v>
      </c>
      <c r="K2645" s="2">
        <v>0</v>
      </c>
      <c r="L2645">
        <v>2</v>
      </c>
      <c r="M2645">
        <v>1</v>
      </c>
      <c r="N2645" s="2" t="s">
        <v>32</v>
      </c>
      <c r="O2645" t="s">
        <v>27</v>
      </c>
      <c r="P2645">
        <v>18</v>
      </c>
      <c r="Q2645" t="s">
        <v>27</v>
      </c>
      <c r="R2645" t="s">
        <v>27</v>
      </c>
      <c r="S2645">
        <v>6</v>
      </c>
      <c r="T2645">
        <v>225</v>
      </c>
      <c r="U2645" t="s">
        <v>39</v>
      </c>
    </row>
    <row r="2646" spans="1:21" x14ac:dyDescent="0.35">
      <c r="A2646" t="s">
        <v>75</v>
      </c>
      <c r="B2646">
        <v>48</v>
      </c>
      <c r="C2646">
        <v>2024</v>
      </c>
      <c r="D2646" t="s">
        <v>83</v>
      </c>
      <c r="E2646">
        <v>102</v>
      </c>
      <c r="F2646" t="s">
        <v>84</v>
      </c>
      <c r="G2646" t="s">
        <v>85</v>
      </c>
      <c r="H2646" t="s">
        <v>25</v>
      </c>
      <c r="I2646">
        <v>152</v>
      </c>
      <c r="J2646" s="2" t="s">
        <v>86</v>
      </c>
      <c r="K2646" s="2">
        <v>0</v>
      </c>
      <c r="L2646">
        <v>2</v>
      </c>
      <c r="M2646">
        <v>1</v>
      </c>
      <c r="N2646" s="2" t="s">
        <v>32</v>
      </c>
      <c r="O2646" t="s">
        <v>27</v>
      </c>
      <c r="P2646">
        <v>18</v>
      </c>
      <c r="Q2646" t="s">
        <v>27</v>
      </c>
      <c r="R2646" t="s">
        <v>27</v>
      </c>
      <c r="S2646">
        <v>12</v>
      </c>
      <c r="T2646">
        <v>100</v>
      </c>
      <c r="U2646" t="s">
        <v>39</v>
      </c>
    </row>
    <row r="2647" spans="1:21" x14ac:dyDescent="0.35">
      <c r="A2647" t="s">
        <v>76</v>
      </c>
      <c r="B2647">
        <v>49</v>
      </c>
      <c r="C2647">
        <v>2024</v>
      </c>
      <c r="D2647" t="s">
        <v>83</v>
      </c>
      <c r="E2647">
        <v>102</v>
      </c>
      <c r="F2647" t="s">
        <v>84</v>
      </c>
      <c r="G2647" t="s">
        <v>85</v>
      </c>
      <c r="H2647" t="s">
        <v>27</v>
      </c>
      <c r="I2647" t="s">
        <v>28</v>
      </c>
      <c r="J2647" s="2" t="s">
        <v>28</v>
      </c>
      <c r="K2647" s="2" t="s">
        <v>28</v>
      </c>
      <c r="L2647" t="s">
        <v>28</v>
      </c>
      <c r="M2647" t="s">
        <v>28</v>
      </c>
      <c r="N2647" s="2" t="s">
        <v>28</v>
      </c>
      <c r="O2647" t="s">
        <v>28</v>
      </c>
      <c r="P2647" t="s">
        <v>28</v>
      </c>
      <c r="Q2647" t="s">
        <v>28</v>
      </c>
      <c r="R2647" t="s">
        <v>28</v>
      </c>
      <c r="S2647" t="s">
        <v>28</v>
      </c>
      <c r="T2647" t="s">
        <v>28</v>
      </c>
      <c r="U2647" t="s">
        <v>28</v>
      </c>
    </row>
    <row r="2648" spans="1:21" x14ac:dyDescent="0.35">
      <c r="A2648" t="s">
        <v>77</v>
      </c>
      <c r="B2648">
        <v>50</v>
      </c>
      <c r="C2648">
        <v>2024</v>
      </c>
      <c r="D2648" t="s">
        <v>83</v>
      </c>
      <c r="E2648">
        <v>102</v>
      </c>
      <c r="F2648" t="s">
        <v>84</v>
      </c>
      <c r="G2648" t="s">
        <v>85</v>
      </c>
      <c r="H2648" t="s">
        <v>25</v>
      </c>
      <c r="I2648">
        <v>115</v>
      </c>
      <c r="J2648" s="2" t="s">
        <v>86</v>
      </c>
      <c r="K2648" s="2">
        <v>0</v>
      </c>
      <c r="L2648">
        <v>2</v>
      </c>
      <c r="M2648">
        <v>0</v>
      </c>
      <c r="N2648" s="2" t="s">
        <v>32</v>
      </c>
      <c r="O2648" t="s">
        <v>27</v>
      </c>
      <c r="P2648" t="s">
        <v>28</v>
      </c>
      <c r="Q2648" t="s">
        <v>27</v>
      </c>
      <c r="R2648" t="s">
        <v>27</v>
      </c>
      <c r="S2648">
        <v>0</v>
      </c>
      <c r="T2648">
        <v>275</v>
      </c>
      <c r="U2648" t="s">
        <v>29</v>
      </c>
    </row>
    <row r="2649" spans="1:21" x14ac:dyDescent="0.35">
      <c r="A2649" t="s">
        <v>78</v>
      </c>
      <c r="B2649">
        <v>51</v>
      </c>
      <c r="C2649">
        <v>2024</v>
      </c>
      <c r="D2649" t="s">
        <v>83</v>
      </c>
      <c r="E2649">
        <v>102</v>
      </c>
      <c r="F2649" t="s">
        <v>84</v>
      </c>
      <c r="G2649" t="s">
        <v>85</v>
      </c>
      <c r="H2649" t="s">
        <v>25</v>
      </c>
      <c r="I2649">
        <v>65</v>
      </c>
      <c r="J2649" s="2" t="s">
        <v>86</v>
      </c>
      <c r="K2649" s="2">
        <v>0</v>
      </c>
      <c r="L2649">
        <v>2</v>
      </c>
      <c r="M2649">
        <v>1</v>
      </c>
      <c r="N2649" s="2" t="s">
        <v>27</v>
      </c>
      <c r="O2649" t="s">
        <v>27</v>
      </c>
      <c r="P2649">
        <v>18</v>
      </c>
      <c r="Q2649" t="s">
        <v>27</v>
      </c>
      <c r="R2649" t="s">
        <v>27</v>
      </c>
      <c r="S2649">
        <v>6</v>
      </c>
      <c r="T2649">
        <v>55</v>
      </c>
      <c r="U2649" t="s">
        <v>39</v>
      </c>
    </row>
    <row r="2650" spans="1:21" x14ac:dyDescent="0.35">
      <c r="A2650" t="s">
        <v>79</v>
      </c>
      <c r="B2650">
        <v>53</v>
      </c>
      <c r="C2650">
        <v>2024</v>
      </c>
      <c r="D2650" t="s">
        <v>83</v>
      </c>
      <c r="E2650">
        <v>102</v>
      </c>
      <c r="F2650" t="s">
        <v>84</v>
      </c>
      <c r="G2650" t="s">
        <v>85</v>
      </c>
      <c r="H2650" t="s">
        <v>88</v>
      </c>
      <c r="I2650">
        <v>171</v>
      </c>
      <c r="J2650" s="2" t="s">
        <v>27</v>
      </c>
      <c r="K2650" s="2">
        <v>0</v>
      </c>
      <c r="L2650">
        <v>0</v>
      </c>
      <c r="M2650">
        <v>0</v>
      </c>
      <c r="N2650" s="2" t="s">
        <v>27</v>
      </c>
      <c r="O2650" t="s">
        <v>27</v>
      </c>
      <c r="P2650">
        <v>18</v>
      </c>
      <c r="Q2650" t="s">
        <v>27</v>
      </c>
      <c r="R2650" t="s">
        <v>27</v>
      </c>
      <c r="S2650">
        <v>0</v>
      </c>
      <c r="T2650">
        <v>342</v>
      </c>
      <c r="U2650" t="s">
        <v>29</v>
      </c>
    </row>
    <row r="2651" spans="1:21" x14ac:dyDescent="0.35">
      <c r="A2651" t="s">
        <v>80</v>
      </c>
      <c r="B2651">
        <v>54</v>
      </c>
      <c r="C2651">
        <v>2024</v>
      </c>
      <c r="D2651" t="s">
        <v>83</v>
      </c>
      <c r="E2651">
        <v>102</v>
      </c>
      <c r="F2651" t="s">
        <v>84</v>
      </c>
      <c r="G2651" t="s">
        <v>85</v>
      </c>
      <c r="H2651" t="s">
        <v>25</v>
      </c>
      <c r="I2651">
        <v>150</v>
      </c>
      <c r="J2651" s="2" t="s">
        <v>86</v>
      </c>
      <c r="K2651" s="2">
        <v>0</v>
      </c>
      <c r="L2651">
        <v>2</v>
      </c>
      <c r="M2651">
        <v>2</v>
      </c>
      <c r="N2651" s="2" t="s">
        <v>32</v>
      </c>
      <c r="O2651" t="s">
        <v>32</v>
      </c>
      <c r="P2651">
        <v>18</v>
      </c>
      <c r="Q2651" t="s">
        <v>32</v>
      </c>
      <c r="R2651" t="s">
        <v>27</v>
      </c>
      <c r="S2651">
        <v>12</v>
      </c>
      <c r="T2651">
        <v>200</v>
      </c>
      <c r="U2651" t="s">
        <v>39</v>
      </c>
    </row>
    <row r="2652" spans="1:21" x14ac:dyDescent="0.35">
      <c r="A2652" t="s">
        <v>81</v>
      </c>
      <c r="B2652">
        <v>55</v>
      </c>
      <c r="C2652">
        <v>2024</v>
      </c>
      <c r="D2652" t="s">
        <v>83</v>
      </c>
      <c r="E2652">
        <v>102</v>
      </c>
      <c r="F2652" t="s">
        <v>84</v>
      </c>
      <c r="G2652" t="s">
        <v>85</v>
      </c>
      <c r="H2652" t="s">
        <v>25</v>
      </c>
      <c r="I2652">
        <v>173</v>
      </c>
      <c r="J2652" s="2" t="s">
        <v>27</v>
      </c>
      <c r="K2652" s="2">
        <v>0</v>
      </c>
      <c r="L2652">
        <v>0</v>
      </c>
      <c r="M2652">
        <v>1</v>
      </c>
      <c r="N2652" s="2" t="s">
        <v>27</v>
      </c>
      <c r="O2652" t="s">
        <v>27</v>
      </c>
      <c r="P2652" t="s">
        <v>28</v>
      </c>
      <c r="Q2652" t="s">
        <v>27</v>
      </c>
      <c r="R2652" t="s">
        <v>27</v>
      </c>
      <c r="S2652">
        <v>12</v>
      </c>
      <c r="T2652">
        <v>47</v>
      </c>
      <c r="U2652" t="s">
        <v>39</v>
      </c>
    </row>
    <row r="2653" spans="1:21" x14ac:dyDescent="0.35">
      <c r="A2653" t="s">
        <v>82</v>
      </c>
      <c r="B2653">
        <v>56</v>
      </c>
      <c r="C2653">
        <v>2024</v>
      </c>
      <c r="D2653" t="s">
        <v>83</v>
      </c>
      <c r="E2653">
        <v>102</v>
      </c>
      <c r="F2653" t="s">
        <v>84</v>
      </c>
      <c r="G2653" t="s">
        <v>85</v>
      </c>
      <c r="H2653" t="s">
        <v>27</v>
      </c>
      <c r="I2653" t="s">
        <v>28</v>
      </c>
      <c r="J2653" s="2" t="s">
        <v>28</v>
      </c>
      <c r="K2653" s="2" t="s">
        <v>28</v>
      </c>
      <c r="L2653" t="s">
        <v>28</v>
      </c>
      <c r="M2653" t="s">
        <v>28</v>
      </c>
      <c r="N2653" s="2" t="s">
        <v>28</v>
      </c>
      <c r="O2653" t="s">
        <v>28</v>
      </c>
      <c r="P2653" t="s">
        <v>28</v>
      </c>
      <c r="Q2653" t="s">
        <v>28</v>
      </c>
      <c r="R2653" t="s">
        <v>28</v>
      </c>
      <c r="S2653" t="s">
        <v>28</v>
      </c>
      <c r="T2653" t="s">
        <v>28</v>
      </c>
      <c r="U2653" t="s">
        <v>28</v>
      </c>
    </row>
    <row r="2654" spans="1:21" x14ac:dyDescent="0.35">
      <c r="A2654" t="s">
        <v>21</v>
      </c>
      <c r="B2654">
        <v>1</v>
      </c>
      <c r="C2654">
        <v>2024</v>
      </c>
      <c r="D2654" t="s">
        <v>89</v>
      </c>
      <c r="E2654">
        <v>103</v>
      </c>
      <c r="F2654" t="s">
        <v>84</v>
      </c>
      <c r="G2654" t="s">
        <v>85</v>
      </c>
      <c r="H2654" t="s">
        <v>25</v>
      </c>
      <c r="I2654">
        <v>300</v>
      </c>
      <c r="J2654" t="s">
        <v>27</v>
      </c>
      <c r="K2654">
        <v>4000</v>
      </c>
      <c r="L2654">
        <v>2</v>
      </c>
      <c r="M2654">
        <v>1</v>
      </c>
      <c r="N2654" t="s">
        <v>27</v>
      </c>
      <c r="P2654">
        <v>18</v>
      </c>
      <c r="Q2654" t="s">
        <v>32</v>
      </c>
      <c r="R2654" t="s">
        <v>32</v>
      </c>
      <c r="S2654">
        <v>0</v>
      </c>
      <c r="T2654">
        <v>200</v>
      </c>
      <c r="U2654" t="s">
        <v>29</v>
      </c>
    </row>
    <row r="2655" spans="1:21" x14ac:dyDescent="0.35">
      <c r="A2655" t="s">
        <v>30</v>
      </c>
      <c r="B2655">
        <v>2</v>
      </c>
      <c r="C2655">
        <v>2024</v>
      </c>
      <c r="D2655" t="s">
        <v>89</v>
      </c>
      <c r="E2655">
        <v>103</v>
      </c>
      <c r="F2655" t="s">
        <v>84</v>
      </c>
      <c r="G2655" t="s">
        <v>85</v>
      </c>
      <c r="H2655" t="s">
        <v>27</v>
      </c>
      <c r="J2655" t="s">
        <v>28</v>
      </c>
      <c r="K2655" t="s">
        <v>28</v>
      </c>
      <c r="L2655" t="s">
        <v>28</v>
      </c>
      <c r="M2655" t="s">
        <v>28</v>
      </c>
      <c r="O2655" t="s">
        <v>28</v>
      </c>
      <c r="P2655" t="s">
        <v>28</v>
      </c>
      <c r="Q2655" t="s">
        <v>28</v>
      </c>
      <c r="R2655" t="s">
        <v>28</v>
      </c>
      <c r="S2655" t="s">
        <v>28</v>
      </c>
      <c r="T2655" t="s">
        <v>28</v>
      </c>
    </row>
    <row r="2656" spans="1:21" x14ac:dyDescent="0.35">
      <c r="A2656" t="s">
        <v>33</v>
      </c>
      <c r="B2656">
        <v>4</v>
      </c>
      <c r="C2656">
        <v>2024</v>
      </c>
      <c r="D2656" t="s">
        <v>89</v>
      </c>
      <c r="E2656">
        <v>103</v>
      </c>
      <c r="F2656" t="s">
        <v>84</v>
      </c>
      <c r="G2656" t="s">
        <v>85</v>
      </c>
      <c r="H2656" t="s">
        <v>27</v>
      </c>
      <c r="J2656" t="s">
        <v>28</v>
      </c>
      <c r="K2656" t="s">
        <v>28</v>
      </c>
      <c r="L2656" t="s">
        <v>28</v>
      </c>
      <c r="M2656" t="s">
        <v>28</v>
      </c>
      <c r="O2656" t="s">
        <v>28</v>
      </c>
      <c r="P2656" t="s">
        <v>28</v>
      </c>
      <c r="Q2656" t="s">
        <v>28</v>
      </c>
      <c r="R2656" t="s">
        <v>28</v>
      </c>
      <c r="S2656" t="s">
        <v>28</v>
      </c>
      <c r="T2656" t="s">
        <v>28</v>
      </c>
    </row>
    <row r="2657" spans="1:21" x14ac:dyDescent="0.35">
      <c r="A2657" t="s">
        <v>34</v>
      </c>
      <c r="B2657">
        <v>5</v>
      </c>
      <c r="C2657">
        <v>2024</v>
      </c>
      <c r="D2657" t="s">
        <v>89</v>
      </c>
      <c r="E2657">
        <v>103</v>
      </c>
      <c r="F2657" t="s">
        <v>84</v>
      </c>
      <c r="G2657" t="s">
        <v>85</v>
      </c>
      <c r="H2657" t="s">
        <v>27</v>
      </c>
      <c r="J2657" t="s">
        <v>28</v>
      </c>
      <c r="K2657" t="s">
        <v>28</v>
      </c>
      <c r="L2657" t="s">
        <v>28</v>
      </c>
      <c r="M2657" t="s">
        <v>28</v>
      </c>
      <c r="O2657" t="s">
        <v>28</v>
      </c>
      <c r="P2657" t="s">
        <v>28</v>
      </c>
      <c r="Q2657" t="s">
        <v>28</v>
      </c>
      <c r="R2657" t="s">
        <v>28</v>
      </c>
      <c r="S2657" t="s">
        <v>28</v>
      </c>
      <c r="T2657" t="s">
        <v>28</v>
      </c>
    </row>
    <row r="2658" spans="1:21" x14ac:dyDescent="0.35">
      <c r="A2658" t="s">
        <v>35</v>
      </c>
      <c r="B2658">
        <v>6</v>
      </c>
      <c r="C2658">
        <v>2024</v>
      </c>
      <c r="D2658" t="s">
        <v>89</v>
      </c>
      <c r="E2658">
        <v>103</v>
      </c>
      <c r="F2658" t="s">
        <v>84</v>
      </c>
      <c r="G2658" t="s">
        <v>85</v>
      </c>
      <c r="H2658" t="s">
        <v>27</v>
      </c>
      <c r="J2658" t="s">
        <v>28</v>
      </c>
      <c r="K2658" t="s">
        <v>28</v>
      </c>
      <c r="L2658" t="s">
        <v>28</v>
      </c>
      <c r="M2658" t="s">
        <v>28</v>
      </c>
      <c r="O2658" t="s">
        <v>28</v>
      </c>
      <c r="P2658" t="s">
        <v>28</v>
      </c>
      <c r="Q2658" t="s">
        <v>28</v>
      </c>
      <c r="R2658" t="s">
        <v>28</v>
      </c>
      <c r="S2658" t="s">
        <v>28</v>
      </c>
      <c r="T2658" t="s">
        <v>28</v>
      </c>
    </row>
    <row r="2659" spans="1:21" x14ac:dyDescent="0.35">
      <c r="A2659" t="s">
        <v>36</v>
      </c>
      <c r="B2659">
        <v>8</v>
      </c>
      <c r="C2659">
        <v>2024</v>
      </c>
      <c r="D2659" t="s">
        <v>89</v>
      </c>
      <c r="E2659">
        <v>103</v>
      </c>
      <c r="F2659" t="s">
        <v>84</v>
      </c>
      <c r="G2659" t="s">
        <v>85</v>
      </c>
      <c r="H2659" t="s">
        <v>27</v>
      </c>
      <c r="J2659" t="s">
        <v>28</v>
      </c>
      <c r="K2659" t="s">
        <v>28</v>
      </c>
      <c r="L2659" t="s">
        <v>28</v>
      </c>
      <c r="M2659" t="s">
        <v>28</v>
      </c>
      <c r="O2659" t="s">
        <v>28</v>
      </c>
      <c r="P2659" t="s">
        <v>28</v>
      </c>
      <c r="Q2659" t="s">
        <v>28</v>
      </c>
      <c r="R2659" t="s">
        <v>28</v>
      </c>
      <c r="S2659" t="s">
        <v>28</v>
      </c>
      <c r="T2659" t="s">
        <v>28</v>
      </c>
    </row>
    <row r="2660" spans="1:21" x14ac:dyDescent="0.35">
      <c r="A2660" t="s">
        <v>37</v>
      </c>
      <c r="B2660">
        <v>9</v>
      </c>
      <c r="C2660">
        <v>2024</v>
      </c>
      <c r="D2660" t="s">
        <v>89</v>
      </c>
      <c r="E2660">
        <v>103</v>
      </c>
      <c r="F2660" t="s">
        <v>84</v>
      </c>
      <c r="G2660" t="s">
        <v>85</v>
      </c>
      <c r="H2660" t="s">
        <v>27</v>
      </c>
      <c r="J2660" t="s">
        <v>28</v>
      </c>
      <c r="K2660" t="s">
        <v>28</v>
      </c>
      <c r="L2660" t="s">
        <v>28</v>
      </c>
      <c r="M2660" t="s">
        <v>28</v>
      </c>
      <c r="O2660" t="s">
        <v>28</v>
      </c>
      <c r="P2660" t="s">
        <v>28</v>
      </c>
      <c r="Q2660" t="s">
        <v>28</v>
      </c>
      <c r="R2660" t="s">
        <v>28</v>
      </c>
      <c r="S2660" t="s">
        <v>28</v>
      </c>
      <c r="T2660" t="s">
        <v>28</v>
      </c>
    </row>
    <row r="2661" spans="1:21" x14ac:dyDescent="0.35">
      <c r="A2661" t="s">
        <v>38</v>
      </c>
      <c r="B2661">
        <v>10</v>
      </c>
      <c r="C2661">
        <v>2024</v>
      </c>
      <c r="D2661" t="s">
        <v>89</v>
      </c>
      <c r="E2661">
        <v>103</v>
      </c>
      <c r="F2661" t="s">
        <v>84</v>
      </c>
      <c r="G2661" t="s">
        <v>85</v>
      </c>
      <c r="H2661" t="s">
        <v>27</v>
      </c>
      <c r="J2661" t="s">
        <v>28</v>
      </c>
      <c r="K2661" t="s">
        <v>28</v>
      </c>
      <c r="L2661" t="s">
        <v>28</v>
      </c>
      <c r="M2661" t="s">
        <v>28</v>
      </c>
      <c r="O2661" t="s">
        <v>28</v>
      </c>
      <c r="P2661" t="s">
        <v>28</v>
      </c>
      <c r="Q2661" t="s">
        <v>28</v>
      </c>
      <c r="R2661" t="s">
        <v>28</v>
      </c>
      <c r="S2661" t="s">
        <v>28</v>
      </c>
      <c r="T2661" t="s">
        <v>28</v>
      </c>
    </row>
    <row r="2662" spans="1:21" x14ac:dyDescent="0.35">
      <c r="A2662" t="s">
        <v>40</v>
      </c>
      <c r="B2662">
        <v>11</v>
      </c>
      <c r="C2662">
        <v>2024</v>
      </c>
      <c r="D2662" t="s">
        <v>89</v>
      </c>
      <c r="E2662">
        <v>103</v>
      </c>
      <c r="F2662" t="s">
        <v>84</v>
      </c>
      <c r="G2662" t="s">
        <v>85</v>
      </c>
      <c r="H2662" t="s">
        <v>27</v>
      </c>
      <c r="J2662" t="s">
        <v>28</v>
      </c>
      <c r="K2662" t="s">
        <v>28</v>
      </c>
      <c r="L2662" t="s">
        <v>28</v>
      </c>
      <c r="M2662" t="s">
        <v>28</v>
      </c>
      <c r="O2662" t="s">
        <v>28</v>
      </c>
      <c r="P2662" t="s">
        <v>28</v>
      </c>
      <c r="Q2662" t="s">
        <v>28</v>
      </c>
      <c r="R2662" t="s">
        <v>28</v>
      </c>
      <c r="S2662" t="s">
        <v>28</v>
      </c>
      <c r="T2662" t="s">
        <v>28</v>
      </c>
    </row>
    <row r="2663" spans="1:21" x14ac:dyDescent="0.35">
      <c r="A2663" t="s">
        <v>41</v>
      </c>
      <c r="B2663">
        <v>12</v>
      </c>
      <c r="C2663">
        <v>2024</v>
      </c>
      <c r="D2663" t="s">
        <v>89</v>
      </c>
      <c r="E2663">
        <v>103</v>
      </c>
      <c r="F2663" t="s">
        <v>84</v>
      </c>
      <c r="G2663" t="s">
        <v>85</v>
      </c>
      <c r="H2663" t="s">
        <v>25</v>
      </c>
      <c r="I2663">
        <v>130</v>
      </c>
      <c r="J2663" t="s">
        <v>27</v>
      </c>
      <c r="K2663">
        <v>2000</v>
      </c>
      <c r="L2663">
        <v>0</v>
      </c>
      <c r="M2663">
        <v>0</v>
      </c>
      <c r="N2663" t="s">
        <v>27</v>
      </c>
      <c r="P2663">
        <v>18</v>
      </c>
      <c r="S2663">
        <v>0</v>
      </c>
      <c r="T2663">
        <v>155</v>
      </c>
      <c r="U2663" t="s">
        <v>29</v>
      </c>
    </row>
    <row r="2664" spans="1:21" x14ac:dyDescent="0.35">
      <c r="A2664" t="s">
        <v>42</v>
      </c>
      <c r="B2664">
        <v>13</v>
      </c>
      <c r="C2664">
        <v>2024</v>
      </c>
      <c r="D2664" t="s">
        <v>89</v>
      </c>
      <c r="E2664">
        <v>103</v>
      </c>
      <c r="F2664" t="s">
        <v>84</v>
      </c>
      <c r="G2664" t="s">
        <v>85</v>
      </c>
      <c r="H2664" t="s">
        <v>27</v>
      </c>
      <c r="J2664" t="s">
        <v>28</v>
      </c>
      <c r="K2664" t="s">
        <v>28</v>
      </c>
      <c r="L2664" t="s">
        <v>28</v>
      </c>
      <c r="M2664" t="s">
        <v>28</v>
      </c>
      <c r="O2664" t="s">
        <v>28</v>
      </c>
      <c r="P2664" t="s">
        <v>28</v>
      </c>
      <c r="Q2664" t="s">
        <v>28</v>
      </c>
      <c r="R2664" t="s">
        <v>28</v>
      </c>
      <c r="S2664" t="s">
        <v>28</v>
      </c>
      <c r="T2664" t="s">
        <v>28</v>
      </c>
    </row>
    <row r="2665" spans="1:21" x14ac:dyDescent="0.35">
      <c r="A2665" t="s">
        <v>43</v>
      </c>
      <c r="B2665">
        <v>15</v>
      </c>
      <c r="C2665">
        <v>2024</v>
      </c>
      <c r="D2665" t="s">
        <v>89</v>
      </c>
      <c r="E2665">
        <v>103</v>
      </c>
      <c r="F2665" t="s">
        <v>84</v>
      </c>
      <c r="G2665" t="s">
        <v>85</v>
      </c>
      <c r="H2665" t="s">
        <v>27</v>
      </c>
      <c r="J2665" t="s">
        <v>28</v>
      </c>
      <c r="K2665" t="s">
        <v>28</v>
      </c>
      <c r="L2665" t="s">
        <v>28</v>
      </c>
      <c r="M2665" t="s">
        <v>28</v>
      </c>
      <c r="O2665" t="s">
        <v>28</v>
      </c>
      <c r="P2665" t="s">
        <v>28</v>
      </c>
      <c r="Q2665" t="s">
        <v>28</v>
      </c>
      <c r="R2665" t="s">
        <v>28</v>
      </c>
      <c r="S2665" t="s">
        <v>28</v>
      </c>
      <c r="T2665" t="s">
        <v>28</v>
      </c>
    </row>
    <row r="2666" spans="1:21" x14ac:dyDescent="0.35">
      <c r="A2666" t="s">
        <v>44</v>
      </c>
      <c r="B2666">
        <v>16</v>
      </c>
      <c r="C2666">
        <v>2024</v>
      </c>
      <c r="D2666" t="s">
        <v>89</v>
      </c>
      <c r="E2666">
        <v>103</v>
      </c>
      <c r="F2666" t="s">
        <v>84</v>
      </c>
      <c r="G2666" t="s">
        <v>85</v>
      </c>
      <c r="H2666" t="s">
        <v>27</v>
      </c>
      <c r="J2666" t="s">
        <v>28</v>
      </c>
      <c r="K2666" t="s">
        <v>28</v>
      </c>
      <c r="L2666" t="s">
        <v>28</v>
      </c>
      <c r="M2666" t="s">
        <v>28</v>
      </c>
      <c r="O2666" t="s">
        <v>28</v>
      </c>
      <c r="P2666" t="s">
        <v>28</v>
      </c>
      <c r="Q2666" t="s">
        <v>28</v>
      </c>
      <c r="R2666" t="s">
        <v>28</v>
      </c>
      <c r="S2666" t="s">
        <v>28</v>
      </c>
      <c r="T2666" t="s">
        <v>28</v>
      </c>
    </row>
    <row r="2667" spans="1:21" x14ac:dyDescent="0.35">
      <c r="A2667" t="s">
        <v>45</v>
      </c>
      <c r="B2667">
        <v>17</v>
      </c>
      <c r="C2667">
        <v>2024</v>
      </c>
      <c r="D2667" t="s">
        <v>89</v>
      </c>
      <c r="E2667">
        <v>103</v>
      </c>
      <c r="F2667" t="s">
        <v>84</v>
      </c>
      <c r="G2667" t="s">
        <v>85</v>
      </c>
      <c r="H2667" t="s">
        <v>27</v>
      </c>
      <c r="J2667" t="s">
        <v>28</v>
      </c>
      <c r="K2667" t="s">
        <v>28</v>
      </c>
      <c r="L2667" t="s">
        <v>28</v>
      </c>
      <c r="M2667" t="s">
        <v>28</v>
      </c>
      <c r="O2667" t="s">
        <v>28</v>
      </c>
      <c r="P2667" t="s">
        <v>28</v>
      </c>
      <c r="Q2667" t="s">
        <v>28</v>
      </c>
      <c r="R2667" t="s">
        <v>28</v>
      </c>
      <c r="S2667" t="s">
        <v>28</v>
      </c>
      <c r="T2667" t="s">
        <v>28</v>
      </c>
    </row>
    <row r="2668" spans="1:21" x14ac:dyDescent="0.35">
      <c r="A2668" t="s">
        <v>46</v>
      </c>
      <c r="B2668">
        <v>18</v>
      </c>
      <c r="C2668">
        <v>2024</v>
      </c>
      <c r="D2668" t="s">
        <v>89</v>
      </c>
      <c r="E2668">
        <v>103</v>
      </c>
      <c r="F2668" t="s">
        <v>84</v>
      </c>
      <c r="G2668" t="s">
        <v>85</v>
      </c>
      <c r="H2668" t="s">
        <v>27</v>
      </c>
      <c r="J2668" t="s">
        <v>28</v>
      </c>
      <c r="K2668" t="s">
        <v>28</v>
      </c>
      <c r="L2668" t="s">
        <v>28</v>
      </c>
      <c r="M2668" t="s">
        <v>28</v>
      </c>
      <c r="O2668" t="s">
        <v>28</v>
      </c>
      <c r="P2668" t="s">
        <v>28</v>
      </c>
      <c r="Q2668" t="s">
        <v>28</v>
      </c>
      <c r="R2668" t="s">
        <v>28</v>
      </c>
      <c r="S2668" t="s">
        <v>28</v>
      </c>
      <c r="T2668" t="s">
        <v>28</v>
      </c>
    </row>
    <row r="2669" spans="1:21" x14ac:dyDescent="0.35">
      <c r="A2669" t="s">
        <v>47</v>
      </c>
      <c r="B2669">
        <v>19</v>
      </c>
      <c r="C2669">
        <v>2024</v>
      </c>
      <c r="D2669" t="s">
        <v>89</v>
      </c>
      <c r="E2669">
        <v>103</v>
      </c>
      <c r="F2669" t="s">
        <v>84</v>
      </c>
      <c r="G2669" t="s">
        <v>85</v>
      </c>
      <c r="H2669" t="s">
        <v>27</v>
      </c>
      <c r="J2669" t="s">
        <v>28</v>
      </c>
      <c r="K2669" t="s">
        <v>28</v>
      </c>
      <c r="L2669" t="s">
        <v>28</v>
      </c>
      <c r="M2669" t="s">
        <v>28</v>
      </c>
      <c r="O2669" t="s">
        <v>28</v>
      </c>
      <c r="P2669" t="s">
        <v>28</v>
      </c>
      <c r="Q2669" t="s">
        <v>28</v>
      </c>
      <c r="R2669" t="s">
        <v>28</v>
      </c>
      <c r="S2669" t="s">
        <v>28</v>
      </c>
      <c r="T2669" t="s">
        <v>28</v>
      </c>
    </row>
    <row r="2670" spans="1:21" x14ac:dyDescent="0.35">
      <c r="A2670" t="s">
        <v>48</v>
      </c>
      <c r="B2670">
        <v>20</v>
      </c>
      <c r="C2670">
        <v>2024</v>
      </c>
      <c r="D2670" t="s">
        <v>89</v>
      </c>
      <c r="E2670">
        <v>103</v>
      </c>
      <c r="F2670" t="s">
        <v>84</v>
      </c>
      <c r="G2670" t="s">
        <v>85</v>
      </c>
      <c r="H2670" t="s">
        <v>27</v>
      </c>
      <c r="J2670" t="s">
        <v>28</v>
      </c>
      <c r="K2670" t="s">
        <v>28</v>
      </c>
      <c r="L2670" t="s">
        <v>28</v>
      </c>
      <c r="M2670" t="s">
        <v>28</v>
      </c>
      <c r="O2670" t="s">
        <v>28</v>
      </c>
      <c r="P2670" t="s">
        <v>28</v>
      </c>
      <c r="Q2670" t="s">
        <v>28</v>
      </c>
      <c r="R2670" t="s">
        <v>28</v>
      </c>
      <c r="S2670" t="s">
        <v>28</v>
      </c>
      <c r="T2670" t="s">
        <v>28</v>
      </c>
    </row>
    <row r="2671" spans="1:21" x14ac:dyDescent="0.35">
      <c r="A2671" t="s">
        <v>49</v>
      </c>
      <c r="B2671">
        <v>21</v>
      </c>
      <c r="C2671">
        <v>2024</v>
      </c>
      <c r="D2671" t="s">
        <v>89</v>
      </c>
      <c r="E2671">
        <v>103</v>
      </c>
      <c r="F2671" t="s">
        <v>84</v>
      </c>
      <c r="G2671" t="s">
        <v>85</v>
      </c>
      <c r="H2671" t="s">
        <v>25</v>
      </c>
      <c r="I2671">
        <v>280</v>
      </c>
      <c r="J2671" t="s">
        <v>27</v>
      </c>
      <c r="K2671">
        <v>2000</v>
      </c>
      <c r="L2671">
        <v>0</v>
      </c>
      <c r="M2671">
        <v>1</v>
      </c>
      <c r="N2671" t="s">
        <v>27</v>
      </c>
      <c r="P2671">
        <v>18</v>
      </c>
      <c r="R2671" t="s">
        <v>32</v>
      </c>
      <c r="S2671">
        <v>12</v>
      </c>
      <c r="T2671">
        <v>250</v>
      </c>
      <c r="U2671" t="s">
        <v>39</v>
      </c>
    </row>
    <row r="2672" spans="1:21" x14ac:dyDescent="0.35">
      <c r="A2672" t="s">
        <v>50</v>
      </c>
      <c r="B2672">
        <v>22</v>
      </c>
      <c r="C2672">
        <v>2024</v>
      </c>
      <c r="D2672" t="s">
        <v>89</v>
      </c>
      <c r="E2672">
        <v>103</v>
      </c>
      <c r="F2672" t="s">
        <v>84</v>
      </c>
      <c r="G2672" t="s">
        <v>85</v>
      </c>
      <c r="H2672" t="s">
        <v>25</v>
      </c>
      <c r="I2672">
        <v>100</v>
      </c>
      <c r="J2672" t="s">
        <v>87</v>
      </c>
      <c r="K2672">
        <v>2000</v>
      </c>
      <c r="L2672">
        <v>1</v>
      </c>
      <c r="M2672">
        <v>1</v>
      </c>
      <c r="N2672" t="s">
        <v>27</v>
      </c>
      <c r="P2672">
        <v>18</v>
      </c>
      <c r="R2672" t="s">
        <v>32</v>
      </c>
      <c r="S2672">
        <v>0</v>
      </c>
      <c r="T2672">
        <v>0</v>
      </c>
      <c r="U2672" t="s">
        <v>29</v>
      </c>
    </row>
    <row r="2673" spans="1:21" x14ac:dyDescent="0.35">
      <c r="A2673" t="s">
        <v>51</v>
      </c>
      <c r="B2673">
        <v>23</v>
      </c>
      <c r="C2673">
        <v>2024</v>
      </c>
      <c r="D2673" t="s">
        <v>89</v>
      </c>
      <c r="E2673">
        <v>103</v>
      </c>
      <c r="F2673" t="s">
        <v>84</v>
      </c>
      <c r="G2673" t="s">
        <v>85</v>
      </c>
      <c r="H2673" t="s">
        <v>27</v>
      </c>
      <c r="J2673" t="s">
        <v>28</v>
      </c>
      <c r="K2673" t="s">
        <v>28</v>
      </c>
      <c r="L2673" t="s">
        <v>28</v>
      </c>
      <c r="M2673" t="s">
        <v>28</v>
      </c>
      <c r="O2673" t="s">
        <v>28</v>
      </c>
      <c r="P2673" t="s">
        <v>28</v>
      </c>
      <c r="Q2673" t="s">
        <v>28</v>
      </c>
      <c r="R2673" t="s">
        <v>28</v>
      </c>
      <c r="S2673" t="s">
        <v>28</v>
      </c>
      <c r="T2673" t="s">
        <v>28</v>
      </c>
    </row>
    <row r="2674" spans="1:21" x14ac:dyDescent="0.35">
      <c r="A2674" t="s">
        <v>52</v>
      </c>
      <c r="B2674">
        <v>24</v>
      </c>
      <c r="C2674">
        <v>2024</v>
      </c>
      <c r="D2674" t="s">
        <v>89</v>
      </c>
      <c r="E2674">
        <v>103</v>
      </c>
      <c r="F2674" t="s">
        <v>84</v>
      </c>
      <c r="G2674" t="s">
        <v>85</v>
      </c>
      <c r="H2674" t="s">
        <v>27</v>
      </c>
      <c r="J2674" t="s">
        <v>28</v>
      </c>
      <c r="K2674" t="s">
        <v>28</v>
      </c>
      <c r="L2674" t="s">
        <v>28</v>
      </c>
      <c r="M2674" t="s">
        <v>28</v>
      </c>
      <c r="O2674" t="s">
        <v>28</v>
      </c>
      <c r="P2674" t="s">
        <v>28</v>
      </c>
      <c r="Q2674" t="s">
        <v>28</v>
      </c>
      <c r="R2674" t="s">
        <v>28</v>
      </c>
      <c r="S2674" t="s">
        <v>28</v>
      </c>
      <c r="T2674" t="s">
        <v>28</v>
      </c>
    </row>
    <row r="2675" spans="1:21" x14ac:dyDescent="0.35">
      <c r="A2675" t="s">
        <v>53</v>
      </c>
      <c r="B2675">
        <v>25</v>
      </c>
      <c r="C2675">
        <v>2024</v>
      </c>
      <c r="D2675" t="s">
        <v>89</v>
      </c>
      <c r="E2675">
        <v>103</v>
      </c>
      <c r="F2675" t="s">
        <v>84</v>
      </c>
      <c r="G2675" t="s">
        <v>85</v>
      </c>
      <c r="H2675" t="s">
        <v>27</v>
      </c>
      <c r="J2675" t="s">
        <v>28</v>
      </c>
      <c r="K2675" t="s">
        <v>28</v>
      </c>
      <c r="L2675" t="s">
        <v>28</v>
      </c>
      <c r="M2675" t="s">
        <v>28</v>
      </c>
      <c r="O2675" t="s">
        <v>28</v>
      </c>
      <c r="P2675" t="s">
        <v>28</v>
      </c>
      <c r="Q2675" t="s">
        <v>28</v>
      </c>
      <c r="R2675" t="s">
        <v>28</v>
      </c>
      <c r="S2675" t="s">
        <v>28</v>
      </c>
      <c r="T2675" t="s">
        <v>28</v>
      </c>
    </row>
    <row r="2676" spans="1:21" x14ac:dyDescent="0.35">
      <c r="A2676" t="s">
        <v>54</v>
      </c>
      <c r="B2676">
        <v>26</v>
      </c>
      <c r="C2676">
        <v>2024</v>
      </c>
      <c r="D2676" t="s">
        <v>89</v>
      </c>
      <c r="E2676">
        <v>103</v>
      </c>
      <c r="F2676" t="s">
        <v>84</v>
      </c>
      <c r="G2676" t="s">
        <v>85</v>
      </c>
      <c r="H2676" t="s">
        <v>27</v>
      </c>
      <c r="J2676" t="s">
        <v>28</v>
      </c>
      <c r="K2676" t="s">
        <v>28</v>
      </c>
      <c r="L2676" t="s">
        <v>28</v>
      </c>
      <c r="M2676" t="s">
        <v>28</v>
      </c>
      <c r="O2676" t="s">
        <v>28</v>
      </c>
      <c r="P2676" t="s">
        <v>28</v>
      </c>
      <c r="Q2676" t="s">
        <v>28</v>
      </c>
      <c r="R2676" t="s">
        <v>28</v>
      </c>
      <c r="S2676" t="s">
        <v>28</v>
      </c>
      <c r="T2676" t="s">
        <v>28</v>
      </c>
    </row>
    <row r="2677" spans="1:21" x14ac:dyDescent="0.35">
      <c r="A2677" t="s">
        <v>55</v>
      </c>
      <c r="B2677">
        <v>27</v>
      </c>
      <c r="C2677">
        <v>2024</v>
      </c>
      <c r="D2677" t="s">
        <v>89</v>
      </c>
      <c r="E2677">
        <v>103</v>
      </c>
      <c r="F2677" t="s">
        <v>84</v>
      </c>
      <c r="G2677" t="s">
        <v>85</v>
      </c>
      <c r="H2677" t="s">
        <v>27</v>
      </c>
      <c r="J2677" t="s">
        <v>28</v>
      </c>
      <c r="K2677" t="s">
        <v>28</v>
      </c>
      <c r="L2677" t="s">
        <v>28</v>
      </c>
      <c r="M2677" t="s">
        <v>28</v>
      </c>
      <c r="O2677" t="s">
        <v>28</v>
      </c>
      <c r="P2677" t="s">
        <v>28</v>
      </c>
      <c r="Q2677" t="s">
        <v>28</v>
      </c>
      <c r="R2677" t="s">
        <v>28</v>
      </c>
      <c r="S2677" t="s">
        <v>28</v>
      </c>
      <c r="T2677" t="s">
        <v>28</v>
      </c>
    </row>
    <row r="2678" spans="1:21" x14ac:dyDescent="0.35">
      <c r="A2678" t="s">
        <v>56</v>
      </c>
      <c r="B2678">
        <v>28</v>
      </c>
      <c r="C2678">
        <v>2024</v>
      </c>
      <c r="D2678" t="s">
        <v>89</v>
      </c>
      <c r="E2678">
        <v>103</v>
      </c>
      <c r="F2678" t="s">
        <v>84</v>
      </c>
      <c r="G2678" t="s">
        <v>85</v>
      </c>
      <c r="H2678" t="s">
        <v>27</v>
      </c>
      <c r="J2678" t="s">
        <v>28</v>
      </c>
      <c r="K2678" t="s">
        <v>28</v>
      </c>
      <c r="L2678" t="s">
        <v>28</v>
      </c>
      <c r="M2678" t="s">
        <v>28</v>
      </c>
      <c r="O2678" t="s">
        <v>28</v>
      </c>
      <c r="P2678" t="s">
        <v>28</v>
      </c>
      <c r="Q2678" t="s">
        <v>28</v>
      </c>
      <c r="R2678" t="s">
        <v>28</v>
      </c>
      <c r="S2678" t="s">
        <v>28</v>
      </c>
      <c r="T2678" t="s">
        <v>28</v>
      </c>
    </row>
    <row r="2679" spans="1:21" x14ac:dyDescent="0.35">
      <c r="A2679" t="s">
        <v>57</v>
      </c>
      <c r="B2679">
        <v>29</v>
      </c>
      <c r="C2679">
        <v>2024</v>
      </c>
      <c r="D2679" t="s">
        <v>89</v>
      </c>
      <c r="E2679">
        <v>103</v>
      </c>
      <c r="F2679" t="s">
        <v>84</v>
      </c>
      <c r="G2679" t="s">
        <v>85</v>
      </c>
      <c r="H2679" t="s">
        <v>27</v>
      </c>
      <c r="J2679" t="s">
        <v>28</v>
      </c>
      <c r="K2679" t="s">
        <v>28</v>
      </c>
      <c r="L2679" t="s">
        <v>28</v>
      </c>
      <c r="M2679" t="s">
        <v>28</v>
      </c>
      <c r="O2679" t="s">
        <v>28</v>
      </c>
      <c r="P2679" t="s">
        <v>28</v>
      </c>
      <c r="Q2679" t="s">
        <v>28</v>
      </c>
      <c r="R2679" t="s">
        <v>28</v>
      </c>
      <c r="S2679" t="s">
        <v>28</v>
      </c>
      <c r="T2679" t="s">
        <v>28</v>
      </c>
    </row>
    <row r="2680" spans="1:21" x14ac:dyDescent="0.35">
      <c r="A2680" t="s">
        <v>58</v>
      </c>
      <c r="B2680">
        <v>30</v>
      </c>
      <c r="C2680">
        <v>2024</v>
      </c>
      <c r="D2680" t="s">
        <v>89</v>
      </c>
      <c r="E2680">
        <v>103</v>
      </c>
      <c r="F2680" t="s">
        <v>84</v>
      </c>
      <c r="G2680" t="s">
        <v>85</v>
      </c>
      <c r="H2680" t="s">
        <v>27</v>
      </c>
      <c r="J2680" t="s">
        <v>28</v>
      </c>
      <c r="K2680" t="s">
        <v>28</v>
      </c>
      <c r="L2680" t="s">
        <v>28</v>
      </c>
      <c r="M2680" t="s">
        <v>28</v>
      </c>
      <c r="O2680" t="s">
        <v>28</v>
      </c>
      <c r="P2680" t="s">
        <v>28</v>
      </c>
      <c r="Q2680" t="s">
        <v>28</v>
      </c>
      <c r="R2680" t="s">
        <v>28</v>
      </c>
      <c r="S2680" t="s">
        <v>28</v>
      </c>
      <c r="T2680" t="s">
        <v>28</v>
      </c>
    </row>
    <row r="2681" spans="1:21" x14ac:dyDescent="0.35">
      <c r="A2681" t="s">
        <v>59</v>
      </c>
      <c r="B2681">
        <v>31</v>
      </c>
      <c r="C2681">
        <v>2024</v>
      </c>
      <c r="D2681" t="s">
        <v>89</v>
      </c>
      <c r="E2681">
        <v>103</v>
      </c>
      <c r="F2681" t="s">
        <v>84</v>
      </c>
      <c r="G2681" t="s">
        <v>85</v>
      </c>
      <c r="H2681" t="s">
        <v>27</v>
      </c>
      <c r="J2681" t="s">
        <v>28</v>
      </c>
      <c r="K2681" t="s">
        <v>28</v>
      </c>
      <c r="L2681" t="s">
        <v>28</v>
      </c>
      <c r="M2681" t="s">
        <v>28</v>
      </c>
      <c r="O2681" t="s">
        <v>28</v>
      </c>
      <c r="P2681" t="s">
        <v>28</v>
      </c>
      <c r="Q2681" t="s">
        <v>28</v>
      </c>
      <c r="R2681" t="s">
        <v>28</v>
      </c>
      <c r="S2681" t="s">
        <v>28</v>
      </c>
      <c r="T2681" t="s">
        <v>28</v>
      </c>
    </row>
    <row r="2682" spans="1:21" x14ac:dyDescent="0.35">
      <c r="A2682" t="s">
        <v>60</v>
      </c>
      <c r="B2682">
        <v>32</v>
      </c>
      <c r="C2682">
        <v>2024</v>
      </c>
      <c r="D2682" t="s">
        <v>89</v>
      </c>
      <c r="E2682">
        <v>103</v>
      </c>
      <c r="F2682" t="s">
        <v>84</v>
      </c>
      <c r="G2682" t="s">
        <v>85</v>
      </c>
      <c r="H2682" t="s">
        <v>27</v>
      </c>
      <c r="J2682" t="s">
        <v>28</v>
      </c>
      <c r="K2682" t="s">
        <v>28</v>
      </c>
      <c r="L2682" t="s">
        <v>28</v>
      </c>
      <c r="M2682" t="s">
        <v>28</v>
      </c>
      <c r="O2682" t="s">
        <v>28</v>
      </c>
      <c r="P2682" t="s">
        <v>28</v>
      </c>
      <c r="Q2682" t="s">
        <v>28</v>
      </c>
      <c r="R2682" t="s">
        <v>28</v>
      </c>
      <c r="S2682" t="s">
        <v>28</v>
      </c>
      <c r="T2682" t="s">
        <v>28</v>
      </c>
    </row>
    <row r="2683" spans="1:21" x14ac:dyDescent="0.35">
      <c r="A2683" t="s">
        <v>61</v>
      </c>
      <c r="B2683">
        <v>33</v>
      </c>
      <c r="C2683">
        <v>2024</v>
      </c>
      <c r="D2683" t="s">
        <v>89</v>
      </c>
      <c r="E2683">
        <v>103</v>
      </c>
      <c r="F2683" t="s">
        <v>84</v>
      </c>
      <c r="G2683" t="s">
        <v>85</v>
      </c>
      <c r="H2683" t="s">
        <v>25</v>
      </c>
      <c r="I2683">
        <v>75</v>
      </c>
      <c r="J2683" t="s">
        <v>27</v>
      </c>
      <c r="K2683">
        <v>1000</v>
      </c>
      <c r="L2683">
        <v>0</v>
      </c>
      <c r="M2683">
        <v>1</v>
      </c>
      <c r="N2683" t="s">
        <v>27</v>
      </c>
      <c r="P2683">
        <v>18</v>
      </c>
      <c r="R2683" t="s">
        <v>32</v>
      </c>
      <c r="S2683">
        <v>0</v>
      </c>
      <c r="T2683">
        <v>0</v>
      </c>
      <c r="U2683" t="s">
        <v>39</v>
      </c>
    </row>
    <row r="2684" spans="1:21" x14ac:dyDescent="0.35">
      <c r="A2684" t="s">
        <v>62</v>
      </c>
      <c r="B2684">
        <v>34</v>
      </c>
      <c r="C2684">
        <v>2024</v>
      </c>
      <c r="D2684" t="s">
        <v>89</v>
      </c>
      <c r="E2684">
        <v>103</v>
      </c>
      <c r="F2684" t="s">
        <v>84</v>
      </c>
      <c r="G2684" t="s">
        <v>85</v>
      </c>
      <c r="H2684" t="s">
        <v>27</v>
      </c>
      <c r="J2684" t="s">
        <v>28</v>
      </c>
      <c r="K2684" t="s">
        <v>28</v>
      </c>
      <c r="L2684" t="s">
        <v>28</v>
      </c>
      <c r="M2684" t="s">
        <v>28</v>
      </c>
      <c r="O2684" t="s">
        <v>28</v>
      </c>
      <c r="P2684" t="s">
        <v>28</v>
      </c>
      <c r="Q2684" t="s">
        <v>28</v>
      </c>
      <c r="R2684" t="s">
        <v>28</v>
      </c>
      <c r="S2684" t="s">
        <v>28</v>
      </c>
      <c r="T2684" t="s">
        <v>28</v>
      </c>
    </row>
    <row r="2685" spans="1:21" x14ac:dyDescent="0.35">
      <c r="A2685" t="s">
        <v>63</v>
      </c>
      <c r="B2685">
        <v>35</v>
      </c>
      <c r="C2685">
        <v>2024</v>
      </c>
      <c r="D2685" t="s">
        <v>89</v>
      </c>
      <c r="E2685">
        <v>103</v>
      </c>
      <c r="F2685" t="s">
        <v>84</v>
      </c>
      <c r="G2685" t="s">
        <v>85</v>
      </c>
      <c r="H2685" t="s">
        <v>27</v>
      </c>
      <c r="J2685" t="s">
        <v>28</v>
      </c>
      <c r="K2685" t="s">
        <v>28</v>
      </c>
      <c r="L2685" t="s">
        <v>28</v>
      </c>
      <c r="M2685" t="s">
        <v>28</v>
      </c>
      <c r="O2685" t="s">
        <v>28</v>
      </c>
      <c r="P2685" t="s">
        <v>28</v>
      </c>
      <c r="Q2685" t="s">
        <v>28</v>
      </c>
      <c r="R2685" t="s">
        <v>28</v>
      </c>
      <c r="S2685" t="s">
        <v>28</v>
      </c>
      <c r="T2685" t="s">
        <v>28</v>
      </c>
    </row>
    <row r="2686" spans="1:21" x14ac:dyDescent="0.35">
      <c r="A2686" t="s">
        <v>64</v>
      </c>
      <c r="B2686">
        <v>36</v>
      </c>
      <c r="C2686">
        <v>2024</v>
      </c>
      <c r="D2686" t="s">
        <v>89</v>
      </c>
      <c r="E2686">
        <v>103</v>
      </c>
      <c r="F2686" t="s">
        <v>84</v>
      </c>
      <c r="G2686" t="s">
        <v>85</v>
      </c>
      <c r="H2686" t="s">
        <v>27</v>
      </c>
      <c r="J2686" t="s">
        <v>28</v>
      </c>
      <c r="K2686" t="s">
        <v>28</v>
      </c>
      <c r="L2686" t="s">
        <v>28</v>
      </c>
      <c r="M2686" t="s">
        <v>28</v>
      </c>
      <c r="O2686" t="s">
        <v>28</v>
      </c>
      <c r="P2686" t="s">
        <v>28</v>
      </c>
      <c r="Q2686" t="s">
        <v>28</v>
      </c>
      <c r="R2686" t="s">
        <v>28</v>
      </c>
      <c r="S2686" t="s">
        <v>28</v>
      </c>
      <c r="T2686" t="s">
        <v>28</v>
      </c>
    </row>
    <row r="2687" spans="1:21" x14ac:dyDescent="0.35">
      <c r="A2687" t="s">
        <v>65</v>
      </c>
      <c r="B2687">
        <v>37</v>
      </c>
      <c r="C2687">
        <v>2024</v>
      </c>
      <c r="D2687" t="s">
        <v>89</v>
      </c>
      <c r="E2687">
        <v>103</v>
      </c>
      <c r="F2687" t="s">
        <v>84</v>
      </c>
      <c r="G2687" t="s">
        <v>85</v>
      </c>
      <c r="H2687" t="s">
        <v>25</v>
      </c>
      <c r="I2687">
        <v>200</v>
      </c>
      <c r="J2687" t="s">
        <v>87</v>
      </c>
      <c r="K2687">
        <v>4000</v>
      </c>
      <c r="L2687">
        <v>1</v>
      </c>
      <c r="M2687">
        <v>0</v>
      </c>
      <c r="N2687" t="s">
        <v>27</v>
      </c>
      <c r="P2687">
        <v>18</v>
      </c>
      <c r="R2687" t="s">
        <v>32</v>
      </c>
      <c r="S2687">
        <v>4</v>
      </c>
      <c r="T2687">
        <v>200</v>
      </c>
      <c r="U2687" t="s">
        <v>39</v>
      </c>
    </row>
    <row r="2688" spans="1:21" x14ac:dyDescent="0.35">
      <c r="A2688" t="s">
        <v>66</v>
      </c>
      <c r="B2688">
        <v>38</v>
      </c>
      <c r="C2688">
        <v>2024</v>
      </c>
      <c r="D2688" t="s">
        <v>89</v>
      </c>
      <c r="E2688">
        <v>103</v>
      </c>
      <c r="F2688" t="s">
        <v>84</v>
      </c>
      <c r="G2688" t="s">
        <v>85</v>
      </c>
      <c r="H2688" t="s">
        <v>27</v>
      </c>
      <c r="J2688" t="s">
        <v>28</v>
      </c>
      <c r="K2688" t="s">
        <v>28</v>
      </c>
      <c r="L2688" t="s">
        <v>28</v>
      </c>
      <c r="M2688" t="s">
        <v>28</v>
      </c>
      <c r="O2688" t="s">
        <v>28</v>
      </c>
      <c r="P2688" t="s">
        <v>28</v>
      </c>
      <c r="Q2688" t="s">
        <v>28</v>
      </c>
      <c r="R2688" t="s">
        <v>28</v>
      </c>
      <c r="S2688" t="s">
        <v>28</v>
      </c>
      <c r="T2688" t="s">
        <v>28</v>
      </c>
    </row>
    <row r="2689" spans="1:21" x14ac:dyDescent="0.35">
      <c r="A2689" t="s">
        <v>67</v>
      </c>
      <c r="B2689">
        <v>39</v>
      </c>
      <c r="C2689">
        <v>2024</v>
      </c>
      <c r="D2689" t="s">
        <v>89</v>
      </c>
      <c r="E2689">
        <v>103</v>
      </c>
      <c r="F2689" t="s">
        <v>84</v>
      </c>
      <c r="G2689" t="s">
        <v>85</v>
      </c>
      <c r="H2689" t="s">
        <v>27</v>
      </c>
      <c r="J2689" t="s">
        <v>28</v>
      </c>
      <c r="K2689" t="s">
        <v>28</v>
      </c>
      <c r="L2689" t="s">
        <v>28</v>
      </c>
      <c r="M2689" t="s">
        <v>28</v>
      </c>
      <c r="O2689" t="s">
        <v>28</v>
      </c>
      <c r="P2689" t="s">
        <v>28</v>
      </c>
      <c r="Q2689" t="s">
        <v>28</v>
      </c>
      <c r="R2689" t="s">
        <v>28</v>
      </c>
      <c r="S2689" t="s">
        <v>28</v>
      </c>
      <c r="T2689" t="s">
        <v>28</v>
      </c>
    </row>
    <row r="2690" spans="1:21" x14ac:dyDescent="0.35">
      <c r="A2690" t="s">
        <v>68</v>
      </c>
      <c r="B2690">
        <v>40</v>
      </c>
      <c r="C2690">
        <v>2024</v>
      </c>
      <c r="D2690" t="s">
        <v>89</v>
      </c>
      <c r="E2690">
        <v>103</v>
      </c>
      <c r="F2690" t="s">
        <v>84</v>
      </c>
      <c r="G2690" t="s">
        <v>85</v>
      </c>
      <c r="H2690" t="s">
        <v>27</v>
      </c>
      <c r="J2690" t="s">
        <v>28</v>
      </c>
      <c r="K2690" t="s">
        <v>28</v>
      </c>
      <c r="L2690" t="s">
        <v>28</v>
      </c>
      <c r="M2690" t="s">
        <v>28</v>
      </c>
      <c r="O2690" t="s">
        <v>28</v>
      </c>
      <c r="P2690" t="s">
        <v>28</v>
      </c>
      <c r="Q2690" t="s">
        <v>28</v>
      </c>
      <c r="R2690" t="s">
        <v>28</v>
      </c>
      <c r="S2690" t="s">
        <v>28</v>
      </c>
      <c r="T2690" t="s">
        <v>28</v>
      </c>
    </row>
    <row r="2691" spans="1:21" x14ac:dyDescent="0.35">
      <c r="A2691" t="s">
        <v>69</v>
      </c>
      <c r="B2691">
        <v>41</v>
      </c>
      <c r="C2691">
        <v>2024</v>
      </c>
      <c r="D2691" t="s">
        <v>89</v>
      </c>
      <c r="E2691">
        <v>103</v>
      </c>
      <c r="F2691" t="s">
        <v>84</v>
      </c>
      <c r="G2691" t="s">
        <v>85</v>
      </c>
      <c r="H2691" t="s">
        <v>27</v>
      </c>
      <c r="J2691" t="s">
        <v>28</v>
      </c>
      <c r="K2691" t="s">
        <v>28</v>
      </c>
      <c r="L2691" t="s">
        <v>28</v>
      </c>
      <c r="M2691" t="s">
        <v>28</v>
      </c>
      <c r="O2691" t="s">
        <v>28</v>
      </c>
      <c r="P2691" t="s">
        <v>28</v>
      </c>
      <c r="Q2691" t="s">
        <v>28</v>
      </c>
      <c r="R2691" t="s">
        <v>28</v>
      </c>
      <c r="S2691" t="s">
        <v>28</v>
      </c>
      <c r="T2691" t="s">
        <v>28</v>
      </c>
    </row>
    <row r="2692" spans="1:21" x14ac:dyDescent="0.35">
      <c r="A2692" t="s">
        <v>70</v>
      </c>
      <c r="B2692">
        <v>42</v>
      </c>
      <c r="C2692">
        <v>2024</v>
      </c>
      <c r="D2692" t="s">
        <v>89</v>
      </c>
      <c r="E2692">
        <v>103</v>
      </c>
      <c r="F2692" t="s">
        <v>84</v>
      </c>
      <c r="G2692" t="s">
        <v>85</v>
      </c>
      <c r="H2692" t="s">
        <v>25</v>
      </c>
      <c r="I2692">
        <v>145</v>
      </c>
      <c r="J2692" t="s">
        <v>27</v>
      </c>
      <c r="K2692">
        <v>4000</v>
      </c>
      <c r="L2692">
        <v>0</v>
      </c>
      <c r="M2692">
        <v>0</v>
      </c>
      <c r="N2692" t="s">
        <v>27</v>
      </c>
      <c r="S2692">
        <v>0</v>
      </c>
      <c r="T2692">
        <v>200</v>
      </c>
      <c r="U2692" t="s">
        <v>39</v>
      </c>
    </row>
    <row r="2693" spans="1:21" x14ac:dyDescent="0.35">
      <c r="A2693" t="s">
        <v>71</v>
      </c>
      <c r="B2693">
        <v>44</v>
      </c>
      <c r="C2693">
        <v>2024</v>
      </c>
      <c r="D2693" t="s">
        <v>89</v>
      </c>
      <c r="E2693">
        <v>103</v>
      </c>
      <c r="F2693" t="s">
        <v>84</v>
      </c>
      <c r="G2693" t="s">
        <v>85</v>
      </c>
      <c r="H2693" t="s">
        <v>27</v>
      </c>
      <c r="J2693" t="s">
        <v>28</v>
      </c>
      <c r="K2693" t="s">
        <v>28</v>
      </c>
      <c r="L2693" t="s">
        <v>28</v>
      </c>
      <c r="M2693" t="s">
        <v>28</v>
      </c>
      <c r="O2693" t="s">
        <v>28</v>
      </c>
      <c r="P2693" t="s">
        <v>28</v>
      </c>
      <c r="Q2693" t="s">
        <v>28</v>
      </c>
      <c r="R2693" t="s">
        <v>28</v>
      </c>
      <c r="S2693" t="s">
        <v>28</v>
      </c>
      <c r="T2693" t="s">
        <v>28</v>
      </c>
    </row>
    <row r="2694" spans="1:21" x14ac:dyDescent="0.35">
      <c r="A2694" t="s">
        <v>72</v>
      </c>
      <c r="B2694">
        <v>45</v>
      </c>
      <c r="C2694">
        <v>2024</v>
      </c>
      <c r="D2694" t="s">
        <v>89</v>
      </c>
      <c r="E2694">
        <v>103</v>
      </c>
      <c r="F2694" t="s">
        <v>84</v>
      </c>
      <c r="G2694" t="s">
        <v>85</v>
      </c>
      <c r="H2694" t="s">
        <v>25</v>
      </c>
      <c r="I2694">
        <v>225</v>
      </c>
      <c r="J2694" t="s">
        <v>27</v>
      </c>
      <c r="K2694">
        <v>2000</v>
      </c>
      <c r="L2694">
        <v>0</v>
      </c>
      <c r="M2694">
        <v>1</v>
      </c>
      <c r="N2694" t="s">
        <v>27</v>
      </c>
      <c r="P2694">
        <v>18</v>
      </c>
      <c r="S2694">
        <v>8</v>
      </c>
      <c r="T2694">
        <v>200</v>
      </c>
      <c r="U2694" t="s">
        <v>29</v>
      </c>
    </row>
    <row r="2695" spans="1:21" x14ac:dyDescent="0.35">
      <c r="A2695" t="s">
        <v>73</v>
      </c>
      <c r="B2695">
        <v>46</v>
      </c>
      <c r="C2695">
        <v>2024</v>
      </c>
      <c r="D2695" t="s">
        <v>89</v>
      </c>
      <c r="E2695">
        <v>103</v>
      </c>
      <c r="F2695" t="s">
        <v>84</v>
      </c>
      <c r="G2695" t="s">
        <v>85</v>
      </c>
      <c r="H2695" t="s">
        <v>27</v>
      </c>
      <c r="J2695" t="s">
        <v>28</v>
      </c>
      <c r="K2695" t="s">
        <v>28</v>
      </c>
      <c r="L2695" t="s">
        <v>28</v>
      </c>
      <c r="M2695" t="s">
        <v>28</v>
      </c>
      <c r="O2695" t="s">
        <v>28</v>
      </c>
      <c r="P2695" t="s">
        <v>28</v>
      </c>
      <c r="Q2695" t="s">
        <v>28</v>
      </c>
      <c r="R2695" t="s">
        <v>28</v>
      </c>
      <c r="S2695" t="s">
        <v>28</v>
      </c>
      <c r="T2695" t="s">
        <v>28</v>
      </c>
    </row>
    <row r="2696" spans="1:21" x14ac:dyDescent="0.35">
      <c r="A2696" t="s">
        <v>74</v>
      </c>
      <c r="B2696">
        <v>47</v>
      </c>
      <c r="C2696">
        <v>2024</v>
      </c>
      <c r="D2696" t="s">
        <v>89</v>
      </c>
      <c r="E2696">
        <v>103</v>
      </c>
      <c r="F2696" t="s">
        <v>84</v>
      </c>
      <c r="G2696" t="s">
        <v>85</v>
      </c>
      <c r="H2696" t="s">
        <v>25</v>
      </c>
      <c r="I2696">
        <v>375</v>
      </c>
      <c r="J2696" t="s">
        <v>27</v>
      </c>
      <c r="K2696">
        <v>1000</v>
      </c>
      <c r="L2696">
        <v>0</v>
      </c>
      <c r="M2696">
        <v>1</v>
      </c>
      <c r="N2696" t="s">
        <v>27</v>
      </c>
      <c r="P2696">
        <v>18</v>
      </c>
      <c r="S2696">
        <v>6</v>
      </c>
      <c r="T2696">
        <v>175</v>
      </c>
      <c r="U2696" t="s">
        <v>39</v>
      </c>
    </row>
    <row r="2697" spans="1:21" x14ac:dyDescent="0.35">
      <c r="A2697" t="s">
        <v>75</v>
      </c>
      <c r="B2697">
        <v>48</v>
      </c>
      <c r="C2697">
        <v>2024</v>
      </c>
      <c r="D2697" t="s">
        <v>89</v>
      </c>
      <c r="E2697">
        <v>103</v>
      </c>
      <c r="F2697" t="s">
        <v>84</v>
      </c>
      <c r="G2697" t="s">
        <v>85</v>
      </c>
      <c r="H2697" t="s">
        <v>25</v>
      </c>
      <c r="I2697">
        <v>75</v>
      </c>
      <c r="J2697" t="s">
        <v>87</v>
      </c>
      <c r="K2697">
        <v>4000</v>
      </c>
      <c r="L2697">
        <v>1</v>
      </c>
      <c r="M2697">
        <v>0</v>
      </c>
      <c r="N2697" t="s">
        <v>27</v>
      </c>
      <c r="O2697" t="s">
        <v>32</v>
      </c>
      <c r="P2697">
        <v>18</v>
      </c>
      <c r="S2697">
        <v>12</v>
      </c>
      <c r="T2697">
        <v>50</v>
      </c>
      <c r="U2697" t="s">
        <v>39</v>
      </c>
    </row>
    <row r="2698" spans="1:21" x14ac:dyDescent="0.35">
      <c r="A2698" t="s">
        <v>76</v>
      </c>
      <c r="B2698">
        <v>49</v>
      </c>
      <c r="C2698">
        <v>2024</v>
      </c>
      <c r="D2698" t="s">
        <v>89</v>
      </c>
      <c r="E2698">
        <v>103</v>
      </c>
      <c r="F2698" t="s">
        <v>84</v>
      </c>
      <c r="G2698" t="s">
        <v>85</v>
      </c>
      <c r="H2698" t="s">
        <v>27</v>
      </c>
      <c r="J2698" t="s">
        <v>28</v>
      </c>
      <c r="K2698" t="s">
        <v>28</v>
      </c>
      <c r="L2698" t="s">
        <v>28</v>
      </c>
      <c r="M2698" t="s">
        <v>28</v>
      </c>
      <c r="O2698" t="s">
        <v>28</v>
      </c>
      <c r="P2698" t="s">
        <v>28</v>
      </c>
      <c r="Q2698" t="s">
        <v>28</v>
      </c>
      <c r="R2698" t="s">
        <v>28</v>
      </c>
      <c r="S2698" t="s">
        <v>28</v>
      </c>
      <c r="T2698" t="s">
        <v>28</v>
      </c>
    </row>
    <row r="2699" spans="1:21" x14ac:dyDescent="0.35">
      <c r="A2699" t="s">
        <v>77</v>
      </c>
      <c r="B2699">
        <v>50</v>
      </c>
      <c r="C2699">
        <v>2024</v>
      </c>
      <c r="D2699" t="s">
        <v>89</v>
      </c>
      <c r="E2699">
        <v>103</v>
      </c>
      <c r="F2699" t="s">
        <v>84</v>
      </c>
      <c r="G2699" t="s">
        <v>85</v>
      </c>
      <c r="H2699" t="s">
        <v>25</v>
      </c>
      <c r="I2699">
        <v>115</v>
      </c>
      <c r="J2699" t="s">
        <v>27</v>
      </c>
      <c r="K2699">
        <v>250</v>
      </c>
      <c r="L2699">
        <v>0</v>
      </c>
      <c r="M2699">
        <v>0</v>
      </c>
      <c r="N2699" t="s">
        <v>27</v>
      </c>
      <c r="S2699">
        <v>0</v>
      </c>
      <c r="T2699">
        <v>0</v>
      </c>
      <c r="U2699" t="s">
        <v>29</v>
      </c>
    </row>
    <row r="2700" spans="1:21" x14ac:dyDescent="0.35">
      <c r="A2700" t="s">
        <v>78</v>
      </c>
      <c r="B2700">
        <v>51</v>
      </c>
      <c r="C2700">
        <v>2024</v>
      </c>
      <c r="D2700" t="s">
        <v>89</v>
      </c>
      <c r="E2700">
        <v>103</v>
      </c>
      <c r="F2700" t="s">
        <v>84</v>
      </c>
      <c r="G2700" t="s">
        <v>85</v>
      </c>
      <c r="H2700" t="s">
        <v>27</v>
      </c>
      <c r="J2700" t="s">
        <v>28</v>
      </c>
      <c r="K2700" t="s">
        <v>28</v>
      </c>
      <c r="L2700" t="s">
        <v>28</v>
      </c>
      <c r="M2700" t="s">
        <v>28</v>
      </c>
      <c r="O2700" t="s">
        <v>28</v>
      </c>
      <c r="P2700" t="s">
        <v>28</v>
      </c>
      <c r="Q2700" t="s">
        <v>28</v>
      </c>
      <c r="R2700" t="s">
        <v>28</v>
      </c>
      <c r="S2700" t="s">
        <v>28</v>
      </c>
      <c r="T2700" t="s">
        <v>28</v>
      </c>
    </row>
    <row r="2701" spans="1:21" x14ac:dyDescent="0.35">
      <c r="A2701" t="s">
        <v>79</v>
      </c>
      <c r="B2701">
        <v>53</v>
      </c>
      <c r="C2701">
        <v>2024</v>
      </c>
      <c r="D2701" t="s">
        <v>89</v>
      </c>
      <c r="E2701">
        <v>103</v>
      </c>
      <c r="F2701" t="s">
        <v>84</v>
      </c>
      <c r="G2701" t="s">
        <v>85</v>
      </c>
      <c r="H2701" t="s">
        <v>27</v>
      </c>
      <c r="J2701" t="s">
        <v>28</v>
      </c>
      <c r="K2701" t="s">
        <v>28</v>
      </c>
      <c r="L2701" t="s">
        <v>28</v>
      </c>
      <c r="M2701" t="s">
        <v>28</v>
      </c>
      <c r="O2701" t="s">
        <v>28</v>
      </c>
      <c r="P2701" t="s">
        <v>28</v>
      </c>
      <c r="Q2701" t="s">
        <v>28</v>
      </c>
      <c r="R2701" t="s">
        <v>28</v>
      </c>
      <c r="S2701" t="s">
        <v>28</v>
      </c>
      <c r="T2701" t="s">
        <v>28</v>
      </c>
    </row>
    <row r="2702" spans="1:21" x14ac:dyDescent="0.35">
      <c r="A2702" t="s">
        <v>80</v>
      </c>
      <c r="B2702">
        <v>54</v>
      </c>
      <c r="C2702">
        <v>2024</v>
      </c>
      <c r="D2702" t="s">
        <v>89</v>
      </c>
      <c r="E2702">
        <v>103</v>
      </c>
      <c r="F2702" t="s">
        <v>84</v>
      </c>
      <c r="G2702" t="s">
        <v>85</v>
      </c>
      <c r="H2702" t="s">
        <v>25</v>
      </c>
      <c r="I2702">
        <v>150</v>
      </c>
      <c r="J2702" t="s">
        <v>27</v>
      </c>
      <c r="K2702">
        <v>4000</v>
      </c>
      <c r="L2702">
        <v>0</v>
      </c>
      <c r="M2702">
        <v>1</v>
      </c>
      <c r="N2702" t="s">
        <v>27</v>
      </c>
      <c r="O2702" t="s">
        <v>32</v>
      </c>
      <c r="P2702">
        <v>18</v>
      </c>
      <c r="R2702" t="s">
        <v>32</v>
      </c>
      <c r="S2702">
        <v>6</v>
      </c>
      <c r="T2702">
        <v>200</v>
      </c>
      <c r="U2702" t="s">
        <v>39</v>
      </c>
    </row>
    <row r="2703" spans="1:21" x14ac:dyDescent="0.35">
      <c r="A2703" t="s">
        <v>81</v>
      </c>
      <c r="B2703">
        <v>55</v>
      </c>
      <c r="C2703">
        <v>2024</v>
      </c>
      <c r="D2703" t="s">
        <v>89</v>
      </c>
      <c r="E2703">
        <v>103</v>
      </c>
      <c r="F2703" t="s">
        <v>84</v>
      </c>
      <c r="G2703" t="s">
        <v>85</v>
      </c>
      <c r="H2703" t="s">
        <v>27</v>
      </c>
      <c r="J2703" t="s">
        <v>28</v>
      </c>
      <c r="K2703" t="s">
        <v>28</v>
      </c>
      <c r="L2703" t="s">
        <v>28</v>
      </c>
      <c r="M2703" t="s">
        <v>28</v>
      </c>
      <c r="N2703" t="s">
        <v>28</v>
      </c>
      <c r="O2703" t="s">
        <v>28</v>
      </c>
      <c r="P2703" t="s">
        <v>28</v>
      </c>
      <c r="Q2703" t="s">
        <v>28</v>
      </c>
      <c r="R2703" t="s">
        <v>28</v>
      </c>
      <c r="S2703" t="s">
        <v>28</v>
      </c>
      <c r="T2703" t="s">
        <v>28</v>
      </c>
    </row>
    <row r="2704" spans="1:21" x14ac:dyDescent="0.35">
      <c r="A2704" t="s">
        <v>82</v>
      </c>
      <c r="B2704">
        <v>56</v>
      </c>
      <c r="C2704">
        <v>2024</v>
      </c>
      <c r="D2704" t="s">
        <v>89</v>
      </c>
      <c r="E2704">
        <v>103</v>
      </c>
      <c r="F2704" t="s">
        <v>84</v>
      </c>
      <c r="G2704" t="s">
        <v>85</v>
      </c>
      <c r="H2704" t="s">
        <v>27</v>
      </c>
      <c r="J2704" t="s">
        <v>28</v>
      </c>
      <c r="K2704" t="s">
        <v>28</v>
      </c>
      <c r="L2704" t="s">
        <v>28</v>
      </c>
      <c r="M2704" t="s">
        <v>28</v>
      </c>
      <c r="N2704" t="s">
        <v>28</v>
      </c>
      <c r="O2704" t="s">
        <v>28</v>
      </c>
      <c r="P2704" t="s">
        <v>28</v>
      </c>
      <c r="Q2704" t="s">
        <v>28</v>
      </c>
      <c r="R2704" t="s">
        <v>28</v>
      </c>
      <c r="S2704" t="s">
        <v>28</v>
      </c>
      <c r="T2704" t="s">
        <v>28</v>
      </c>
    </row>
    <row r="2705" spans="1:21" x14ac:dyDescent="0.35">
      <c r="A2705" t="s">
        <v>21</v>
      </c>
      <c r="B2705">
        <v>1</v>
      </c>
      <c r="C2705">
        <v>2024</v>
      </c>
      <c r="D2705" t="s">
        <v>90</v>
      </c>
      <c r="E2705">
        <v>104</v>
      </c>
      <c r="F2705" t="s">
        <v>91</v>
      </c>
      <c r="G2705" t="s">
        <v>24</v>
      </c>
      <c r="H2705" t="s">
        <v>25</v>
      </c>
      <c r="I2705">
        <v>275</v>
      </c>
      <c r="J2705" t="s">
        <v>26</v>
      </c>
      <c r="K2705" t="s">
        <v>28</v>
      </c>
      <c r="L2705">
        <v>6</v>
      </c>
      <c r="M2705">
        <v>1</v>
      </c>
      <c r="N2705" t="s">
        <v>27</v>
      </c>
      <c r="O2705" t="s">
        <v>27</v>
      </c>
      <c r="P2705" t="s">
        <v>28</v>
      </c>
      <c r="Q2705" t="s">
        <v>32</v>
      </c>
      <c r="R2705" t="s">
        <v>27</v>
      </c>
      <c r="S2705">
        <v>24</v>
      </c>
      <c r="T2705">
        <v>200</v>
      </c>
      <c r="U2705" t="s">
        <v>39</v>
      </c>
    </row>
    <row r="2706" spans="1:21" x14ac:dyDescent="0.35">
      <c r="A2706" t="s">
        <v>30</v>
      </c>
      <c r="B2706">
        <v>2</v>
      </c>
      <c r="C2706">
        <v>2024</v>
      </c>
      <c r="D2706" t="s">
        <v>90</v>
      </c>
      <c r="E2706">
        <v>104</v>
      </c>
      <c r="F2706" t="s">
        <v>91</v>
      </c>
      <c r="G2706" t="s">
        <v>24</v>
      </c>
      <c r="H2706" t="s">
        <v>25</v>
      </c>
      <c r="I2706">
        <v>270</v>
      </c>
      <c r="J2706" t="s">
        <v>31</v>
      </c>
      <c r="K2706" t="s">
        <v>28</v>
      </c>
      <c r="L2706">
        <v>5</v>
      </c>
      <c r="M2706">
        <v>0</v>
      </c>
      <c r="N2706" t="s">
        <v>27</v>
      </c>
      <c r="O2706" t="s">
        <v>27</v>
      </c>
      <c r="P2706">
        <v>18</v>
      </c>
      <c r="Q2706" t="s">
        <v>27</v>
      </c>
      <c r="R2706" t="s">
        <v>27</v>
      </c>
      <c r="S2706">
        <v>0</v>
      </c>
      <c r="T2706">
        <v>70</v>
      </c>
      <c r="U2706" t="s">
        <v>39</v>
      </c>
    </row>
    <row r="2707" spans="1:21" x14ac:dyDescent="0.35">
      <c r="A2707" t="s">
        <v>33</v>
      </c>
      <c r="B2707">
        <v>4</v>
      </c>
      <c r="C2707">
        <v>2024</v>
      </c>
      <c r="D2707" t="s">
        <v>90</v>
      </c>
      <c r="E2707">
        <v>104</v>
      </c>
      <c r="F2707" t="s">
        <v>91</v>
      </c>
      <c r="G2707" t="s">
        <v>24</v>
      </c>
      <c r="H2707" t="s">
        <v>25</v>
      </c>
      <c r="I2707">
        <v>300</v>
      </c>
      <c r="J2707" t="s">
        <v>26</v>
      </c>
      <c r="K2707" t="s">
        <v>28</v>
      </c>
      <c r="L2707">
        <v>6</v>
      </c>
      <c r="M2707">
        <v>1</v>
      </c>
      <c r="N2707" t="s">
        <v>27</v>
      </c>
      <c r="O2707" t="s">
        <v>27</v>
      </c>
      <c r="P2707" t="s">
        <v>28</v>
      </c>
      <c r="Q2707" t="s">
        <v>32</v>
      </c>
      <c r="R2707" t="s">
        <v>27</v>
      </c>
      <c r="S2707">
        <v>20</v>
      </c>
      <c r="T2707">
        <v>200</v>
      </c>
      <c r="U2707" t="s">
        <v>39</v>
      </c>
    </row>
    <row r="2708" spans="1:21" x14ac:dyDescent="0.35">
      <c r="A2708" t="s">
        <v>34</v>
      </c>
      <c r="B2708">
        <v>5</v>
      </c>
      <c r="C2708">
        <v>2024</v>
      </c>
      <c r="D2708" t="s">
        <v>90</v>
      </c>
      <c r="E2708">
        <v>104</v>
      </c>
      <c r="F2708" t="s">
        <v>91</v>
      </c>
      <c r="G2708" t="s">
        <v>24</v>
      </c>
      <c r="H2708" t="s">
        <v>25</v>
      </c>
      <c r="I2708">
        <v>100</v>
      </c>
      <c r="J2708" t="s">
        <v>31</v>
      </c>
      <c r="K2708" t="s">
        <v>28</v>
      </c>
      <c r="L2708">
        <v>5</v>
      </c>
      <c r="M2708">
        <v>1</v>
      </c>
      <c r="N2708" t="s">
        <v>27</v>
      </c>
      <c r="O2708" t="s">
        <v>27</v>
      </c>
      <c r="P2708" t="s">
        <v>28</v>
      </c>
      <c r="Q2708" t="s">
        <v>27</v>
      </c>
      <c r="R2708" t="s">
        <v>27</v>
      </c>
      <c r="S2708">
        <v>20</v>
      </c>
      <c r="T2708">
        <v>3</v>
      </c>
      <c r="U2708" t="s">
        <v>39</v>
      </c>
    </row>
    <row r="2709" spans="1:21" x14ac:dyDescent="0.35">
      <c r="A2709" t="s">
        <v>35</v>
      </c>
      <c r="B2709">
        <v>6</v>
      </c>
      <c r="C2709">
        <v>2024</v>
      </c>
      <c r="D2709" t="s">
        <v>90</v>
      </c>
      <c r="E2709">
        <v>104</v>
      </c>
      <c r="F2709" t="s">
        <v>91</v>
      </c>
      <c r="G2709" t="s">
        <v>24</v>
      </c>
      <c r="H2709" t="s">
        <v>25</v>
      </c>
      <c r="I2709">
        <v>150</v>
      </c>
      <c r="J2709" t="s">
        <v>26</v>
      </c>
      <c r="K2709" t="s">
        <v>28</v>
      </c>
      <c r="L2709">
        <v>6</v>
      </c>
      <c r="M2709">
        <v>1</v>
      </c>
      <c r="N2709" t="s">
        <v>27</v>
      </c>
      <c r="O2709" t="s">
        <v>27</v>
      </c>
      <c r="P2709" t="s">
        <v>28</v>
      </c>
      <c r="Q2709" t="s">
        <v>27</v>
      </c>
      <c r="R2709" t="s">
        <v>27</v>
      </c>
      <c r="S2709">
        <v>24</v>
      </c>
      <c r="T2709">
        <v>150</v>
      </c>
      <c r="U2709" t="s">
        <v>39</v>
      </c>
    </row>
    <row r="2710" spans="1:21" x14ac:dyDescent="0.35">
      <c r="A2710" t="s">
        <v>36</v>
      </c>
      <c r="B2710">
        <v>8</v>
      </c>
      <c r="C2710">
        <v>2024</v>
      </c>
      <c r="D2710" t="s">
        <v>90</v>
      </c>
      <c r="E2710">
        <v>104</v>
      </c>
      <c r="F2710" t="s">
        <v>91</v>
      </c>
      <c r="G2710" t="s">
        <v>24</v>
      </c>
      <c r="H2710" t="s">
        <v>25</v>
      </c>
      <c r="I2710">
        <v>95</v>
      </c>
      <c r="J2710" t="s">
        <v>26</v>
      </c>
      <c r="K2710" t="s">
        <v>28</v>
      </c>
      <c r="L2710">
        <v>6</v>
      </c>
      <c r="M2710">
        <v>0</v>
      </c>
      <c r="N2710" t="s">
        <v>27</v>
      </c>
      <c r="O2710" t="s">
        <v>32</v>
      </c>
      <c r="P2710" t="s">
        <v>28</v>
      </c>
      <c r="Q2710" t="s">
        <v>27</v>
      </c>
      <c r="R2710" t="s">
        <v>27</v>
      </c>
      <c r="S2710">
        <v>10</v>
      </c>
      <c r="T2710">
        <v>76</v>
      </c>
      <c r="U2710" t="s">
        <v>29</v>
      </c>
    </row>
    <row r="2711" spans="1:21" x14ac:dyDescent="0.35">
      <c r="A2711" t="s">
        <v>37</v>
      </c>
      <c r="B2711">
        <v>9</v>
      </c>
      <c r="C2711">
        <v>2024</v>
      </c>
      <c r="D2711" t="s">
        <v>90</v>
      </c>
      <c r="E2711">
        <v>104</v>
      </c>
      <c r="F2711" t="s">
        <v>91</v>
      </c>
      <c r="G2711" t="s">
        <v>24</v>
      </c>
      <c r="H2711" t="s">
        <v>25</v>
      </c>
      <c r="I2711">
        <v>200</v>
      </c>
      <c r="J2711" t="s">
        <v>26</v>
      </c>
      <c r="K2711" t="s">
        <v>28</v>
      </c>
      <c r="L2711">
        <v>6</v>
      </c>
      <c r="M2711">
        <v>1</v>
      </c>
      <c r="N2711" t="s">
        <v>27</v>
      </c>
      <c r="O2711" t="s">
        <v>27</v>
      </c>
      <c r="P2711" t="s">
        <v>28</v>
      </c>
      <c r="Q2711" t="s">
        <v>27</v>
      </c>
      <c r="R2711" t="s">
        <v>27</v>
      </c>
      <c r="S2711">
        <v>20</v>
      </c>
      <c r="T2711">
        <v>205</v>
      </c>
      <c r="U2711" t="s">
        <v>27</v>
      </c>
    </row>
    <row r="2712" spans="1:21" x14ac:dyDescent="0.35">
      <c r="A2712" t="s">
        <v>38</v>
      </c>
      <c r="B2712">
        <v>10</v>
      </c>
      <c r="C2712">
        <v>2024</v>
      </c>
      <c r="D2712" t="s">
        <v>90</v>
      </c>
      <c r="E2712">
        <v>104</v>
      </c>
      <c r="F2712" t="s">
        <v>91</v>
      </c>
      <c r="G2712" t="s">
        <v>24</v>
      </c>
      <c r="H2712" t="s">
        <v>25</v>
      </c>
      <c r="I2712">
        <v>165</v>
      </c>
      <c r="J2712" t="s">
        <v>26</v>
      </c>
      <c r="K2712" t="s">
        <v>28</v>
      </c>
      <c r="L2712">
        <v>6</v>
      </c>
      <c r="M2712">
        <v>1</v>
      </c>
      <c r="N2712" t="s">
        <v>27</v>
      </c>
      <c r="O2712" t="s">
        <v>27</v>
      </c>
      <c r="P2712" t="s">
        <v>28</v>
      </c>
      <c r="Q2712" t="s">
        <v>27</v>
      </c>
      <c r="R2712" t="s">
        <v>27</v>
      </c>
      <c r="S2712">
        <v>30</v>
      </c>
      <c r="T2712">
        <v>165</v>
      </c>
      <c r="U2712" t="s">
        <v>39</v>
      </c>
    </row>
    <row r="2713" spans="1:21" x14ac:dyDescent="0.35">
      <c r="A2713" t="s">
        <v>40</v>
      </c>
      <c r="B2713">
        <v>11</v>
      </c>
      <c r="C2713">
        <v>2024</v>
      </c>
      <c r="D2713" t="s">
        <v>90</v>
      </c>
      <c r="E2713">
        <v>104</v>
      </c>
      <c r="F2713" t="s">
        <v>91</v>
      </c>
      <c r="G2713" t="s">
        <v>24</v>
      </c>
      <c r="H2713" t="s">
        <v>25</v>
      </c>
      <c r="I2713">
        <v>264</v>
      </c>
      <c r="J2713" t="s">
        <v>31</v>
      </c>
      <c r="K2713" t="s">
        <v>28</v>
      </c>
      <c r="L2713">
        <v>5</v>
      </c>
      <c r="M2713">
        <v>1</v>
      </c>
      <c r="N2713" t="s">
        <v>27</v>
      </c>
      <c r="O2713" t="s">
        <v>27</v>
      </c>
      <c r="P2713" t="s">
        <v>28</v>
      </c>
      <c r="Q2713" t="s">
        <v>27</v>
      </c>
      <c r="R2713" t="s">
        <v>27</v>
      </c>
      <c r="S2713">
        <v>20</v>
      </c>
      <c r="T2713">
        <v>179</v>
      </c>
      <c r="U2713" t="s">
        <v>29</v>
      </c>
    </row>
    <row r="2714" spans="1:21" x14ac:dyDescent="0.35">
      <c r="A2714" t="s">
        <v>41</v>
      </c>
      <c r="B2714">
        <v>12</v>
      </c>
      <c r="C2714">
        <v>2024</v>
      </c>
      <c r="D2714" t="s">
        <v>90</v>
      </c>
      <c r="E2714">
        <v>104</v>
      </c>
      <c r="F2714" t="s">
        <v>91</v>
      </c>
      <c r="G2714" t="s">
        <v>24</v>
      </c>
      <c r="H2714" t="s">
        <v>25</v>
      </c>
      <c r="I2714">
        <v>280</v>
      </c>
      <c r="J2714" t="s">
        <v>26</v>
      </c>
      <c r="K2714" t="s">
        <v>28</v>
      </c>
      <c r="L2714">
        <v>6</v>
      </c>
      <c r="M2714">
        <v>1</v>
      </c>
      <c r="N2714" t="s">
        <v>27</v>
      </c>
      <c r="O2714" t="s">
        <v>27</v>
      </c>
      <c r="P2714" t="s">
        <v>28</v>
      </c>
      <c r="Q2714" t="s">
        <v>27</v>
      </c>
      <c r="R2714" t="s">
        <v>27</v>
      </c>
      <c r="S2714">
        <v>30</v>
      </c>
      <c r="T2714">
        <v>80</v>
      </c>
      <c r="U2714" t="s">
        <v>29</v>
      </c>
    </row>
    <row r="2715" spans="1:21" x14ac:dyDescent="0.35">
      <c r="A2715" t="s">
        <v>42</v>
      </c>
      <c r="B2715">
        <v>13</v>
      </c>
      <c r="C2715">
        <v>2024</v>
      </c>
      <c r="D2715" t="s">
        <v>90</v>
      </c>
      <c r="E2715">
        <v>104</v>
      </c>
      <c r="F2715" t="s">
        <v>91</v>
      </c>
      <c r="G2715" t="s">
        <v>24</v>
      </c>
      <c r="H2715" t="s">
        <v>25</v>
      </c>
      <c r="I2715">
        <v>110</v>
      </c>
      <c r="J2715" t="s">
        <v>26</v>
      </c>
      <c r="K2715" t="s">
        <v>28</v>
      </c>
      <c r="L2715">
        <v>6</v>
      </c>
      <c r="M2715">
        <v>1</v>
      </c>
      <c r="N2715" t="s">
        <v>27</v>
      </c>
      <c r="O2715" t="s">
        <v>27</v>
      </c>
      <c r="P2715">
        <v>18</v>
      </c>
      <c r="Q2715" t="s">
        <v>27</v>
      </c>
      <c r="R2715" t="s">
        <v>27</v>
      </c>
      <c r="S2715">
        <v>20</v>
      </c>
      <c r="T2715">
        <v>60</v>
      </c>
      <c r="U2715" t="s">
        <v>29</v>
      </c>
    </row>
    <row r="2716" spans="1:21" x14ac:dyDescent="0.35">
      <c r="A2716" t="s">
        <v>43</v>
      </c>
      <c r="B2716">
        <v>15</v>
      </c>
      <c r="C2716">
        <v>2024</v>
      </c>
      <c r="D2716" t="s">
        <v>90</v>
      </c>
      <c r="E2716">
        <v>104</v>
      </c>
      <c r="F2716" t="s">
        <v>91</v>
      </c>
      <c r="G2716" t="s">
        <v>24</v>
      </c>
      <c r="H2716" t="s">
        <v>25</v>
      </c>
      <c r="I2716">
        <v>264</v>
      </c>
      <c r="J2716" t="s">
        <v>31</v>
      </c>
      <c r="K2716" t="s">
        <v>28</v>
      </c>
      <c r="L2716">
        <v>5</v>
      </c>
      <c r="M2716">
        <v>1</v>
      </c>
      <c r="N2716" t="s">
        <v>27</v>
      </c>
      <c r="O2716" t="s">
        <v>27</v>
      </c>
      <c r="P2716">
        <v>18</v>
      </c>
      <c r="Q2716" t="s">
        <v>27</v>
      </c>
      <c r="R2716" t="s">
        <v>27</v>
      </c>
      <c r="S2716">
        <v>0</v>
      </c>
      <c r="T2716">
        <v>176</v>
      </c>
      <c r="U2716" t="s">
        <v>27</v>
      </c>
    </row>
    <row r="2717" spans="1:21" x14ac:dyDescent="0.35">
      <c r="A2717" t="s">
        <v>44</v>
      </c>
      <c r="B2717">
        <v>16</v>
      </c>
      <c r="C2717">
        <v>2024</v>
      </c>
      <c r="D2717" t="s">
        <v>90</v>
      </c>
      <c r="E2717">
        <v>104</v>
      </c>
      <c r="F2717" t="s">
        <v>91</v>
      </c>
      <c r="G2717" t="s">
        <v>24</v>
      </c>
      <c r="H2717" t="s">
        <v>25</v>
      </c>
      <c r="I2717">
        <v>95</v>
      </c>
      <c r="J2717" t="s">
        <v>31</v>
      </c>
      <c r="K2717" t="s">
        <v>28</v>
      </c>
      <c r="L2717">
        <v>5</v>
      </c>
      <c r="M2717">
        <v>1</v>
      </c>
      <c r="N2717" t="s">
        <v>27</v>
      </c>
      <c r="O2717" t="s">
        <v>27</v>
      </c>
      <c r="P2717" t="s">
        <v>28</v>
      </c>
      <c r="Q2717" t="s">
        <v>27</v>
      </c>
      <c r="R2717" t="s">
        <v>27</v>
      </c>
      <c r="S2717">
        <v>20</v>
      </c>
      <c r="T2717">
        <v>160</v>
      </c>
      <c r="U2717" t="s">
        <v>29</v>
      </c>
    </row>
    <row r="2718" spans="1:21" x14ac:dyDescent="0.35">
      <c r="A2718" t="s">
        <v>45</v>
      </c>
      <c r="B2718">
        <v>17</v>
      </c>
      <c r="C2718">
        <v>2024</v>
      </c>
      <c r="D2718" t="s">
        <v>90</v>
      </c>
      <c r="E2718">
        <v>104</v>
      </c>
      <c r="F2718" t="s">
        <v>91</v>
      </c>
      <c r="G2718" t="s">
        <v>24</v>
      </c>
      <c r="H2718" t="s">
        <v>25</v>
      </c>
      <c r="I2718">
        <v>135</v>
      </c>
      <c r="J2718" t="s">
        <v>26</v>
      </c>
      <c r="K2718" t="s">
        <v>28</v>
      </c>
      <c r="L2718">
        <v>6</v>
      </c>
      <c r="M2718">
        <v>1</v>
      </c>
      <c r="N2718" t="s">
        <v>27</v>
      </c>
      <c r="O2718" t="s">
        <v>27</v>
      </c>
      <c r="P2718">
        <v>21</v>
      </c>
      <c r="Q2718" t="s">
        <v>27</v>
      </c>
      <c r="R2718" t="s">
        <v>27</v>
      </c>
      <c r="S2718">
        <v>20</v>
      </c>
      <c r="T2718">
        <v>145</v>
      </c>
      <c r="U2718" t="s">
        <v>29</v>
      </c>
    </row>
    <row r="2719" spans="1:21" x14ac:dyDescent="0.35">
      <c r="A2719" t="s">
        <v>46</v>
      </c>
      <c r="B2719">
        <v>18</v>
      </c>
      <c r="C2719">
        <v>2024</v>
      </c>
      <c r="D2719" t="s">
        <v>90</v>
      </c>
      <c r="E2719">
        <v>104</v>
      </c>
      <c r="F2719" t="s">
        <v>91</v>
      </c>
      <c r="G2719" t="s">
        <v>24</v>
      </c>
      <c r="H2719" t="s">
        <v>25</v>
      </c>
      <c r="I2719">
        <v>150</v>
      </c>
      <c r="J2719" t="s">
        <v>26</v>
      </c>
      <c r="K2719" t="s">
        <v>28</v>
      </c>
      <c r="L2719">
        <v>6</v>
      </c>
      <c r="M2719">
        <v>2</v>
      </c>
      <c r="N2719" t="s">
        <v>27</v>
      </c>
      <c r="O2719" t="s">
        <v>27</v>
      </c>
      <c r="P2719" t="s">
        <v>28</v>
      </c>
      <c r="Q2719" t="s">
        <v>27</v>
      </c>
      <c r="R2719" t="s">
        <v>27</v>
      </c>
      <c r="S2719">
        <v>36</v>
      </c>
      <c r="T2719">
        <v>100</v>
      </c>
      <c r="U2719" t="s">
        <v>29</v>
      </c>
    </row>
    <row r="2720" spans="1:21" x14ac:dyDescent="0.35">
      <c r="A2720" t="s">
        <v>47</v>
      </c>
      <c r="B2720">
        <v>19</v>
      </c>
      <c r="C2720">
        <v>2024</v>
      </c>
      <c r="D2720" t="s">
        <v>90</v>
      </c>
      <c r="E2720">
        <v>104</v>
      </c>
      <c r="F2720" t="s">
        <v>91</v>
      </c>
      <c r="G2720" t="s">
        <v>24</v>
      </c>
      <c r="H2720" t="s">
        <v>25</v>
      </c>
      <c r="I2720">
        <v>120</v>
      </c>
      <c r="J2720" t="s">
        <v>31</v>
      </c>
      <c r="K2720" t="s">
        <v>28</v>
      </c>
      <c r="L2720">
        <v>5</v>
      </c>
      <c r="M2720">
        <v>1</v>
      </c>
      <c r="N2720" t="s">
        <v>27</v>
      </c>
      <c r="O2720" t="s">
        <v>27</v>
      </c>
      <c r="P2720" t="s">
        <v>28</v>
      </c>
      <c r="Q2720" t="s">
        <v>27</v>
      </c>
      <c r="R2720" t="s">
        <v>27</v>
      </c>
      <c r="S2720">
        <v>26</v>
      </c>
      <c r="T2720">
        <v>96</v>
      </c>
      <c r="U2720" t="s">
        <v>92</v>
      </c>
    </row>
    <row r="2721" spans="1:21" x14ac:dyDescent="0.35">
      <c r="A2721" t="s">
        <v>48</v>
      </c>
      <c r="B2721">
        <v>20</v>
      </c>
      <c r="C2721">
        <v>2024</v>
      </c>
      <c r="D2721" t="s">
        <v>90</v>
      </c>
      <c r="E2721">
        <v>104</v>
      </c>
      <c r="F2721" t="s">
        <v>91</v>
      </c>
      <c r="G2721" t="s">
        <v>24</v>
      </c>
      <c r="H2721" t="s">
        <v>25</v>
      </c>
      <c r="I2721">
        <v>135</v>
      </c>
      <c r="J2721" t="s">
        <v>26</v>
      </c>
      <c r="K2721" t="s">
        <v>28</v>
      </c>
      <c r="L2721">
        <v>6</v>
      </c>
      <c r="M2721">
        <v>1</v>
      </c>
      <c r="N2721" t="s">
        <v>27</v>
      </c>
      <c r="O2721" t="s">
        <v>27</v>
      </c>
      <c r="P2721" t="s">
        <v>28</v>
      </c>
      <c r="Q2721" t="s">
        <v>27</v>
      </c>
      <c r="R2721" t="s">
        <v>27</v>
      </c>
      <c r="S2721">
        <v>20</v>
      </c>
      <c r="T2721">
        <v>135</v>
      </c>
      <c r="U2721" t="s">
        <v>39</v>
      </c>
    </row>
    <row r="2722" spans="1:21" x14ac:dyDescent="0.35">
      <c r="A2722" t="s">
        <v>49</v>
      </c>
      <c r="B2722">
        <v>21</v>
      </c>
      <c r="C2722">
        <v>2024</v>
      </c>
      <c r="D2722" t="s">
        <v>90</v>
      </c>
      <c r="E2722">
        <v>104</v>
      </c>
      <c r="F2722" t="s">
        <v>91</v>
      </c>
      <c r="G2722" t="s">
        <v>24</v>
      </c>
      <c r="H2722" t="s">
        <v>25</v>
      </c>
      <c r="I2722">
        <v>150</v>
      </c>
      <c r="J2722" t="s">
        <v>26</v>
      </c>
      <c r="K2722" t="s">
        <v>28</v>
      </c>
      <c r="L2722">
        <v>6</v>
      </c>
      <c r="M2722">
        <v>1</v>
      </c>
      <c r="N2722" t="s">
        <v>27</v>
      </c>
      <c r="O2722" t="s">
        <v>27</v>
      </c>
      <c r="P2722" t="s">
        <v>28</v>
      </c>
      <c r="Q2722" t="s">
        <v>27</v>
      </c>
      <c r="R2722" t="s">
        <v>27</v>
      </c>
      <c r="S2722">
        <v>30</v>
      </c>
      <c r="T2722">
        <v>100</v>
      </c>
      <c r="U2722" t="s">
        <v>92</v>
      </c>
    </row>
    <row r="2723" spans="1:21" x14ac:dyDescent="0.35">
      <c r="A2723" t="s">
        <v>50</v>
      </c>
      <c r="B2723">
        <v>22</v>
      </c>
      <c r="C2723">
        <v>2024</v>
      </c>
      <c r="D2723" t="s">
        <v>90</v>
      </c>
      <c r="E2723">
        <v>104</v>
      </c>
      <c r="F2723" t="s">
        <v>91</v>
      </c>
      <c r="G2723" t="s">
        <v>24</v>
      </c>
      <c r="H2723" t="s">
        <v>25</v>
      </c>
      <c r="I2723">
        <v>125</v>
      </c>
      <c r="J2723" t="s">
        <v>26</v>
      </c>
      <c r="K2723" t="s">
        <v>28</v>
      </c>
      <c r="L2723">
        <v>6</v>
      </c>
      <c r="M2723">
        <v>1</v>
      </c>
      <c r="N2723" t="s">
        <v>27</v>
      </c>
      <c r="O2723" t="s">
        <v>27</v>
      </c>
      <c r="P2723" t="s">
        <v>28</v>
      </c>
      <c r="Q2723" t="s">
        <v>32</v>
      </c>
      <c r="R2723" t="s">
        <v>27</v>
      </c>
      <c r="S2723">
        <v>20</v>
      </c>
      <c r="T2723">
        <v>130</v>
      </c>
      <c r="U2723" t="s">
        <v>39</v>
      </c>
    </row>
    <row r="2724" spans="1:21" x14ac:dyDescent="0.35">
      <c r="A2724" t="s">
        <v>51</v>
      </c>
      <c r="B2724">
        <v>23</v>
      </c>
      <c r="C2724">
        <v>2024</v>
      </c>
      <c r="D2724" t="s">
        <v>90</v>
      </c>
      <c r="E2724">
        <v>104</v>
      </c>
      <c r="F2724" t="s">
        <v>91</v>
      </c>
      <c r="G2724" t="s">
        <v>24</v>
      </c>
      <c r="H2724" t="s">
        <v>25</v>
      </c>
      <c r="I2724">
        <v>50</v>
      </c>
      <c r="J2724" t="s">
        <v>31</v>
      </c>
      <c r="K2724" t="s">
        <v>28</v>
      </c>
      <c r="L2724">
        <v>5</v>
      </c>
      <c r="M2724">
        <v>1</v>
      </c>
      <c r="N2724" t="s">
        <v>27</v>
      </c>
      <c r="O2724" t="s">
        <v>27</v>
      </c>
      <c r="P2724" t="s">
        <v>28</v>
      </c>
      <c r="Q2724" t="s">
        <v>27</v>
      </c>
      <c r="R2724" t="s">
        <v>27</v>
      </c>
      <c r="S2724">
        <v>50</v>
      </c>
      <c r="T2724">
        <v>100</v>
      </c>
      <c r="U2724" t="s">
        <v>27</v>
      </c>
    </row>
    <row r="2725" spans="1:21" x14ac:dyDescent="0.35">
      <c r="A2725" t="s">
        <v>52</v>
      </c>
      <c r="B2725">
        <v>24</v>
      </c>
      <c r="C2725">
        <v>2024</v>
      </c>
      <c r="D2725" t="s">
        <v>90</v>
      </c>
      <c r="E2725">
        <v>104</v>
      </c>
      <c r="F2725" t="s">
        <v>91</v>
      </c>
      <c r="G2725" t="s">
        <v>24</v>
      </c>
      <c r="H2725" t="s">
        <v>25</v>
      </c>
      <c r="I2725">
        <v>150</v>
      </c>
      <c r="J2725" t="s">
        <v>26</v>
      </c>
      <c r="K2725" t="s">
        <v>28</v>
      </c>
      <c r="L2725">
        <v>6</v>
      </c>
      <c r="M2725">
        <v>2</v>
      </c>
      <c r="N2725" t="s">
        <v>27</v>
      </c>
      <c r="O2725" t="s">
        <v>27</v>
      </c>
      <c r="P2725" t="s">
        <v>28</v>
      </c>
      <c r="Q2725" t="s">
        <v>32</v>
      </c>
      <c r="R2725" t="s">
        <v>32</v>
      </c>
      <c r="S2725">
        <v>30</v>
      </c>
      <c r="T2725">
        <v>250</v>
      </c>
      <c r="U2725" t="s">
        <v>29</v>
      </c>
    </row>
    <row r="2726" spans="1:21" x14ac:dyDescent="0.35">
      <c r="A2726" t="s">
        <v>53</v>
      </c>
      <c r="B2726">
        <v>25</v>
      </c>
      <c r="C2726">
        <v>2024</v>
      </c>
      <c r="D2726" t="s">
        <v>90</v>
      </c>
      <c r="E2726">
        <v>104</v>
      </c>
      <c r="F2726" t="s">
        <v>91</v>
      </c>
      <c r="G2726" t="s">
        <v>24</v>
      </c>
      <c r="H2726" t="s">
        <v>25</v>
      </c>
      <c r="I2726">
        <v>68</v>
      </c>
      <c r="J2726" t="s">
        <v>31</v>
      </c>
      <c r="K2726" t="s">
        <v>28</v>
      </c>
      <c r="L2726">
        <v>5</v>
      </c>
      <c r="M2726">
        <v>1</v>
      </c>
      <c r="N2726" t="s">
        <v>27</v>
      </c>
      <c r="O2726" t="s">
        <v>27</v>
      </c>
      <c r="P2726" t="s">
        <v>28</v>
      </c>
      <c r="Q2726" t="s">
        <v>32</v>
      </c>
      <c r="R2726" t="s">
        <v>27</v>
      </c>
      <c r="S2726">
        <v>20</v>
      </c>
      <c r="T2726">
        <v>68</v>
      </c>
      <c r="U2726" t="s">
        <v>39</v>
      </c>
    </row>
    <row r="2727" spans="1:21" x14ac:dyDescent="0.35">
      <c r="A2727" t="s">
        <v>54</v>
      </c>
      <c r="B2727">
        <v>26</v>
      </c>
      <c r="C2727">
        <v>2024</v>
      </c>
      <c r="D2727" t="s">
        <v>90</v>
      </c>
      <c r="E2727">
        <v>104</v>
      </c>
      <c r="F2727" t="s">
        <v>91</v>
      </c>
      <c r="G2727" t="s">
        <v>24</v>
      </c>
      <c r="H2727" t="s">
        <v>25</v>
      </c>
      <c r="I2727">
        <v>463.5</v>
      </c>
      <c r="J2727" t="s">
        <v>31</v>
      </c>
      <c r="K2727" t="s">
        <v>28</v>
      </c>
      <c r="L2727">
        <v>5</v>
      </c>
      <c r="M2727">
        <v>1</v>
      </c>
      <c r="N2727" t="s">
        <v>27</v>
      </c>
      <c r="O2727" t="s">
        <v>27</v>
      </c>
      <c r="P2727" t="s">
        <v>28</v>
      </c>
      <c r="Q2727" t="s">
        <v>32</v>
      </c>
      <c r="R2727" t="s">
        <v>32</v>
      </c>
      <c r="S2727">
        <v>20</v>
      </c>
      <c r="T2727">
        <v>331.1</v>
      </c>
      <c r="U2727" t="s">
        <v>29</v>
      </c>
    </row>
    <row r="2728" spans="1:21" x14ac:dyDescent="0.35">
      <c r="A2728" t="s">
        <v>55</v>
      </c>
      <c r="B2728">
        <v>27</v>
      </c>
      <c r="C2728">
        <v>2024</v>
      </c>
      <c r="D2728" t="s">
        <v>90</v>
      </c>
      <c r="E2728">
        <v>104</v>
      </c>
      <c r="F2728" t="s">
        <v>91</v>
      </c>
      <c r="G2728" t="s">
        <v>24</v>
      </c>
      <c r="H2728" t="s">
        <v>25</v>
      </c>
      <c r="I2728">
        <v>531</v>
      </c>
      <c r="J2728" t="s">
        <v>26</v>
      </c>
      <c r="K2728" t="s">
        <v>28</v>
      </c>
      <c r="L2728">
        <v>6</v>
      </c>
      <c r="M2728">
        <v>1</v>
      </c>
      <c r="N2728" t="s">
        <v>27</v>
      </c>
      <c r="O2728" t="s">
        <v>27</v>
      </c>
      <c r="P2728" t="s">
        <v>28</v>
      </c>
      <c r="Q2728" t="s">
        <v>27</v>
      </c>
      <c r="R2728" t="s">
        <v>27</v>
      </c>
      <c r="S2728">
        <v>30</v>
      </c>
      <c r="T2728">
        <v>510</v>
      </c>
      <c r="U2728" t="s">
        <v>39</v>
      </c>
    </row>
    <row r="2729" spans="1:21" x14ac:dyDescent="0.35">
      <c r="A2729" t="s">
        <v>56</v>
      </c>
      <c r="B2729">
        <v>28</v>
      </c>
      <c r="C2729">
        <v>2024</v>
      </c>
      <c r="D2729" t="s">
        <v>90</v>
      </c>
      <c r="E2729">
        <v>104</v>
      </c>
      <c r="F2729" t="s">
        <v>91</v>
      </c>
      <c r="G2729" t="s">
        <v>24</v>
      </c>
      <c r="H2729" t="s">
        <v>25</v>
      </c>
      <c r="I2729">
        <v>200</v>
      </c>
      <c r="J2729" t="s">
        <v>31</v>
      </c>
      <c r="K2729" t="s">
        <v>28</v>
      </c>
      <c r="L2729">
        <v>5</v>
      </c>
      <c r="M2729">
        <v>1</v>
      </c>
      <c r="N2729" t="s">
        <v>27</v>
      </c>
      <c r="O2729" t="s">
        <v>27</v>
      </c>
      <c r="P2729" t="s">
        <v>28</v>
      </c>
      <c r="Q2729" t="s">
        <v>27</v>
      </c>
      <c r="R2729" t="s">
        <v>27</v>
      </c>
      <c r="S2729">
        <v>20</v>
      </c>
      <c r="T2729">
        <v>100</v>
      </c>
      <c r="U2729" t="s">
        <v>39</v>
      </c>
    </row>
    <row r="2730" spans="1:21" x14ac:dyDescent="0.35">
      <c r="A2730" t="s">
        <v>57</v>
      </c>
      <c r="B2730">
        <v>29</v>
      </c>
      <c r="C2730">
        <v>2024</v>
      </c>
      <c r="D2730" t="s">
        <v>90</v>
      </c>
      <c r="E2730">
        <v>104</v>
      </c>
      <c r="F2730" t="s">
        <v>91</v>
      </c>
      <c r="G2730" t="s">
        <v>24</v>
      </c>
      <c r="H2730" t="s">
        <v>25</v>
      </c>
      <c r="I2730">
        <v>25</v>
      </c>
      <c r="J2730" t="s">
        <v>31</v>
      </c>
      <c r="K2730" t="s">
        <v>28</v>
      </c>
      <c r="L2730">
        <v>5</v>
      </c>
      <c r="M2730">
        <v>2</v>
      </c>
      <c r="N2730" t="s">
        <v>27</v>
      </c>
      <c r="O2730" t="s">
        <v>27</v>
      </c>
      <c r="P2730" t="s">
        <v>28</v>
      </c>
      <c r="Q2730" t="s">
        <v>32</v>
      </c>
      <c r="R2730" t="s">
        <v>27</v>
      </c>
      <c r="S2730">
        <v>30</v>
      </c>
      <c r="T2730">
        <v>33.33</v>
      </c>
      <c r="U2730" t="s">
        <v>39</v>
      </c>
    </row>
    <row r="2731" spans="1:21" x14ac:dyDescent="0.35">
      <c r="A2731" t="s">
        <v>58</v>
      </c>
      <c r="B2731">
        <v>30</v>
      </c>
      <c r="C2731">
        <v>2024</v>
      </c>
      <c r="D2731" t="s">
        <v>90</v>
      </c>
      <c r="E2731">
        <v>104</v>
      </c>
      <c r="F2731" t="s">
        <v>91</v>
      </c>
      <c r="G2731" t="s">
        <v>24</v>
      </c>
      <c r="H2731" t="s">
        <v>25</v>
      </c>
      <c r="I2731">
        <v>150</v>
      </c>
      <c r="J2731" t="s">
        <v>26</v>
      </c>
      <c r="K2731" t="s">
        <v>28</v>
      </c>
      <c r="L2731">
        <v>6</v>
      </c>
      <c r="M2731">
        <v>2</v>
      </c>
      <c r="N2731" t="s">
        <v>27</v>
      </c>
      <c r="O2731" t="s">
        <v>27</v>
      </c>
      <c r="P2731" t="s">
        <v>28</v>
      </c>
      <c r="Q2731" t="s">
        <v>27</v>
      </c>
      <c r="R2731" t="s">
        <v>27</v>
      </c>
      <c r="S2731">
        <v>20</v>
      </c>
      <c r="T2731">
        <v>160</v>
      </c>
      <c r="U2731" t="s">
        <v>27</v>
      </c>
    </row>
    <row r="2732" spans="1:21" x14ac:dyDescent="0.35">
      <c r="A2732" t="s">
        <v>59</v>
      </c>
      <c r="B2732">
        <v>31</v>
      </c>
      <c r="C2732">
        <v>2024</v>
      </c>
      <c r="D2732" t="s">
        <v>90</v>
      </c>
      <c r="E2732">
        <v>104</v>
      </c>
      <c r="F2732" t="s">
        <v>91</v>
      </c>
      <c r="G2732" t="s">
        <v>24</v>
      </c>
      <c r="H2732" t="s">
        <v>25</v>
      </c>
      <c r="I2732">
        <v>140</v>
      </c>
      <c r="J2732" t="s">
        <v>26</v>
      </c>
      <c r="K2732" t="s">
        <v>28</v>
      </c>
      <c r="L2732">
        <v>6</v>
      </c>
      <c r="M2732">
        <v>1</v>
      </c>
      <c r="N2732" t="s">
        <v>27</v>
      </c>
      <c r="O2732" t="s">
        <v>27</v>
      </c>
      <c r="P2732">
        <v>19</v>
      </c>
      <c r="Q2732" t="s">
        <v>32</v>
      </c>
      <c r="R2732" t="s">
        <v>27</v>
      </c>
      <c r="S2732">
        <v>20</v>
      </c>
      <c r="T2732">
        <v>140</v>
      </c>
      <c r="U2732" t="s">
        <v>29</v>
      </c>
    </row>
    <row r="2733" spans="1:21" x14ac:dyDescent="0.35">
      <c r="A2733" t="s">
        <v>60</v>
      </c>
      <c r="B2733">
        <v>32</v>
      </c>
      <c r="C2733">
        <v>2024</v>
      </c>
      <c r="D2733" t="s">
        <v>90</v>
      </c>
      <c r="E2733">
        <v>104</v>
      </c>
      <c r="F2733" t="s">
        <v>91</v>
      </c>
      <c r="G2733" t="s">
        <v>24</v>
      </c>
      <c r="H2733" t="s">
        <v>25</v>
      </c>
      <c r="I2733">
        <v>250</v>
      </c>
      <c r="J2733" t="s">
        <v>26</v>
      </c>
      <c r="K2733" t="s">
        <v>28</v>
      </c>
      <c r="L2733">
        <v>6</v>
      </c>
      <c r="M2733">
        <v>0</v>
      </c>
      <c r="N2733" t="s">
        <v>27</v>
      </c>
      <c r="O2733" t="s">
        <v>27</v>
      </c>
      <c r="P2733" t="s">
        <v>28</v>
      </c>
      <c r="Q2733" t="s">
        <v>32</v>
      </c>
      <c r="R2733" t="s">
        <v>27</v>
      </c>
      <c r="S2733">
        <v>20</v>
      </c>
      <c r="T2733">
        <v>200</v>
      </c>
      <c r="U2733" t="s">
        <v>29</v>
      </c>
    </row>
    <row r="2734" spans="1:21" x14ac:dyDescent="0.35">
      <c r="A2734" t="s">
        <v>61</v>
      </c>
      <c r="B2734">
        <v>33</v>
      </c>
      <c r="C2734">
        <v>2024</v>
      </c>
      <c r="D2734" t="s">
        <v>90</v>
      </c>
      <c r="E2734">
        <v>104</v>
      </c>
      <c r="F2734" t="s">
        <v>91</v>
      </c>
      <c r="G2734" t="s">
        <v>24</v>
      </c>
      <c r="H2734" t="s">
        <v>25</v>
      </c>
      <c r="I2734">
        <v>300</v>
      </c>
      <c r="J2734" t="s">
        <v>31</v>
      </c>
      <c r="K2734" t="s">
        <v>28</v>
      </c>
      <c r="L2734">
        <v>5</v>
      </c>
      <c r="M2734">
        <v>1</v>
      </c>
      <c r="N2734" t="s">
        <v>27</v>
      </c>
      <c r="O2734" t="s">
        <v>27</v>
      </c>
      <c r="P2734" t="s">
        <v>28</v>
      </c>
      <c r="Q2734" t="s">
        <v>32</v>
      </c>
      <c r="R2734" t="s">
        <v>27</v>
      </c>
      <c r="S2734">
        <v>20</v>
      </c>
      <c r="T2734">
        <v>300</v>
      </c>
      <c r="U2734" t="s">
        <v>27</v>
      </c>
    </row>
    <row r="2735" spans="1:21" x14ac:dyDescent="0.35">
      <c r="A2735" t="s">
        <v>62</v>
      </c>
      <c r="B2735">
        <v>34</v>
      </c>
      <c r="C2735">
        <v>2024</v>
      </c>
      <c r="D2735" t="s">
        <v>90</v>
      </c>
      <c r="E2735">
        <v>104</v>
      </c>
      <c r="F2735" t="s">
        <v>91</v>
      </c>
      <c r="G2735" t="s">
        <v>24</v>
      </c>
      <c r="H2735" t="s">
        <v>25</v>
      </c>
      <c r="I2735">
        <v>245</v>
      </c>
      <c r="J2735" t="s">
        <v>31</v>
      </c>
      <c r="K2735" t="s">
        <v>28</v>
      </c>
      <c r="L2735">
        <v>5</v>
      </c>
      <c r="M2735">
        <v>1</v>
      </c>
      <c r="N2735" t="s">
        <v>27</v>
      </c>
      <c r="O2735" t="s">
        <v>27</v>
      </c>
      <c r="P2735" t="s">
        <v>28</v>
      </c>
      <c r="Q2735" t="s">
        <v>27</v>
      </c>
      <c r="R2735" t="s">
        <v>27</v>
      </c>
      <c r="S2735">
        <v>20</v>
      </c>
      <c r="T2735">
        <v>170</v>
      </c>
      <c r="U2735" t="s">
        <v>39</v>
      </c>
    </row>
    <row r="2736" spans="1:21" x14ac:dyDescent="0.35">
      <c r="A2736" t="s">
        <v>63</v>
      </c>
      <c r="B2736">
        <v>35</v>
      </c>
      <c r="C2736">
        <v>2024</v>
      </c>
      <c r="D2736" t="s">
        <v>90</v>
      </c>
      <c r="E2736">
        <v>104</v>
      </c>
      <c r="F2736" t="s">
        <v>91</v>
      </c>
      <c r="G2736" t="s">
        <v>24</v>
      </c>
      <c r="H2736" t="s">
        <v>25</v>
      </c>
      <c r="I2736">
        <v>110</v>
      </c>
      <c r="J2736" t="s">
        <v>26</v>
      </c>
      <c r="K2736" t="s">
        <v>28</v>
      </c>
      <c r="L2736">
        <v>6</v>
      </c>
      <c r="M2736">
        <v>2</v>
      </c>
      <c r="N2736" t="s">
        <v>27</v>
      </c>
      <c r="O2736" t="s">
        <v>27</v>
      </c>
      <c r="P2736" t="s">
        <v>28</v>
      </c>
      <c r="Q2736" t="s">
        <v>27</v>
      </c>
      <c r="R2736" t="s">
        <v>27</v>
      </c>
      <c r="S2736">
        <v>20</v>
      </c>
      <c r="T2736">
        <v>200</v>
      </c>
      <c r="U2736" t="s">
        <v>27</v>
      </c>
    </row>
    <row r="2737" spans="1:21" x14ac:dyDescent="0.35">
      <c r="A2737" t="s">
        <v>64</v>
      </c>
      <c r="B2737">
        <v>36</v>
      </c>
      <c r="C2737">
        <v>2024</v>
      </c>
      <c r="D2737" t="s">
        <v>90</v>
      </c>
      <c r="E2737">
        <v>104</v>
      </c>
      <c r="F2737" t="s">
        <v>91</v>
      </c>
      <c r="G2737" t="s">
        <v>24</v>
      </c>
      <c r="H2737" t="s">
        <v>25</v>
      </c>
      <c r="I2737">
        <v>294</v>
      </c>
      <c r="J2737" t="s">
        <v>31</v>
      </c>
      <c r="K2737" t="s">
        <v>28</v>
      </c>
      <c r="L2737">
        <v>5</v>
      </c>
      <c r="M2737">
        <v>1</v>
      </c>
      <c r="N2737" t="s">
        <v>27</v>
      </c>
      <c r="O2737" t="s">
        <v>27</v>
      </c>
      <c r="P2737">
        <v>21</v>
      </c>
      <c r="Q2737" t="s">
        <v>32</v>
      </c>
      <c r="R2737" t="s">
        <v>27</v>
      </c>
      <c r="S2737">
        <v>20</v>
      </c>
      <c r="T2737">
        <v>152.66999999999999</v>
      </c>
      <c r="U2737" t="s">
        <v>29</v>
      </c>
    </row>
    <row r="2738" spans="1:21" x14ac:dyDescent="0.35">
      <c r="A2738" t="s">
        <v>65</v>
      </c>
      <c r="B2738">
        <v>37</v>
      </c>
      <c r="C2738">
        <v>2024</v>
      </c>
      <c r="D2738" t="s">
        <v>90</v>
      </c>
      <c r="E2738">
        <v>104</v>
      </c>
      <c r="F2738" t="s">
        <v>91</v>
      </c>
      <c r="G2738" t="s">
        <v>24</v>
      </c>
      <c r="H2738" t="s">
        <v>25</v>
      </c>
      <c r="I2738">
        <v>93</v>
      </c>
      <c r="J2738" t="s">
        <v>26</v>
      </c>
      <c r="K2738" t="s">
        <v>28</v>
      </c>
      <c r="L2738">
        <v>6</v>
      </c>
      <c r="M2738">
        <v>1</v>
      </c>
      <c r="N2738" t="s">
        <v>27</v>
      </c>
      <c r="O2738" t="s">
        <v>27</v>
      </c>
      <c r="P2738" t="s">
        <v>28</v>
      </c>
      <c r="Q2738" t="s">
        <v>32</v>
      </c>
      <c r="R2738" t="s">
        <v>27</v>
      </c>
      <c r="S2738">
        <v>20</v>
      </c>
      <c r="T2738">
        <v>126</v>
      </c>
      <c r="U2738" t="s">
        <v>39</v>
      </c>
    </row>
    <row r="2739" spans="1:21" x14ac:dyDescent="0.35">
      <c r="A2739" t="s">
        <v>66</v>
      </c>
      <c r="B2739">
        <v>38</v>
      </c>
      <c r="C2739">
        <v>2024</v>
      </c>
      <c r="D2739" t="s">
        <v>90</v>
      </c>
      <c r="E2739">
        <v>104</v>
      </c>
      <c r="F2739" t="s">
        <v>91</v>
      </c>
      <c r="G2739" t="s">
        <v>24</v>
      </c>
      <c r="H2739" t="s">
        <v>25</v>
      </c>
      <c r="I2739">
        <v>350</v>
      </c>
      <c r="J2739" t="s">
        <v>26</v>
      </c>
      <c r="K2739" t="s">
        <v>28</v>
      </c>
      <c r="L2739">
        <v>6</v>
      </c>
      <c r="M2739">
        <v>1</v>
      </c>
      <c r="N2739" t="s">
        <v>27</v>
      </c>
      <c r="O2739" t="s">
        <v>27</v>
      </c>
      <c r="P2739" t="s">
        <v>28</v>
      </c>
      <c r="Q2739" t="s">
        <v>32</v>
      </c>
      <c r="R2739" t="s">
        <v>27</v>
      </c>
      <c r="S2739">
        <v>20</v>
      </c>
      <c r="T2739">
        <v>150</v>
      </c>
      <c r="U2739" t="s">
        <v>39</v>
      </c>
    </row>
    <row r="2740" spans="1:21" x14ac:dyDescent="0.35">
      <c r="A2740" t="s">
        <v>67</v>
      </c>
      <c r="B2740">
        <v>39</v>
      </c>
      <c r="C2740">
        <v>2024</v>
      </c>
      <c r="D2740" t="s">
        <v>90</v>
      </c>
      <c r="E2740">
        <v>104</v>
      </c>
      <c r="F2740" t="s">
        <v>91</v>
      </c>
      <c r="G2740" t="s">
        <v>24</v>
      </c>
      <c r="H2740" t="s">
        <v>25</v>
      </c>
      <c r="I2740">
        <v>200</v>
      </c>
      <c r="J2740" t="s">
        <v>26</v>
      </c>
      <c r="K2740" t="s">
        <v>28</v>
      </c>
      <c r="L2740">
        <v>6</v>
      </c>
      <c r="M2740">
        <v>1</v>
      </c>
      <c r="N2740" t="s">
        <v>27</v>
      </c>
      <c r="O2740" t="s">
        <v>27</v>
      </c>
      <c r="P2740" t="s">
        <v>28</v>
      </c>
      <c r="Q2740" t="s">
        <v>27</v>
      </c>
      <c r="R2740" t="s">
        <v>27</v>
      </c>
      <c r="S2740">
        <v>20</v>
      </c>
      <c r="T2740">
        <v>120</v>
      </c>
      <c r="U2740" t="s">
        <v>27</v>
      </c>
    </row>
    <row r="2741" spans="1:21" x14ac:dyDescent="0.35">
      <c r="A2741" t="s">
        <v>68</v>
      </c>
      <c r="B2741">
        <v>40</v>
      </c>
      <c r="C2741">
        <v>2024</v>
      </c>
      <c r="D2741" t="s">
        <v>90</v>
      </c>
      <c r="E2741">
        <v>104</v>
      </c>
      <c r="F2741" t="s">
        <v>91</v>
      </c>
      <c r="G2741" t="s">
        <v>24</v>
      </c>
      <c r="H2741" t="s">
        <v>25</v>
      </c>
      <c r="I2741">
        <v>85</v>
      </c>
      <c r="J2741" t="s">
        <v>26</v>
      </c>
      <c r="K2741" t="s">
        <v>28</v>
      </c>
      <c r="L2741">
        <v>6</v>
      </c>
      <c r="M2741">
        <v>1</v>
      </c>
      <c r="N2741" t="s">
        <v>27</v>
      </c>
      <c r="O2741" t="s">
        <v>32</v>
      </c>
      <c r="P2741" t="s">
        <v>28</v>
      </c>
      <c r="Q2741" t="s">
        <v>32</v>
      </c>
      <c r="R2741" t="s">
        <v>27</v>
      </c>
      <c r="S2741">
        <v>20</v>
      </c>
      <c r="T2741">
        <v>170</v>
      </c>
      <c r="U2741" t="s">
        <v>39</v>
      </c>
    </row>
    <row r="2742" spans="1:21" x14ac:dyDescent="0.35">
      <c r="A2742" t="s">
        <v>69</v>
      </c>
      <c r="B2742">
        <v>41</v>
      </c>
      <c r="C2742">
        <v>2024</v>
      </c>
      <c r="D2742" t="s">
        <v>90</v>
      </c>
      <c r="E2742">
        <v>104</v>
      </c>
      <c r="F2742" t="s">
        <v>91</v>
      </c>
      <c r="G2742" t="s">
        <v>24</v>
      </c>
      <c r="H2742" t="s">
        <v>25</v>
      </c>
      <c r="I2742">
        <v>345</v>
      </c>
      <c r="J2742" t="s">
        <v>26</v>
      </c>
      <c r="K2742" t="s">
        <v>28</v>
      </c>
      <c r="L2742">
        <v>6</v>
      </c>
      <c r="M2742">
        <v>1</v>
      </c>
      <c r="N2742" t="s">
        <v>27</v>
      </c>
      <c r="O2742" t="s">
        <v>27</v>
      </c>
      <c r="P2742" t="s">
        <v>28</v>
      </c>
      <c r="Q2742" t="s">
        <v>27</v>
      </c>
      <c r="R2742" t="s">
        <v>32</v>
      </c>
      <c r="S2742">
        <v>20</v>
      </c>
      <c r="T2742">
        <v>250</v>
      </c>
      <c r="U2742" t="s">
        <v>27</v>
      </c>
    </row>
    <row r="2743" spans="1:21" x14ac:dyDescent="0.35">
      <c r="A2743" t="s">
        <v>70</v>
      </c>
      <c r="B2743">
        <v>42</v>
      </c>
      <c r="C2743">
        <v>2024</v>
      </c>
      <c r="D2743" t="s">
        <v>90</v>
      </c>
      <c r="E2743">
        <v>104</v>
      </c>
      <c r="F2743" t="s">
        <v>91</v>
      </c>
      <c r="G2743" t="s">
        <v>24</v>
      </c>
      <c r="H2743" t="s">
        <v>25</v>
      </c>
      <c r="I2743">
        <v>50</v>
      </c>
      <c r="J2743" t="s">
        <v>26</v>
      </c>
      <c r="K2743" t="s">
        <v>28</v>
      </c>
      <c r="L2743">
        <v>6</v>
      </c>
      <c r="M2743">
        <v>1</v>
      </c>
      <c r="N2743" t="s">
        <v>27</v>
      </c>
      <c r="O2743" t="s">
        <v>27</v>
      </c>
      <c r="P2743" t="s">
        <v>28</v>
      </c>
      <c r="Q2743" t="s">
        <v>32</v>
      </c>
      <c r="R2743" t="s">
        <v>27</v>
      </c>
      <c r="S2743">
        <v>20</v>
      </c>
      <c r="T2743">
        <v>65</v>
      </c>
      <c r="U2743" t="s">
        <v>39</v>
      </c>
    </row>
    <row r="2744" spans="1:21" x14ac:dyDescent="0.35">
      <c r="A2744" t="s">
        <v>71</v>
      </c>
      <c r="B2744">
        <v>44</v>
      </c>
      <c r="C2744">
        <v>2024</v>
      </c>
      <c r="D2744" t="s">
        <v>90</v>
      </c>
      <c r="E2744">
        <v>104</v>
      </c>
      <c r="F2744" t="s">
        <v>91</v>
      </c>
      <c r="G2744" t="s">
        <v>24</v>
      </c>
      <c r="H2744" t="s">
        <v>25</v>
      </c>
      <c r="I2744">
        <v>65</v>
      </c>
      <c r="J2744" t="s">
        <v>26</v>
      </c>
      <c r="K2744" t="s">
        <v>28</v>
      </c>
      <c r="L2744">
        <v>6</v>
      </c>
      <c r="M2744">
        <v>1</v>
      </c>
      <c r="N2744" t="s">
        <v>27</v>
      </c>
      <c r="O2744" t="s">
        <v>27</v>
      </c>
      <c r="P2744" t="s">
        <v>28</v>
      </c>
      <c r="Q2744" t="s">
        <v>32</v>
      </c>
      <c r="R2744" t="s">
        <v>27</v>
      </c>
      <c r="S2744">
        <v>20</v>
      </c>
      <c r="T2744">
        <v>65</v>
      </c>
      <c r="U2744" t="s">
        <v>29</v>
      </c>
    </row>
    <row r="2745" spans="1:21" x14ac:dyDescent="0.35">
      <c r="A2745" t="s">
        <v>72</v>
      </c>
      <c r="B2745">
        <v>45</v>
      </c>
      <c r="C2745">
        <v>2024</v>
      </c>
      <c r="D2745" t="s">
        <v>90</v>
      </c>
      <c r="E2745">
        <v>104</v>
      </c>
      <c r="F2745" t="s">
        <v>91</v>
      </c>
      <c r="G2745" t="s">
        <v>24</v>
      </c>
      <c r="H2745" t="s">
        <v>25</v>
      </c>
      <c r="I2745">
        <v>200</v>
      </c>
      <c r="J2745" t="s">
        <v>26</v>
      </c>
      <c r="K2745" t="s">
        <v>28</v>
      </c>
      <c r="L2745">
        <v>6</v>
      </c>
      <c r="M2745">
        <v>1</v>
      </c>
      <c r="N2745" t="s">
        <v>27</v>
      </c>
      <c r="O2745" t="s">
        <v>27</v>
      </c>
      <c r="P2745" t="s">
        <v>28</v>
      </c>
      <c r="Q2745" t="s">
        <v>27</v>
      </c>
      <c r="R2745" t="s">
        <v>27</v>
      </c>
      <c r="S2745">
        <v>16</v>
      </c>
      <c r="T2745">
        <v>140</v>
      </c>
      <c r="U2745" t="s">
        <v>27</v>
      </c>
    </row>
    <row r="2746" spans="1:21" x14ac:dyDescent="0.35">
      <c r="A2746" t="s">
        <v>73</v>
      </c>
      <c r="B2746">
        <v>46</v>
      </c>
      <c r="C2746">
        <v>2024</v>
      </c>
      <c r="D2746" t="s">
        <v>90</v>
      </c>
      <c r="E2746">
        <v>104</v>
      </c>
      <c r="F2746" t="s">
        <v>91</v>
      </c>
      <c r="G2746" t="s">
        <v>24</v>
      </c>
      <c r="H2746" t="s">
        <v>25</v>
      </c>
      <c r="I2746">
        <v>200</v>
      </c>
      <c r="J2746" t="s">
        <v>31</v>
      </c>
      <c r="K2746" t="s">
        <v>28</v>
      </c>
      <c r="L2746">
        <v>5</v>
      </c>
      <c r="M2746">
        <v>1</v>
      </c>
      <c r="N2746" t="s">
        <v>27</v>
      </c>
      <c r="O2746" t="s">
        <v>27</v>
      </c>
      <c r="P2746" t="s">
        <v>28</v>
      </c>
      <c r="Q2746" t="s">
        <v>32</v>
      </c>
      <c r="R2746" t="s">
        <v>27</v>
      </c>
      <c r="S2746">
        <v>24</v>
      </c>
      <c r="T2746">
        <v>400</v>
      </c>
      <c r="U2746" t="s">
        <v>29</v>
      </c>
    </row>
    <row r="2747" spans="1:21" x14ac:dyDescent="0.35">
      <c r="A2747" t="s">
        <v>74</v>
      </c>
      <c r="B2747">
        <v>47</v>
      </c>
      <c r="C2747">
        <v>2024</v>
      </c>
      <c r="D2747" t="s">
        <v>90</v>
      </c>
      <c r="E2747">
        <v>104</v>
      </c>
      <c r="F2747" t="s">
        <v>91</v>
      </c>
      <c r="G2747" t="s">
        <v>24</v>
      </c>
      <c r="H2747" t="s">
        <v>25</v>
      </c>
      <c r="I2747">
        <v>160</v>
      </c>
      <c r="J2747" t="s">
        <v>26</v>
      </c>
      <c r="K2747" t="s">
        <v>28</v>
      </c>
      <c r="L2747">
        <v>6</v>
      </c>
      <c r="M2747">
        <v>2</v>
      </c>
      <c r="N2747" t="s">
        <v>27</v>
      </c>
      <c r="O2747" t="s">
        <v>27</v>
      </c>
      <c r="P2747">
        <v>18</v>
      </c>
      <c r="Q2747" t="s">
        <v>32</v>
      </c>
      <c r="R2747" t="s">
        <v>27</v>
      </c>
      <c r="S2747">
        <v>20</v>
      </c>
      <c r="T2747">
        <v>70</v>
      </c>
      <c r="U2747" t="s">
        <v>39</v>
      </c>
    </row>
    <row r="2748" spans="1:21" x14ac:dyDescent="0.35">
      <c r="A2748" t="s">
        <v>75</v>
      </c>
      <c r="B2748">
        <v>48</v>
      </c>
      <c r="C2748">
        <v>2024</v>
      </c>
      <c r="D2748" t="s">
        <v>90</v>
      </c>
      <c r="E2748">
        <v>104</v>
      </c>
      <c r="F2748" t="s">
        <v>91</v>
      </c>
      <c r="G2748" t="s">
        <v>24</v>
      </c>
      <c r="H2748" t="s">
        <v>25</v>
      </c>
      <c r="I2748">
        <v>150</v>
      </c>
      <c r="J2748" t="s">
        <v>26</v>
      </c>
      <c r="K2748" t="s">
        <v>28</v>
      </c>
      <c r="L2748">
        <v>6</v>
      </c>
      <c r="M2748">
        <v>2</v>
      </c>
      <c r="N2748" t="s">
        <v>27</v>
      </c>
      <c r="O2748" t="s">
        <v>27</v>
      </c>
      <c r="P2748" t="s">
        <v>28</v>
      </c>
      <c r="Q2748" t="s">
        <v>27</v>
      </c>
      <c r="R2748" t="s">
        <v>27</v>
      </c>
      <c r="S2748">
        <v>20</v>
      </c>
      <c r="T2748">
        <v>100</v>
      </c>
      <c r="U2748" t="s">
        <v>27</v>
      </c>
    </row>
    <row r="2749" spans="1:21" x14ac:dyDescent="0.35">
      <c r="A2749" t="s">
        <v>76</v>
      </c>
      <c r="B2749">
        <v>49</v>
      </c>
      <c r="C2749">
        <v>2024</v>
      </c>
      <c r="D2749" t="s">
        <v>90</v>
      </c>
      <c r="E2749">
        <v>104</v>
      </c>
      <c r="F2749" t="s">
        <v>91</v>
      </c>
      <c r="G2749" t="s">
        <v>24</v>
      </c>
      <c r="H2749" t="s">
        <v>25</v>
      </c>
      <c r="I2749">
        <v>70</v>
      </c>
      <c r="J2749" t="s">
        <v>26</v>
      </c>
      <c r="K2749" t="s">
        <v>28</v>
      </c>
      <c r="L2749">
        <v>6</v>
      </c>
      <c r="M2749">
        <v>1</v>
      </c>
      <c r="N2749" t="s">
        <v>27</v>
      </c>
      <c r="O2749" t="s">
        <v>27</v>
      </c>
      <c r="P2749" t="s">
        <v>28</v>
      </c>
      <c r="Q2749" t="s">
        <v>27</v>
      </c>
      <c r="R2749" t="s">
        <v>27</v>
      </c>
      <c r="S2749">
        <v>20</v>
      </c>
      <c r="T2749">
        <v>47</v>
      </c>
      <c r="U2749" t="s">
        <v>29</v>
      </c>
    </row>
    <row r="2750" spans="1:21" x14ac:dyDescent="0.35">
      <c r="A2750" t="s">
        <v>77</v>
      </c>
      <c r="B2750">
        <v>50</v>
      </c>
      <c r="C2750">
        <v>2024</v>
      </c>
      <c r="D2750" t="s">
        <v>90</v>
      </c>
      <c r="E2750">
        <v>104</v>
      </c>
      <c r="F2750" t="s">
        <v>91</v>
      </c>
      <c r="G2750" t="s">
        <v>24</v>
      </c>
      <c r="H2750" t="s">
        <v>25</v>
      </c>
      <c r="I2750">
        <v>115</v>
      </c>
      <c r="J2750" t="s">
        <v>31</v>
      </c>
      <c r="K2750" t="s">
        <v>28</v>
      </c>
      <c r="L2750">
        <v>5</v>
      </c>
      <c r="M2750">
        <v>1</v>
      </c>
      <c r="N2750" t="s">
        <v>27</v>
      </c>
      <c r="O2750" t="s">
        <v>27</v>
      </c>
      <c r="P2750" t="s">
        <v>28</v>
      </c>
      <c r="Q2750" t="s">
        <v>27</v>
      </c>
      <c r="R2750" t="s">
        <v>27</v>
      </c>
      <c r="S2750">
        <v>20</v>
      </c>
      <c r="T2750">
        <v>275</v>
      </c>
      <c r="U2750" t="s">
        <v>29</v>
      </c>
    </row>
    <row r="2751" spans="1:21" x14ac:dyDescent="0.35">
      <c r="A2751" t="s">
        <v>78</v>
      </c>
      <c r="B2751">
        <v>51</v>
      </c>
      <c r="C2751">
        <v>2024</v>
      </c>
      <c r="D2751" t="s">
        <v>90</v>
      </c>
      <c r="E2751">
        <v>104</v>
      </c>
      <c r="F2751" t="s">
        <v>91</v>
      </c>
      <c r="G2751" t="s">
        <v>24</v>
      </c>
      <c r="H2751" t="s">
        <v>25</v>
      </c>
      <c r="I2751">
        <v>135</v>
      </c>
      <c r="J2751" t="s">
        <v>26</v>
      </c>
      <c r="K2751" t="s">
        <v>28</v>
      </c>
      <c r="L2751">
        <v>6</v>
      </c>
      <c r="M2751">
        <v>1</v>
      </c>
      <c r="N2751" t="s">
        <v>27</v>
      </c>
      <c r="O2751" t="s">
        <v>27</v>
      </c>
      <c r="P2751" t="s">
        <v>28</v>
      </c>
      <c r="Q2751" t="s">
        <v>27</v>
      </c>
      <c r="R2751" t="s">
        <v>27</v>
      </c>
      <c r="S2751">
        <v>20</v>
      </c>
      <c r="T2751">
        <v>150</v>
      </c>
      <c r="U2751" t="s">
        <v>29</v>
      </c>
    </row>
    <row r="2752" spans="1:21" x14ac:dyDescent="0.35">
      <c r="A2752" t="s">
        <v>79</v>
      </c>
      <c r="B2752">
        <v>53</v>
      </c>
      <c r="C2752">
        <v>2024</v>
      </c>
      <c r="D2752" t="s">
        <v>90</v>
      </c>
      <c r="E2752">
        <v>104</v>
      </c>
      <c r="F2752" t="s">
        <v>91</v>
      </c>
      <c r="G2752" t="s">
        <v>24</v>
      </c>
      <c r="H2752" t="s">
        <v>25</v>
      </c>
      <c r="I2752">
        <v>175</v>
      </c>
      <c r="J2752" t="s">
        <v>31</v>
      </c>
      <c r="K2752" t="s">
        <v>28</v>
      </c>
      <c r="L2752">
        <v>5</v>
      </c>
      <c r="M2752">
        <v>2</v>
      </c>
      <c r="N2752" t="s">
        <v>27</v>
      </c>
      <c r="O2752" t="s">
        <v>27</v>
      </c>
      <c r="P2752" t="s">
        <v>28</v>
      </c>
      <c r="Q2752" t="s">
        <v>27</v>
      </c>
      <c r="R2752" t="s">
        <v>27</v>
      </c>
      <c r="S2752">
        <v>20</v>
      </c>
      <c r="T2752">
        <v>90</v>
      </c>
      <c r="U2752" t="s">
        <v>29</v>
      </c>
    </row>
    <row r="2753" spans="1:21" x14ac:dyDescent="0.35">
      <c r="A2753" t="s">
        <v>80</v>
      </c>
      <c r="B2753">
        <v>54</v>
      </c>
      <c r="C2753">
        <v>2024</v>
      </c>
      <c r="D2753" t="s">
        <v>90</v>
      </c>
      <c r="E2753">
        <v>104</v>
      </c>
      <c r="F2753" t="s">
        <v>91</v>
      </c>
      <c r="G2753" t="s">
        <v>24</v>
      </c>
      <c r="H2753" t="s">
        <v>25</v>
      </c>
      <c r="I2753">
        <v>300</v>
      </c>
      <c r="J2753" t="s">
        <v>31</v>
      </c>
      <c r="K2753" t="s">
        <v>28</v>
      </c>
      <c r="L2753">
        <v>5</v>
      </c>
      <c r="M2753">
        <v>2</v>
      </c>
      <c r="N2753" t="s">
        <v>27</v>
      </c>
      <c r="O2753" t="s">
        <v>27</v>
      </c>
      <c r="P2753" t="s">
        <v>28</v>
      </c>
      <c r="Q2753" t="s">
        <v>27</v>
      </c>
      <c r="R2753" t="s">
        <v>27</v>
      </c>
      <c r="S2753">
        <v>20</v>
      </c>
      <c r="T2753">
        <v>175</v>
      </c>
      <c r="U2753" t="s">
        <v>39</v>
      </c>
    </row>
    <row r="2754" spans="1:21" x14ac:dyDescent="0.35">
      <c r="A2754" t="s">
        <v>81</v>
      </c>
      <c r="B2754">
        <v>55</v>
      </c>
      <c r="C2754">
        <v>2024</v>
      </c>
      <c r="D2754" t="s">
        <v>90</v>
      </c>
      <c r="E2754">
        <v>104</v>
      </c>
      <c r="F2754" t="s">
        <v>91</v>
      </c>
      <c r="G2754" t="s">
        <v>24</v>
      </c>
      <c r="H2754" t="s">
        <v>25</v>
      </c>
      <c r="I2754">
        <v>85</v>
      </c>
      <c r="J2754" t="s">
        <v>26</v>
      </c>
      <c r="K2754" t="s">
        <v>28</v>
      </c>
      <c r="L2754">
        <v>6</v>
      </c>
      <c r="M2754">
        <v>2</v>
      </c>
      <c r="N2754" t="s">
        <v>27</v>
      </c>
      <c r="O2754" t="s">
        <v>27</v>
      </c>
      <c r="P2754" t="s">
        <v>28</v>
      </c>
      <c r="Q2754" t="s">
        <v>27</v>
      </c>
      <c r="R2754" t="s">
        <v>27</v>
      </c>
      <c r="S2754">
        <v>20</v>
      </c>
      <c r="T2754">
        <v>60</v>
      </c>
      <c r="U2754" t="s">
        <v>39</v>
      </c>
    </row>
    <row r="2755" spans="1:21" x14ac:dyDescent="0.35">
      <c r="A2755" t="s">
        <v>82</v>
      </c>
      <c r="B2755">
        <v>56</v>
      </c>
      <c r="C2755">
        <v>2024</v>
      </c>
      <c r="D2755" t="s">
        <v>90</v>
      </c>
      <c r="E2755">
        <v>104</v>
      </c>
      <c r="F2755" t="s">
        <v>91</v>
      </c>
      <c r="G2755" t="s">
        <v>24</v>
      </c>
      <c r="H2755" t="s">
        <v>25</v>
      </c>
      <c r="I2755">
        <v>300</v>
      </c>
      <c r="J2755" t="s">
        <v>31</v>
      </c>
      <c r="K2755" t="s">
        <v>28</v>
      </c>
      <c r="L2755">
        <v>5</v>
      </c>
      <c r="M2755">
        <v>1</v>
      </c>
      <c r="N2755" t="s">
        <v>27</v>
      </c>
      <c r="O2755" t="s">
        <v>27</v>
      </c>
      <c r="P2755" t="s">
        <v>28</v>
      </c>
      <c r="Q2755" t="s">
        <v>27</v>
      </c>
      <c r="R2755" t="s">
        <v>27</v>
      </c>
      <c r="S2755">
        <v>24</v>
      </c>
      <c r="T2755">
        <v>200</v>
      </c>
      <c r="U2755" t="s">
        <v>29</v>
      </c>
    </row>
    <row r="2756" spans="1:21" x14ac:dyDescent="0.35">
      <c r="A2756" t="s">
        <v>21</v>
      </c>
      <c r="B2756">
        <v>1</v>
      </c>
      <c r="C2756">
        <v>2024</v>
      </c>
      <c r="D2756" t="s">
        <v>93</v>
      </c>
      <c r="E2756">
        <v>105</v>
      </c>
      <c r="F2756" t="s">
        <v>94</v>
      </c>
      <c r="G2756" t="s">
        <v>95</v>
      </c>
      <c r="H2756" t="s">
        <v>25</v>
      </c>
      <c r="I2756">
        <v>255</v>
      </c>
      <c r="J2756" t="s">
        <v>96</v>
      </c>
      <c r="K2756">
        <v>1000</v>
      </c>
      <c r="L2756">
        <v>2</v>
      </c>
      <c r="M2756">
        <v>2</v>
      </c>
      <c r="N2756" t="s">
        <v>32</v>
      </c>
      <c r="O2756" t="s">
        <v>27</v>
      </c>
      <c r="P2756">
        <v>16</v>
      </c>
      <c r="Q2756" t="s">
        <v>27</v>
      </c>
      <c r="R2756" t="s">
        <v>27</v>
      </c>
      <c r="S2756">
        <v>0</v>
      </c>
      <c r="T2756">
        <v>100</v>
      </c>
      <c r="U2756" t="s">
        <v>39</v>
      </c>
    </row>
    <row r="2757" spans="1:21" x14ac:dyDescent="0.35">
      <c r="A2757" t="s">
        <v>30</v>
      </c>
      <c r="B2757">
        <v>2</v>
      </c>
      <c r="C2757">
        <v>2024</v>
      </c>
      <c r="D2757" t="s">
        <v>93</v>
      </c>
      <c r="E2757">
        <v>105</v>
      </c>
      <c r="F2757" t="s">
        <v>94</v>
      </c>
      <c r="G2757" t="s">
        <v>95</v>
      </c>
      <c r="H2757" t="s">
        <v>25</v>
      </c>
      <c r="I2757">
        <v>420</v>
      </c>
      <c r="J2757" t="s">
        <v>27</v>
      </c>
      <c r="K2757">
        <v>1650</v>
      </c>
      <c r="L2757">
        <v>2</v>
      </c>
      <c r="M2757">
        <v>1</v>
      </c>
      <c r="N2757" t="s">
        <v>32</v>
      </c>
      <c r="O2757" t="s">
        <v>27</v>
      </c>
      <c r="P2757" t="s">
        <v>28</v>
      </c>
      <c r="Q2757" t="s">
        <v>27</v>
      </c>
      <c r="R2757" t="s">
        <v>32</v>
      </c>
      <c r="S2757">
        <v>0</v>
      </c>
      <c r="T2757">
        <v>180</v>
      </c>
      <c r="U2757" t="s">
        <v>29</v>
      </c>
    </row>
    <row r="2758" spans="1:21" x14ac:dyDescent="0.35">
      <c r="A2758" t="s">
        <v>33</v>
      </c>
      <c r="B2758">
        <v>4</v>
      </c>
      <c r="C2758">
        <v>2024</v>
      </c>
      <c r="D2758" t="s">
        <v>93</v>
      </c>
      <c r="E2758">
        <v>105</v>
      </c>
      <c r="F2758" t="s">
        <v>94</v>
      </c>
      <c r="G2758" t="s">
        <v>95</v>
      </c>
      <c r="H2758" t="s">
        <v>25</v>
      </c>
      <c r="I2758">
        <v>217</v>
      </c>
      <c r="J2758" t="s">
        <v>96</v>
      </c>
      <c r="K2758">
        <v>1500</v>
      </c>
      <c r="L2758">
        <v>2</v>
      </c>
      <c r="M2758">
        <v>2</v>
      </c>
      <c r="N2758" t="s">
        <v>32</v>
      </c>
      <c r="O2758" t="s">
        <v>27</v>
      </c>
      <c r="P2758">
        <v>16</v>
      </c>
      <c r="Q2758" t="s">
        <v>27</v>
      </c>
      <c r="R2758" t="s">
        <v>27</v>
      </c>
      <c r="S2758">
        <v>0</v>
      </c>
      <c r="T2758">
        <v>80</v>
      </c>
      <c r="U2758" t="s">
        <v>39</v>
      </c>
    </row>
    <row r="2759" spans="1:21" x14ac:dyDescent="0.35">
      <c r="A2759" t="s">
        <v>34</v>
      </c>
      <c r="B2759">
        <v>5</v>
      </c>
      <c r="C2759">
        <v>2024</v>
      </c>
      <c r="D2759" t="s">
        <v>93</v>
      </c>
      <c r="E2759">
        <v>105</v>
      </c>
      <c r="F2759" t="s">
        <v>94</v>
      </c>
      <c r="G2759" t="s">
        <v>95</v>
      </c>
      <c r="H2759" t="s">
        <v>25</v>
      </c>
      <c r="I2759">
        <v>125</v>
      </c>
      <c r="J2759" t="s">
        <v>97</v>
      </c>
      <c r="K2759">
        <v>1500</v>
      </c>
      <c r="L2759">
        <v>2</v>
      </c>
      <c r="M2759">
        <v>2</v>
      </c>
      <c r="N2759" t="s">
        <v>27</v>
      </c>
      <c r="O2759" t="s">
        <v>27</v>
      </c>
      <c r="P2759">
        <v>16.5</v>
      </c>
      <c r="Q2759" t="s">
        <v>27</v>
      </c>
      <c r="R2759" t="s">
        <v>27</v>
      </c>
      <c r="S2759">
        <v>0</v>
      </c>
      <c r="T2759">
        <v>100</v>
      </c>
      <c r="U2759" t="s">
        <v>39</v>
      </c>
    </row>
    <row r="2760" spans="1:21" x14ac:dyDescent="0.35">
      <c r="A2760" t="s">
        <v>35</v>
      </c>
      <c r="B2760">
        <v>6</v>
      </c>
      <c r="C2760">
        <v>2024</v>
      </c>
      <c r="D2760" t="s">
        <v>93</v>
      </c>
      <c r="E2760">
        <v>105</v>
      </c>
      <c r="F2760" t="s">
        <v>94</v>
      </c>
      <c r="G2760" t="s">
        <v>95</v>
      </c>
      <c r="H2760" t="s">
        <v>25</v>
      </c>
      <c r="I2760">
        <v>134</v>
      </c>
      <c r="J2760" t="s">
        <v>96</v>
      </c>
      <c r="K2760">
        <v>1000</v>
      </c>
      <c r="L2760">
        <v>2</v>
      </c>
      <c r="M2760">
        <v>1</v>
      </c>
      <c r="N2760" t="s">
        <v>32</v>
      </c>
      <c r="O2760" t="s">
        <v>27</v>
      </c>
      <c r="P2760">
        <v>17</v>
      </c>
      <c r="Q2760" t="s">
        <v>27</v>
      </c>
      <c r="R2760" t="s">
        <v>27</v>
      </c>
      <c r="S2760">
        <v>0</v>
      </c>
      <c r="T2760">
        <v>50</v>
      </c>
      <c r="U2760" t="s">
        <v>39</v>
      </c>
    </row>
    <row r="2761" spans="1:21" x14ac:dyDescent="0.35">
      <c r="A2761" t="s">
        <v>36</v>
      </c>
      <c r="B2761">
        <v>8</v>
      </c>
      <c r="C2761">
        <v>2024</v>
      </c>
      <c r="D2761" t="s">
        <v>93</v>
      </c>
      <c r="E2761">
        <v>105</v>
      </c>
      <c r="F2761" t="s">
        <v>94</v>
      </c>
      <c r="G2761" t="s">
        <v>95</v>
      </c>
      <c r="H2761" t="s">
        <v>25</v>
      </c>
      <c r="I2761">
        <v>163</v>
      </c>
      <c r="J2761" t="s">
        <v>27</v>
      </c>
      <c r="K2761">
        <v>1500</v>
      </c>
      <c r="L2761">
        <v>2</v>
      </c>
      <c r="M2761">
        <v>2</v>
      </c>
      <c r="N2761" t="s">
        <v>27</v>
      </c>
      <c r="O2761" t="s">
        <v>27</v>
      </c>
      <c r="P2761">
        <v>16</v>
      </c>
      <c r="Q2761" t="s">
        <v>27</v>
      </c>
      <c r="R2761" t="s">
        <v>32</v>
      </c>
      <c r="S2761">
        <v>0</v>
      </c>
      <c r="T2761">
        <v>30</v>
      </c>
      <c r="U2761" t="s">
        <v>29</v>
      </c>
    </row>
    <row r="2762" spans="1:21" x14ac:dyDescent="0.35">
      <c r="A2762" t="s">
        <v>37</v>
      </c>
      <c r="B2762">
        <v>9</v>
      </c>
      <c r="C2762">
        <v>2024</v>
      </c>
      <c r="D2762" t="s">
        <v>93</v>
      </c>
      <c r="E2762">
        <v>105</v>
      </c>
      <c r="F2762" t="s">
        <v>94</v>
      </c>
      <c r="G2762" t="s">
        <v>95</v>
      </c>
      <c r="H2762" t="s">
        <v>25</v>
      </c>
      <c r="I2762">
        <v>165</v>
      </c>
      <c r="J2762" t="s">
        <v>97</v>
      </c>
      <c r="K2762">
        <v>1000</v>
      </c>
      <c r="L2762">
        <v>2</v>
      </c>
      <c r="M2762">
        <v>1</v>
      </c>
      <c r="N2762" t="s">
        <v>32</v>
      </c>
      <c r="O2762" t="s">
        <v>27</v>
      </c>
      <c r="P2762" t="s">
        <v>28</v>
      </c>
      <c r="Q2762" t="s">
        <v>27</v>
      </c>
      <c r="R2762" t="s">
        <v>27</v>
      </c>
      <c r="S2762">
        <v>0</v>
      </c>
      <c r="T2762">
        <v>100</v>
      </c>
      <c r="U2762" t="s">
        <v>29</v>
      </c>
    </row>
    <row r="2763" spans="1:21" x14ac:dyDescent="0.35">
      <c r="A2763" t="s">
        <v>38</v>
      </c>
      <c r="B2763">
        <v>10</v>
      </c>
      <c r="C2763">
        <v>2024</v>
      </c>
      <c r="D2763" t="s">
        <v>93</v>
      </c>
      <c r="E2763">
        <v>105</v>
      </c>
      <c r="F2763" t="s">
        <v>94</v>
      </c>
      <c r="G2763" t="s">
        <v>95</v>
      </c>
      <c r="H2763" t="s">
        <v>25</v>
      </c>
      <c r="I2763">
        <v>433</v>
      </c>
      <c r="J2763" t="s">
        <v>96</v>
      </c>
      <c r="K2763">
        <v>1500</v>
      </c>
      <c r="L2763">
        <v>2</v>
      </c>
      <c r="M2763">
        <v>2</v>
      </c>
      <c r="N2763" t="s">
        <v>32</v>
      </c>
      <c r="O2763" t="s">
        <v>27</v>
      </c>
      <c r="P2763">
        <v>16</v>
      </c>
      <c r="Q2763" t="s">
        <v>27</v>
      </c>
      <c r="R2763" t="s">
        <v>32</v>
      </c>
      <c r="S2763">
        <v>0</v>
      </c>
      <c r="T2763">
        <v>128</v>
      </c>
      <c r="U2763" t="s">
        <v>39</v>
      </c>
    </row>
    <row r="2764" spans="1:21" x14ac:dyDescent="0.35">
      <c r="A2764" t="s">
        <v>40</v>
      </c>
      <c r="B2764">
        <v>11</v>
      </c>
      <c r="C2764">
        <v>2024</v>
      </c>
      <c r="D2764" t="s">
        <v>93</v>
      </c>
      <c r="E2764">
        <v>105</v>
      </c>
      <c r="F2764" t="s">
        <v>94</v>
      </c>
      <c r="G2764" t="s">
        <v>95</v>
      </c>
      <c r="H2764" t="s">
        <v>25</v>
      </c>
      <c r="I2764">
        <v>175</v>
      </c>
      <c r="J2764" t="s">
        <v>96</v>
      </c>
      <c r="K2764">
        <v>1500</v>
      </c>
      <c r="L2764">
        <v>2</v>
      </c>
      <c r="M2764">
        <v>2</v>
      </c>
      <c r="N2764" t="s">
        <v>32</v>
      </c>
      <c r="O2764" t="s">
        <v>27</v>
      </c>
      <c r="P2764">
        <v>18</v>
      </c>
      <c r="Q2764" t="s">
        <v>27</v>
      </c>
      <c r="R2764" t="s">
        <v>32</v>
      </c>
      <c r="S2764">
        <v>6</v>
      </c>
      <c r="T2764">
        <v>110</v>
      </c>
      <c r="U2764" t="s">
        <v>29</v>
      </c>
    </row>
    <row r="2765" spans="1:21" x14ac:dyDescent="0.35">
      <c r="A2765" t="s">
        <v>41</v>
      </c>
      <c r="B2765">
        <v>12</v>
      </c>
      <c r="C2765">
        <v>2024</v>
      </c>
      <c r="D2765" t="s">
        <v>93</v>
      </c>
      <c r="E2765">
        <v>105</v>
      </c>
      <c r="F2765" t="s">
        <v>94</v>
      </c>
      <c r="G2765" t="s">
        <v>95</v>
      </c>
      <c r="H2765" t="s">
        <v>25</v>
      </c>
      <c r="I2765">
        <v>155.5</v>
      </c>
      <c r="J2765" t="s">
        <v>96</v>
      </c>
      <c r="K2765">
        <v>600</v>
      </c>
      <c r="L2765">
        <v>2</v>
      </c>
      <c r="M2765">
        <v>1</v>
      </c>
      <c r="N2765" t="s">
        <v>27</v>
      </c>
      <c r="O2765" t="s">
        <v>27</v>
      </c>
      <c r="P2765">
        <v>16</v>
      </c>
      <c r="Q2765" t="s">
        <v>27</v>
      </c>
      <c r="R2765" t="s">
        <v>27</v>
      </c>
      <c r="S2765">
        <v>1</v>
      </c>
      <c r="T2765">
        <v>35</v>
      </c>
      <c r="U2765" t="s">
        <v>29</v>
      </c>
    </row>
    <row r="2766" spans="1:21" x14ac:dyDescent="0.35">
      <c r="A2766" t="s">
        <v>42</v>
      </c>
      <c r="B2766">
        <v>13</v>
      </c>
      <c r="C2766">
        <v>2024</v>
      </c>
      <c r="D2766" t="s">
        <v>93</v>
      </c>
      <c r="E2766">
        <v>105</v>
      </c>
      <c r="F2766" t="s">
        <v>94</v>
      </c>
      <c r="G2766" t="s">
        <v>95</v>
      </c>
      <c r="H2766" t="s">
        <v>25</v>
      </c>
      <c r="I2766">
        <v>177</v>
      </c>
      <c r="J2766" t="s">
        <v>87</v>
      </c>
      <c r="K2766">
        <v>1140</v>
      </c>
      <c r="L2766">
        <v>2</v>
      </c>
      <c r="M2766">
        <v>2</v>
      </c>
      <c r="N2766" t="s">
        <v>32</v>
      </c>
      <c r="O2766" t="s">
        <v>27</v>
      </c>
      <c r="P2766">
        <v>18</v>
      </c>
      <c r="Q2766" t="s">
        <v>27</v>
      </c>
      <c r="R2766" t="s">
        <v>32</v>
      </c>
      <c r="S2766">
        <v>5</v>
      </c>
      <c r="T2766">
        <v>50</v>
      </c>
      <c r="U2766" t="s">
        <v>29</v>
      </c>
    </row>
    <row r="2767" spans="1:21" x14ac:dyDescent="0.35">
      <c r="A2767" t="s">
        <v>43</v>
      </c>
      <c r="B2767">
        <v>15</v>
      </c>
      <c r="C2767">
        <v>2024</v>
      </c>
      <c r="D2767" t="s">
        <v>93</v>
      </c>
      <c r="E2767">
        <v>105</v>
      </c>
      <c r="F2767" t="s">
        <v>94</v>
      </c>
      <c r="G2767" t="s">
        <v>95</v>
      </c>
      <c r="H2767" t="s">
        <v>25</v>
      </c>
      <c r="I2767">
        <v>249</v>
      </c>
      <c r="J2767" t="s">
        <v>27</v>
      </c>
      <c r="K2767">
        <v>1500</v>
      </c>
      <c r="L2767">
        <v>2</v>
      </c>
      <c r="M2767">
        <v>1</v>
      </c>
      <c r="N2767" t="s">
        <v>32</v>
      </c>
      <c r="O2767" t="s">
        <v>27</v>
      </c>
      <c r="P2767">
        <v>17</v>
      </c>
      <c r="Q2767" t="s">
        <v>27</v>
      </c>
      <c r="R2767" t="s">
        <v>27</v>
      </c>
      <c r="S2767">
        <v>0</v>
      </c>
      <c r="T2767">
        <v>46</v>
      </c>
      <c r="U2767" t="s">
        <v>27</v>
      </c>
    </row>
    <row r="2768" spans="1:21" x14ac:dyDescent="0.35">
      <c r="A2768" t="s">
        <v>44</v>
      </c>
      <c r="B2768">
        <v>16</v>
      </c>
      <c r="C2768">
        <v>2024</v>
      </c>
      <c r="D2768" t="s">
        <v>93</v>
      </c>
      <c r="E2768">
        <v>105</v>
      </c>
      <c r="F2768" t="s">
        <v>94</v>
      </c>
      <c r="G2768" t="s">
        <v>95</v>
      </c>
      <c r="H2768" t="s">
        <v>25</v>
      </c>
      <c r="I2768">
        <v>258</v>
      </c>
      <c r="J2768" t="s">
        <v>96</v>
      </c>
      <c r="K2768">
        <v>900</v>
      </c>
      <c r="L2768">
        <v>2</v>
      </c>
      <c r="M2768">
        <v>2</v>
      </c>
      <c r="N2768" t="s">
        <v>32</v>
      </c>
      <c r="O2768" t="s">
        <v>27</v>
      </c>
      <c r="P2768">
        <v>16.5</v>
      </c>
      <c r="Q2768" t="s">
        <v>27</v>
      </c>
      <c r="R2768" t="s">
        <v>32</v>
      </c>
      <c r="S2768">
        <v>0</v>
      </c>
      <c r="T2768">
        <v>50</v>
      </c>
      <c r="U2768" t="s">
        <v>29</v>
      </c>
    </row>
    <row r="2769" spans="1:21" x14ac:dyDescent="0.35">
      <c r="A2769" t="s">
        <v>45</v>
      </c>
      <c r="B2769">
        <v>17</v>
      </c>
      <c r="C2769">
        <v>2024</v>
      </c>
      <c r="D2769" t="s">
        <v>93</v>
      </c>
      <c r="E2769">
        <v>105</v>
      </c>
      <c r="F2769" t="s">
        <v>94</v>
      </c>
      <c r="G2769" t="s">
        <v>95</v>
      </c>
      <c r="H2769" t="s">
        <v>25</v>
      </c>
      <c r="I2769">
        <v>137</v>
      </c>
      <c r="J2769" t="s">
        <v>87</v>
      </c>
      <c r="K2769">
        <v>1500</v>
      </c>
      <c r="L2769">
        <v>2</v>
      </c>
      <c r="M2769">
        <v>1</v>
      </c>
      <c r="N2769" t="s">
        <v>27</v>
      </c>
      <c r="O2769" t="s">
        <v>27</v>
      </c>
      <c r="P2769">
        <v>16</v>
      </c>
      <c r="Q2769" t="s">
        <v>27</v>
      </c>
      <c r="R2769" t="s">
        <v>27</v>
      </c>
      <c r="S2769">
        <v>0</v>
      </c>
      <c r="T2769">
        <v>50</v>
      </c>
      <c r="U2769" t="s">
        <v>29</v>
      </c>
    </row>
    <row r="2770" spans="1:21" x14ac:dyDescent="0.35">
      <c r="A2770" t="s">
        <v>46</v>
      </c>
      <c r="B2770">
        <v>18</v>
      </c>
      <c r="C2770">
        <v>2024</v>
      </c>
      <c r="D2770" t="s">
        <v>93</v>
      </c>
      <c r="E2770">
        <v>105</v>
      </c>
      <c r="F2770" t="s">
        <v>94</v>
      </c>
      <c r="G2770" t="s">
        <v>95</v>
      </c>
      <c r="H2770" t="s">
        <v>25</v>
      </c>
      <c r="I2770">
        <v>84</v>
      </c>
      <c r="J2770" t="s">
        <v>87</v>
      </c>
      <c r="K2770">
        <v>1500</v>
      </c>
      <c r="L2770">
        <v>2</v>
      </c>
      <c r="M2770">
        <v>1</v>
      </c>
      <c r="N2770" t="s">
        <v>27</v>
      </c>
      <c r="O2770" t="s">
        <v>27</v>
      </c>
      <c r="P2770">
        <v>18</v>
      </c>
      <c r="Q2770" t="s">
        <v>27</v>
      </c>
      <c r="R2770" t="s">
        <v>27</v>
      </c>
      <c r="S2770">
        <v>0</v>
      </c>
      <c r="T2770">
        <v>20</v>
      </c>
      <c r="U2770" t="s">
        <v>39</v>
      </c>
    </row>
    <row r="2771" spans="1:21" x14ac:dyDescent="0.35">
      <c r="A2771" t="s">
        <v>47</v>
      </c>
      <c r="B2771">
        <v>19</v>
      </c>
      <c r="C2771">
        <v>2024</v>
      </c>
      <c r="D2771" t="s">
        <v>93</v>
      </c>
      <c r="E2771">
        <v>105</v>
      </c>
      <c r="F2771" t="s">
        <v>94</v>
      </c>
      <c r="G2771" t="s">
        <v>95</v>
      </c>
      <c r="H2771" t="s">
        <v>25</v>
      </c>
      <c r="I2771">
        <v>251</v>
      </c>
      <c r="J2771" t="s">
        <v>96</v>
      </c>
      <c r="K2771">
        <v>2100</v>
      </c>
      <c r="L2771">
        <v>2</v>
      </c>
      <c r="M2771">
        <v>2</v>
      </c>
      <c r="N2771" t="s">
        <v>27</v>
      </c>
      <c r="O2771" t="s">
        <v>27</v>
      </c>
      <c r="P2771">
        <v>16</v>
      </c>
      <c r="Q2771" t="s">
        <v>27</v>
      </c>
      <c r="R2771" t="s">
        <v>32</v>
      </c>
      <c r="S2771">
        <v>3</v>
      </c>
      <c r="T2771">
        <v>60</v>
      </c>
      <c r="U2771" t="s">
        <v>29</v>
      </c>
    </row>
    <row r="2772" spans="1:21" x14ac:dyDescent="0.35">
      <c r="A2772" t="s">
        <v>48</v>
      </c>
      <c r="B2772">
        <v>20</v>
      </c>
      <c r="C2772">
        <v>2024</v>
      </c>
      <c r="D2772" t="s">
        <v>93</v>
      </c>
      <c r="E2772">
        <v>105</v>
      </c>
      <c r="F2772" t="s">
        <v>94</v>
      </c>
      <c r="G2772" t="s">
        <v>95</v>
      </c>
      <c r="H2772" t="s">
        <v>25</v>
      </c>
      <c r="I2772">
        <v>230</v>
      </c>
      <c r="J2772" t="s">
        <v>87</v>
      </c>
      <c r="K2772">
        <v>1200</v>
      </c>
      <c r="L2772">
        <v>2</v>
      </c>
      <c r="M2772">
        <v>3</v>
      </c>
      <c r="N2772" t="s">
        <v>27</v>
      </c>
      <c r="O2772" t="s">
        <v>27</v>
      </c>
      <c r="P2772">
        <v>16</v>
      </c>
      <c r="Q2772" t="s">
        <v>32</v>
      </c>
      <c r="R2772" t="s">
        <v>32</v>
      </c>
      <c r="S2772">
        <v>0</v>
      </c>
      <c r="T2772">
        <v>80</v>
      </c>
      <c r="U2772" t="s">
        <v>39</v>
      </c>
    </row>
    <row r="2773" spans="1:21" x14ac:dyDescent="0.35">
      <c r="A2773" t="s">
        <v>49</v>
      </c>
      <c r="B2773">
        <v>21</v>
      </c>
      <c r="C2773">
        <v>2024</v>
      </c>
      <c r="D2773" t="s">
        <v>93</v>
      </c>
      <c r="E2773">
        <v>105</v>
      </c>
      <c r="F2773" t="s">
        <v>94</v>
      </c>
      <c r="G2773" t="s">
        <v>95</v>
      </c>
      <c r="H2773" t="s">
        <v>25</v>
      </c>
      <c r="I2773">
        <v>250</v>
      </c>
      <c r="J2773" t="s">
        <v>87</v>
      </c>
      <c r="K2773">
        <v>1500</v>
      </c>
      <c r="L2773">
        <v>2</v>
      </c>
      <c r="M2773">
        <v>1</v>
      </c>
      <c r="N2773" t="s">
        <v>32</v>
      </c>
      <c r="O2773" t="s">
        <v>27</v>
      </c>
      <c r="P2773">
        <v>17.5</v>
      </c>
      <c r="Q2773" t="s">
        <v>32</v>
      </c>
      <c r="R2773" t="s">
        <v>27</v>
      </c>
      <c r="S2773">
        <v>0</v>
      </c>
      <c r="T2773">
        <v>100</v>
      </c>
      <c r="U2773" t="s">
        <v>29</v>
      </c>
    </row>
    <row r="2774" spans="1:21" x14ac:dyDescent="0.35">
      <c r="A2774" t="s">
        <v>50</v>
      </c>
      <c r="B2774">
        <v>22</v>
      </c>
      <c r="C2774">
        <v>2024</v>
      </c>
      <c r="D2774" t="s">
        <v>93</v>
      </c>
      <c r="E2774">
        <v>105</v>
      </c>
      <c r="F2774" t="s">
        <v>94</v>
      </c>
      <c r="G2774" t="s">
        <v>95</v>
      </c>
      <c r="H2774" t="s">
        <v>25</v>
      </c>
      <c r="I2774">
        <v>80</v>
      </c>
      <c r="J2774" t="s">
        <v>87</v>
      </c>
      <c r="K2774">
        <v>1500</v>
      </c>
      <c r="L2774">
        <v>2</v>
      </c>
      <c r="M2774">
        <v>2</v>
      </c>
      <c r="N2774" t="s">
        <v>32</v>
      </c>
      <c r="O2774" t="s">
        <v>27</v>
      </c>
      <c r="P2774">
        <v>18</v>
      </c>
      <c r="Q2774" t="s">
        <v>32</v>
      </c>
      <c r="R2774" t="s">
        <v>27</v>
      </c>
      <c r="S2774">
        <v>0</v>
      </c>
      <c r="T2774">
        <v>100</v>
      </c>
      <c r="U2774" t="s">
        <v>39</v>
      </c>
    </row>
    <row r="2775" spans="1:21" x14ac:dyDescent="0.35">
      <c r="A2775" t="s">
        <v>51</v>
      </c>
      <c r="B2775">
        <v>23</v>
      </c>
      <c r="C2775">
        <v>2024</v>
      </c>
      <c r="D2775" t="s">
        <v>93</v>
      </c>
      <c r="E2775">
        <v>105</v>
      </c>
      <c r="F2775" t="s">
        <v>94</v>
      </c>
      <c r="G2775" t="s">
        <v>95</v>
      </c>
      <c r="H2775" t="s">
        <v>25</v>
      </c>
      <c r="I2775">
        <v>41</v>
      </c>
      <c r="J2775" t="s">
        <v>27</v>
      </c>
      <c r="K2775">
        <v>800</v>
      </c>
      <c r="L2775">
        <v>2</v>
      </c>
      <c r="M2775">
        <v>2</v>
      </c>
      <c r="N2775" t="s">
        <v>32</v>
      </c>
      <c r="O2775" t="s">
        <v>27</v>
      </c>
      <c r="P2775" t="s">
        <v>28</v>
      </c>
      <c r="Q2775" t="s">
        <v>27</v>
      </c>
      <c r="R2775" t="s">
        <v>32</v>
      </c>
      <c r="S2775">
        <v>0</v>
      </c>
      <c r="T2775">
        <v>40</v>
      </c>
      <c r="U2775" t="s">
        <v>29</v>
      </c>
    </row>
    <row r="2776" spans="1:21" x14ac:dyDescent="0.35">
      <c r="A2776" t="s">
        <v>52</v>
      </c>
      <c r="B2776">
        <v>24</v>
      </c>
      <c r="C2776">
        <v>2024</v>
      </c>
      <c r="D2776" t="s">
        <v>93</v>
      </c>
      <c r="E2776">
        <v>105</v>
      </c>
      <c r="F2776" t="s">
        <v>94</v>
      </c>
      <c r="G2776" t="s">
        <v>95</v>
      </c>
      <c r="H2776" t="s">
        <v>25</v>
      </c>
      <c r="I2776">
        <v>129</v>
      </c>
      <c r="J2776" t="s">
        <v>27</v>
      </c>
      <c r="K2776">
        <v>1200</v>
      </c>
      <c r="L2776">
        <v>2</v>
      </c>
      <c r="M2776">
        <v>2</v>
      </c>
      <c r="N2776" t="s">
        <v>32</v>
      </c>
      <c r="O2776" t="s">
        <v>27</v>
      </c>
      <c r="P2776" t="s">
        <v>28</v>
      </c>
      <c r="Q2776" t="s">
        <v>27</v>
      </c>
      <c r="R2776" t="s">
        <v>32</v>
      </c>
      <c r="S2776">
        <v>0</v>
      </c>
      <c r="T2776">
        <v>50</v>
      </c>
      <c r="U2776" t="s">
        <v>39</v>
      </c>
    </row>
    <row r="2777" spans="1:21" x14ac:dyDescent="0.35">
      <c r="A2777" t="s">
        <v>53</v>
      </c>
      <c r="B2777">
        <v>25</v>
      </c>
      <c r="C2777">
        <v>2024</v>
      </c>
      <c r="D2777" t="s">
        <v>93</v>
      </c>
      <c r="E2777">
        <v>105</v>
      </c>
      <c r="F2777" t="s">
        <v>94</v>
      </c>
      <c r="G2777" t="s">
        <v>95</v>
      </c>
      <c r="H2777" t="s">
        <v>25</v>
      </c>
      <c r="I2777">
        <v>265</v>
      </c>
      <c r="J2777" t="s">
        <v>27</v>
      </c>
      <c r="K2777">
        <v>1000</v>
      </c>
      <c r="L2777">
        <v>2</v>
      </c>
      <c r="M2777">
        <v>2</v>
      </c>
      <c r="N2777" t="s">
        <v>32</v>
      </c>
      <c r="O2777" t="s">
        <v>27</v>
      </c>
      <c r="P2777" t="s">
        <v>28</v>
      </c>
      <c r="Q2777" t="s">
        <v>27</v>
      </c>
      <c r="R2777" t="s">
        <v>27</v>
      </c>
      <c r="S2777">
        <v>0</v>
      </c>
      <c r="T2777">
        <v>40</v>
      </c>
      <c r="U2777" t="s">
        <v>39</v>
      </c>
    </row>
    <row r="2778" spans="1:21" x14ac:dyDescent="0.35">
      <c r="A2778" t="s">
        <v>54</v>
      </c>
      <c r="B2778">
        <v>26</v>
      </c>
      <c r="C2778">
        <v>2024</v>
      </c>
      <c r="D2778" t="s">
        <v>93</v>
      </c>
      <c r="E2778">
        <v>105</v>
      </c>
      <c r="F2778" t="s">
        <v>94</v>
      </c>
      <c r="G2778" t="s">
        <v>95</v>
      </c>
      <c r="H2778" t="s">
        <v>25</v>
      </c>
      <c r="I2778">
        <v>247</v>
      </c>
      <c r="J2778" t="s">
        <v>96</v>
      </c>
      <c r="K2778">
        <v>1800</v>
      </c>
      <c r="L2778">
        <v>2</v>
      </c>
      <c r="M2778">
        <v>2</v>
      </c>
      <c r="N2778" t="s">
        <v>32</v>
      </c>
      <c r="O2778" t="s">
        <v>27</v>
      </c>
      <c r="P2778">
        <v>17</v>
      </c>
      <c r="Q2778" t="s">
        <v>32</v>
      </c>
      <c r="R2778" t="s">
        <v>27</v>
      </c>
      <c r="S2778">
        <v>0</v>
      </c>
      <c r="T2778">
        <v>60</v>
      </c>
      <c r="U2778" t="s">
        <v>29</v>
      </c>
    </row>
    <row r="2779" spans="1:21" x14ac:dyDescent="0.35">
      <c r="A2779" t="s">
        <v>55</v>
      </c>
      <c r="B2779">
        <v>27</v>
      </c>
      <c r="C2779">
        <v>2024</v>
      </c>
      <c r="D2779" t="s">
        <v>93</v>
      </c>
      <c r="E2779">
        <v>105</v>
      </c>
      <c r="F2779" t="s">
        <v>94</v>
      </c>
      <c r="G2779" t="s">
        <v>95</v>
      </c>
      <c r="H2779" t="s">
        <v>25</v>
      </c>
      <c r="I2779">
        <v>160</v>
      </c>
      <c r="J2779" t="s">
        <v>96</v>
      </c>
      <c r="K2779">
        <v>1500</v>
      </c>
      <c r="L2779">
        <v>2</v>
      </c>
      <c r="M2779">
        <v>2</v>
      </c>
      <c r="N2779" t="s">
        <v>27</v>
      </c>
      <c r="O2779" t="s">
        <v>27</v>
      </c>
      <c r="P2779" t="s">
        <v>28</v>
      </c>
      <c r="Q2779" t="s">
        <v>27</v>
      </c>
      <c r="R2779" t="s">
        <v>27</v>
      </c>
      <c r="S2779">
        <v>0</v>
      </c>
      <c r="T2779">
        <v>160</v>
      </c>
      <c r="U2779" t="s">
        <v>39</v>
      </c>
    </row>
    <row r="2780" spans="1:21" x14ac:dyDescent="0.35">
      <c r="A2780" t="s">
        <v>56</v>
      </c>
      <c r="B2780">
        <v>28</v>
      </c>
      <c r="C2780">
        <v>2024</v>
      </c>
      <c r="D2780" t="s">
        <v>93</v>
      </c>
      <c r="E2780">
        <v>105</v>
      </c>
      <c r="F2780" t="s">
        <v>94</v>
      </c>
      <c r="G2780" t="s">
        <v>95</v>
      </c>
      <c r="H2780" t="s">
        <v>25</v>
      </c>
      <c r="I2780">
        <v>100</v>
      </c>
      <c r="J2780" t="s">
        <v>87</v>
      </c>
      <c r="K2780">
        <v>1500</v>
      </c>
      <c r="L2780">
        <v>2</v>
      </c>
      <c r="M2780">
        <v>2</v>
      </c>
      <c r="N2780" t="s">
        <v>27</v>
      </c>
      <c r="O2780" t="s">
        <v>27</v>
      </c>
      <c r="P2780">
        <v>18</v>
      </c>
      <c r="Q2780" t="s">
        <v>27</v>
      </c>
      <c r="R2780" t="s">
        <v>32</v>
      </c>
      <c r="S2780">
        <v>0</v>
      </c>
      <c r="T2780">
        <v>90</v>
      </c>
      <c r="U2780" t="s">
        <v>39</v>
      </c>
    </row>
    <row r="2781" spans="1:21" x14ac:dyDescent="0.35">
      <c r="A2781" t="s">
        <v>57</v>
      </c>
      <c r="B2781">
        <v>29</v>
      </c>
      <c r="C2781">
        <v>2024</v>
      </c>
      <c r="D2781" t="s">
        <v>93</v>
      </c>
      <c r="E2781">
        <v>105</v>
      </c>
      <c r="F2781" t="s">
        <v>94</v>
      </c>
      <c r="G2781" t="s">
        <v>95</v>
      </c>
      <c r="H2781" t="s">
        <v>25</v>
      </c>
      <c r="I2781">
        <v>166</v>
      </c>
      <c r="J2781" t="s">
        <v>96</v>
      </c>
      <c r="K2781">
        <v>1000</v>
      </c>
      <c r="L2781">
        <v>2</v>
      </c>
      <c r="M2781">
        <v>2</v>
      </c>
      <c r="N2781" t="s">
        <v>32</v>
      </c>
      <c r="O2781" t="s">
        <v>27</v>
      </c>
      <c r="P2781">
        <v>17</v>
      </c>
      <c r="Q2781" t="s">
        <v>27</v>
      </c>
      <c r="R2781" t="s">
        <v>27</v>
      </c>
      <c r="S2781">
        <v>0</v>
      </c>
      <c r="T2781">
        <v>30</v>
      </c>
      <c r="U2781" t="s">
        <v>39</v>
      </c>
    </row>
    <row r="2782" spans="1:21" x14ac:dyDescent="0.35">
      <c r="A2782" t="s">
        <v>58</v>
      </c>
      <c r="B2782">
        <v>30</v>
      </c>
      <c r="C2782">
        <v>2024</v>
      </c>
      <c r="D2782" t="s">
        <v>93</v>
      </c>
      <c r="E2782">
        <v>105</v>
      </c>
      <c r="F2782" t="s">
        <v>94</v>
      </c>
      <c r="G2782" t="s">
        <v>95</v>
      </c>
      <c r="H2782" t="s">
        <v>25</v>
      </c>
      <c r="I2782">
        <v>309</v>
      </c>
      <c r="J2782" t="s">
        <v>87</v>
      </c>
      <c r="K2782">
        <v>1100</v>
      </c>
      <c r="L2782">
        <v>2</v>
      </c>
      <c r="M2782">
        <v>2</v>
      </c>
      <c r="N2782" t="s">
        <v>27</v>
      </c>
      <c r="O2782" t="s">
        <v>27</v>
      </c>
      <c r="P2782">
        <v>18</v>
      </c>
      <c r="Q2782" t="s">
        <v>32</v>
      </c>
      <c r="R2782" t="s">
        <v>32</v>
      </c>
      <c r="S2782">
        <v>0</v>
      </c>
      <c r="T2782">
        <v>80</v>
      </c>
      <c r="U2782" t="s">
        <v>29</v>
      </c>
    </row>
    <row r="2783" spans="1:21" x14ac:dyDescent="0.35">
      <c r="A2783" t="s">
        <v>59</v>
      </c>
      <c r="B2783">
        <v>31</v>
      </c>
      <c r="C2783">
        <v>2024</v>
      </c>
      <c r="D2783" t="s">
        <v>93</v>
      </c>
      <c r="E2783">
        <v>105</v>
      </c>
      <c r="F2783" t="s">
        <v>94</v>
      </c>
      <c r="G2783" t="s">
        <v>95</v>
      </c>
      <c r="H2783" t="s">
        <v>25</v>
      </c>
      <c r="I2783">
        <v>220</v>
      </c>
      <c r="J2783" t="s">
        <v>87</v>
      </c>
      <c r="K2783">
        <v>1800</v>
      </c>
      <c r="L2783">
        <v>2</v>
      </c>
      <c r="M2783">
        <v>2</v>
      </c>
      <c r="N2783" t="s">
        <v>27</v>
      </c>
      <c r="O2783" t="s">
        <v>27</v>
      </c>
      <c r="P2783">
        <v>17</v>
      </c>
      <c r="Q2783" t="s">
        <v>27</v>
      </c>
      <c r="R2783" t="s">
        <v>27</v>
      </c>
      <c r="S2783">
        <v>0</v>
      </c>
      <c r="T2783">
        <v>120</v>
      </c>
      <c r="U2783" t="s">
        <v>39</v>
      </c>
    </row>
    <row r="2784" spans="1:21" x14ac:dyDescent="0.35">
      <c r="A2784" t="s">
        <v>60</v>
      </c>
      <c r="B2784">
        <v>32</v>
      </c>
      <c r="C2784">
        <v>2024</v>
      </c>
      <c r="D2784" t="s">
        <v>93</v>
      </c>
      <c r="E2784">
        <v>105</v>
      </c>
      <c r="F2784" t="s">
        <v>94</v>
      </c>
      <c r="G2784" t="s">
        <v>95</v>
      </c>
      <c r="H2784" t="s">
        <v>25</v>
      </c>
      <c r="I2784">
        <v>100</v>
      </c>
      <c r="J2784" t="s">
        <v>96</v>
      </c>
      <c r="K2784">
        <v>1500</v>
      </c>
      <c r="L2784">
        <v>2</v>
      </c>
      <c r="M2784">
        <v>2</v>
      </c>
      <c r="N2784" t="s">
        <v>32</v>
      </c>
      <c r="O2784" t="s">
        <v>27</v>
      </c>
      <c r="P2784">
        <v>16</v>
      </c>
      <c r="Q2784" t="s">
        <v>32</v>
      </c>
      <c r="R2784" t="s">
        <v>27</v>
      </c>
      <c r="S2784">
        <v>0</v>
      </c>
      <c r="T2784">
        <v>60</v>
      </c>
      <c r="U2784" t="s">
        <v>29</v>
      </c>
    </row>
    <row r="2785" spans="1:21" x14ac:dyDescent="0.35">
      <c r="A2785" t="s">
        <v>61</v>
      </c>
      <c r="B2785">
        <v>33</v>
      </c>
      <c r="C2785">
        <v>2024</v>
      </c>
      <c r="D2785" t="s">
        <v>93</v>
      </c>
      <c r="E2785">
        <v>105</v>
      </c>
      <c r="F2785" t="s">
        <v>94</v>
      </c>
      <c r="G2785" t="s">
        <v>95</v>
      </c>
      <c r="H2785" t="s">
        <v>25</v>
      </c>
      <c r="I2785">
        <v>50</v>
      </c>
      <c r="J2785" t="s">
        <v>87</v>
      </c>
      <c r="K2785">
        <v>800</v>
      </c>
      <c r="L2785">
        <v>2</v>
      </c>
      <c r="M2785">
        <v>2</v>
      </c>
      <c r="N2785" t="s">
        <v>32</v>
      </c>
      <c r="O2785" t="s">
        <v>27</v>
      </c>
      <c r="P2785" t="s">
        <v>28</v>
      </c>
      <c r="Q2785" t="s">
        <v>32</v>
      </c>
      <c r="R2785" t="s">
        <v>32</v>
      </c>
      <c r="S2785">
        <v>0</v>
      </c>
      <c r="T2785">
        <v>50</v>
      </c>
      <c r="U2785" t="s">
        <v>39</v>
      </c>
    </row>
    <row r="2786" spans="1:21" x14ac:dyDescent="0.35">
      <c r="A2786" t="s">
        <v>62</v>
      </c>
      <c r="B2786">
        <v>34</v>
      </c>
      <c r="C2786">
        <v>2024</v>
      </c>
      <c r="D2786" t="s">
        <v>93</v>
      </c>
      <c r="E2786">
        <v>105</v>
      </c>
      <c r="F2786" t="s">
        <v>94</v>
      </c>
      <c r="G2786" t="s">
        <v>95</v>
      </c>
      <c r="H2786" t="s">
        <v>25</v>
      </c>
      <c r="I2786">
        <v>193</v>
      </c>
      <c r="J2786" t="s">
        <v>87</v>
      </c>
      <c r="K2786">
        <v>900</v>
      </c>
      <c r="L2786">
        <v>2</v>
      </c>
      <c r="M2786">
        <v>2</v>
      </c>
      <c r="N2786" t="s">
        <v>27</v>
      </c>
      <c r="O2786" t="s">
        <v>27</v>
      </c>
      <c r="P2786">
        <v>17</v>
      </c>
      <c r="Q2786" t="s">
        <v>32</v>
      </c>
      <c r="R2786" t="s">
        <v>27</v>
      </c>
      <c r="S2786">
        <v>0</v>
      </c>
      <c r="T2786">
        <v>90</v>
      </c>
      <c r="U2786" t="s">
        <v>29</v>
      </c>
    </row>
    <row r="2787" spans="1:21" x14ac:dyDescent="0.35">
      <c r="A2787" t="s">
        <v>63</v>
      </c>
      <c r="B2787">
        <v>35</v>
      </c>
      <c r="C2787">
        <v>2024</v>
      </c>
      <c r="D2787" t="s">
        <v>93</v>
      </c>
      <c r="E2787">
        <v>105</v>
      </c>
      <c r="F2787" t="s">
        <v>94</v>
      </c>
      <c r="G2787" t="s">
        <v>95</v>
      </c>
      <c r="H2787" t="s">
        <v>25</v>
      </c>
      <c r="I2787">
        <v>313</v>
      </c>
      <c r="J2787" t="s">
        <v>96</v>
      </c>
      <c r="K2787">
        <v>1200</v>
      </c>
      <c r="L2787">
        <v>2</v>
      </c>
      <c r="M2787">
        <v>3</v>
      </c>
      <c r="N2787" t="s">
        <v>32</v>
      </c>
      <c r="O2787" t="s">
        <v>27</v>
      </c>
      <c r="P2787">
        <v>17</v>
      </c>
      <c r="Q2787" t="s">
        <v>27</v>
      </c>
      <c r="R2787" t="s">
        <v>27</v>
      </c>
      <c r="S2787">
        <v>0</v>
      </c>
      <c r="T2787">
        <v>200</v>
      </c>
      <c r="U2787" t="s">
        <v>39</v>
      </c>
    </row>
    <row r="2788" spans="1:21" x14ac:dyDescent="0.35">
      <c r="A2788" t="s">
        <v>64</v>
      </c>
      <c r="B2788">
        <v>36</v>
      </c>
      <c r="C2788">
        <v>2024</v>
      </c>
      <c r="D2788" t="s">
        <v>93</v>
      </c>
      <c r="E2788">
        <v>105</v>
      </c>
      <c r="F2788" t="s">
        <v>94</v>
      </c>
      <c r="G2788" t="s">
        <v>95</v>
      </c>
      <c r="H2788" t="s">
        <v>25</v>
      </c>
      <c r="I2788">
        <v>55</v>
      </c>
      <c r="J2788" t="s">
        <v>98</v>
      </c>
      <c r="K2788">
        <v>540</v>
      </c>
      <c r="L2788">
        <v>2</v>
      </c>
      <c r="M2788">
        <v>1</v>
      </c>
      <c r="N2788" t="s">
        <v>32</v>
      </c>
      <c r="O2788" t="s">
        <v>27</v>
      </c>
      <c r="P2788">
        <v>17</v>
      </c>
      <c r="Q2788" t="s">
        <v>32</v>
      </c>
      <c r="R2788" t="s">
        <v>27</v>
      </c>
      <c r="S2788">
        <v>0</v>
      </c>
      <c r="T2788">
        <v>20</v>
      </c>
      <c r="U2788" t="s">
        <v>39</v>
      </c>
    </row>
    <row r="2789" spans="1:21" x14ac:dyDescent="0.35">
      <c r="A2789" t="s">
        <v>65</v>
      </c>
      <c r="B2789">
        <v>37</v>
      </c>
      <c r="C2789">
        <v>2024</v>
      </c>
      <c r="D2789" t="s">
        <v>93</v>
      </c>
      <c r="E2789">
        <v>105</v>
      </c>
      <c r="F2789" t="s">
        <v>94</v>
      </c>
      <c r="G2789" t="s">
        <v>95</v>
      </c>
      <c r="H2789" t="s">
        <v>25</v>
      </c>
      <c r="I2789">
        <v>135</v>
      </c>
      <c r="J2789" t="s">
        <v>27</v>
      </c>
      <c r="K2789">
        <v>1528</v>
      </c>
      <c r="L2789">
        <v>2</v>
      </c>
      <c r="M2789">
        <v>1</v>
      </c>
      <c r="N2789" t="s">
        <v>32</v>
      </c>
      <c r="O2789" t="s">
        <v>27</v>
      </c>
      <c r="P2789" t="s">
        <v>28</v>
      </c>
      <c r="Q2789" t="s">
        <v>27</v>
      </c>
      <c r="R2789" t="s">
        <v>27</v>
      </c>
      <c r="S2789">
        <v>0</v>
      </c>
      <c r="T2789">
        <v>50</v>
      </c>
      <c r="U2789" t="s">
        <v>39</v>
      </c>
    </row>
    <row r="2790" spans="1:21" x14ac:dyDescent="0.35">
      <c r="A2790" t="s">
        <v>66</v>
      </c>
      <c r="B2790">
        <v>38</v>
      </c>
      <c r="C2790">
        <v>2024</v>
      </c>
      <c r="D2790" t="s">
        <v>93</v>
      </c>
      <c r="E2790">
        <v>105</v>
      </c>
      <c r="F2790" t="s">
        <v>94</v>
      </c>
      <c r="G2790" t="s">
        <v>95</v>
      </c>
      <c r="H2790" t="s">
        <v>25</v>
      </c>
      <c r="I2790">
        <v>100</v>
      </c>
      <c r="J2790" t="s">
        <v>87</v>
      </c>
      <c r="K2790">
        <v>1550</v>
      </c>
      <c r="L2790">
        <v>2</v>
      </c>
      <c r="M2790">
        <v>2</v>
      </c>
      <c r="N2790" t="s">
        <v>27</v>
      </c>
      <c r="O2790" t="s">
        <v>27</v>
      </c>
      <c r="P2790">
        <v>18</v>
      </c>
      <c r="Q2790" t="s">
        <v>32</v>
      </c>
      <c r="R2790" t="s">
        <v>27</v>
      </c>
      <c r="S2790">
        <v>6</v>
      </c>
      <c r="T2790">
        <v>200</v>
      </c>
      <c r="U2790" t="s">
        <v>39</v>
      </c>
    </row>
    <row r="2791" spans="1:21" x14ac:dyDescent="0.35">
      <c r="A2791" t="s">
        <v>67</v>
      </c>
      <c r="B2791">
        <v>39</v>
      </c>
      <c r="C2791">
        <v>2024</v>
      </c>
      <c r="D2791" t="s">
        <v>93</v>
      </c>
      <c r="E2791">
        <v>105</v>
      </c>
      <c r="F2791" t="s">
        <v>94</v>
      </c>
      <c r="G2791" t="s">
        <v>95</v>
      </c>
      <c r="H2791" t="s">
        <v>25</v>
      </c>
      <c r="I2791">
        <v>120</v>
      </c>
      <c r="J2791" t="s">
        <v>97</v>
      </c>
      <c r="K2791">
        <v>1800</v>
      </c>
      <c r="L2791">
        <v>2</v>
      </c>
      <c r="M2791">
        <v>2</v>
      </c>
      <c r="N2791" t="s">
        <v>27</v>
      </c>
      <c r="O2791" t="s">
        <v>27</v>
      </c>
      <c r="P2791">
        <v>18</v>
      </c>
      <c r="Q2791" t="s">
        <v>27</v>
      </c>
      <c r="R2791" t="s">
        <v>32</v>
      </c>
      <c r="S2791">
        <v>4</v>
      </c>
      <c r="T2791">
        <v>110</v>
      </c>
      <c r="U2791" t="s">
        <v>39</v>
      </c>
    </row>
    <row r="2792" spans="1:21" x14ac:dyDescent="0.35">
      <c r="A2792" t="s">
        <v>68</v>
      </c>
      <c r="B2792">
        <v>40</v>
      </c>
      <c r="C2792">
        <v>2024</v>
      </c>
      <c r="D2792" t="s">
        <v>93</v>
      </c>
      <c r="E2792">
        <v>105</v>
      </c>
      <c r="F2792" t="s">
        <v>94</v>
      </c>
      <c r="G2792" t="s">
        <v>95</v>
      </c>
      <c r="H2792" t="s">
        <v>25</v>
      </c>
      <c r="I2792">
        <v>60</v>
      </c>
      <c r="J2792" t="s">
        <v>97</v>
      </c>
      <c r="K2792">
        <v>1500</v>
      </c>
      <c r="L2792">
        <v>2</v>
      </c>
      <c r="M2792">
        <v>2</v>
      </c>
      <c r="N2792" t="s">
        <v>32</v>
      </c>
      <c r="O2792" t="s">
        <v>27</v>
      </c>
      <c r="P2792">
        <v>16</v>
      </c>
      <c r="Q2792" t="s">
        <v>27</v>
      </c>
      <c r="R2792" t="s">
        <v>27</v>
      </c>
      <c r="S2792">
        <v>0</v>
      </c>
      <c r="T2792">
        <v>50</v>
      </c>
      <c r="U2792" t="s">
        <v>39</v>
      </c>
    </row>
    <row r="2793" spans="1:21" x14ac:dyDescent="0.35">
      <c r="A2793" t="s">
        <v>69</v>
      </c>
      <c r="B2793">
        <v>41</v>
      </c>
      <c r="C2793">
        <v>2024</v>
      </c>
      <c r="D2793" t="s">
        <v>93</v>
      </c>
      <c r="E2793">
        <v>105</v>
      </c>
      <c r="F2793" t="s">
        <v>94</v>
      </c>
      <c r="G2793" t="s">
        <v>95</v>
      </c>
      <c r="H2793" t="s">
        <v>25</v>
      </c>
      <c r="I2793">
        <v>155</v>
      </c>
      <c r="J2793" t="s">
        <v>87</v>
      </c>
      <c r="K2793">
        <v>1251</v>
      </c>
      <c r="L2793">
        <v>2</v>
      </c>
      <c r="M2793">
        <v>3</v>
      </c>
      <c r="N2793" t="s">
        <v>27</v>
      </c>
      <c r="O2793" t="s">
        <v>27</v>
      </c>
      <c r="P2793">
        <v>18</v>
      </c>
      <c r="Q2793" t="s">
        <v>27</v>
      </c>
      <c r="R2793" t="s">
        <v>27</v>
      </c>
      <c r="S2793">
        <v>0</v>
      </c>
      <c r="T2793">
        <v>65</v>
      </c>
      <c r="U2793" t="s">
        <v>39</v>
      </c>
    </row>
    <row r="2794" spans="1:21" x14ac:dyDescent="0.35">
      <c r="A2794" t="s">
        <v>70</v>
      </c>
      <c r="B2794">
        <v>42</v>
      </c>
      <c r="C2794">
        <v>2024</v>
      </c>
      <c r="D2794" t="s">
        <v>93</v>
      </c>
      <c r="E2794">
        <v>105</v>
      </c>
      <c r="F2794" t="s">
        <v>94</v>
      </c>
      <c r="G2794" t="s">
        <v>95</v>
      </c>
      <c r="H2794" t="s">
        <v>25</v>
      </c>
      <c r="I2794">
        <v>170</v>
      </c>
      <c r="J2794" t="s">
        <v>97</v>
      </c>
      <c r="K2794">
        <v>1250</v>
      </c>
      <c r="L2794">
        <v>2</v>
      </c>
      <c r="M2794">
        <v>2</v>
      </c>
      <c r="N2794" t="s">
        <v>27</v>
      </c>
      <c r="O2794" t="s">
        <v>27</v>
      </c>
      <c r="P2794" t="s">
        <v>28</v>
      </c>
      <c r="Q2794" t="s">
        <v>27</v>
      </c>
      <c r="R2794" t="s">
        <v>27</v>
      </c>
      <c r="S2794">
        <v>0</v>
      </c>
      <c r="T2794">
        <v>160</v>
      </c>
      <c r="U2794" t="s">
        <v>39</v>
      </c>
    </row>
    <row r="2795" spans="1:21" x14ac:dyDescent="0.35">
      <c r="A2795" t="s">
        <v>71</v>
      </c>
      <c r="B2795">
        <v>44</v>
      </c>
      <c r="C2795">
        <v>2024</v>
      </c>
      <c r="D2795" t="s">
        <v>93</v>
      </c>
      <c r="E2795">
        <v>105</v>
      </c>
      <c r="F2795" t="s">
        <v>94</v>
      </c>
      <c r="G2795" t="s">
        <v>95</v>
      </c>
      <c r="H2795" t="s">
        <v>25</v>
      </c>
      <c r="I2795">
        <v>100</v>
      </c>
      <c r="J2795" t="s">
        <v>87</v>
      </c>
      <c r="K2795">
        <v>1000</v>
      </c>
      <c r="L2795">
        <v>2</v>
      </c>
      <c r="M2795">
        <v>1</v>
      </c>
      <c r="N2795" t="s">
        <v>32</v>
      </c>
      <c r="O2795" t="s">
        <v>27</v>
      </c>
      <c r="P2795">
        <v>18</v>
      </c>
      <c r="Q2795" t="s">
        <v>32</v>
      </c>
      <c r="R2795" t="s">
        <v>27</v>
      </c>
      <c r="S2795">
        <v>0</v>
      </c>
      <c r="T2795">
        <v>25</v>
      </c>
      <c r="U2795" t="s">
        <v>29</v>
      </c>
    </row>
    <row r="2796" spans="1:21" x14ac:dyDescent="0.35">
      <c r="A2796" t="s">
        <v>72</v>
      </c>
      <c r="B2796">
        <v>45</v>
      </c>
      <c r="C2796">
        <v>2024</v>
      </c>
      <c r="D2796" t="s">
        <v>93</v>
      </c>
      <c r="E2796">
        <v>105</v>
      </c>
      <c r="F2796" t="s">
        <v>94</v>
      </c>
      <c r="G2796" t="s">
        <v>95</v>
      </c>
      <c r="H2796" t="s">
        <v>25</v>
      </c>
      <c r="I2796">
        <v>155</v>
      </c>
      <c r="J2796" t="s">
        <v>99</v>
      </c>
      <c r="K2796">
        <v>1500</v>
      </c>
      <c r="L2796">
        <v>2</v>
      </c>
      <c r="M2796">
        <v>2</v>
      </c>
      <c r="N2796" t="s">
        <v>32</v>
      </c>
      <c r="O2796" t="s">
        <v>27</v>
      </c>
      <c r="P2796">
        <v>17</v>
      </c>
      <c r="Q2796" t="s">
        <v>27</v>
      </c>
      <c r="R2796" t="s">
        <v>27</v>
      </c>
      <c r="S2796">
        <v>0</v>
      </c>
      <c r="T2796">
        <v>125</v>
      </c>
      <c r="U2796" t="s">
        <v>39</v>
      </c>
    </row>
    <row r="2797" spans="1:21" x14ac:dyDescent="0.35">
      <c r="A2797" t="s">
        <v>73</v>
      </c>
      <c r="B2797">
        <v>46</v>
      </c>
      <c r="C2797">
        <v>2024</v>
      </c>
      <c r="D2797" t="s">
        <v>93</v>
      </c>
      <c r="E2797">
        <v>105</v>
      </c>
      <c r="F2797" t="s">
        <v>94</v>
      </c>
      <c r="G2797" t="s">
        <v>95</v>
      </c>
      <c r="H2797" t="s">
        <v>25</v>
      </c>
      <c r="I2797">
        <v>150</v>
      </c>
      <c r="J2797" t="s">
        <v>27</v>
      </c>
      <c r="K2797">
        <v>1500</v>
      </c>
      <c r="L2797">
        <v>2</v>
      </c>
      <c r="M2797">
        <v>2</v>
      </c>
      <c r="N2797" t="s">
        <v>27</v>
      </c>
      <c r="O2797" t="s">
        <v>27</v>
      </c>
      <c r="P2797">
        <v>18</v>
      </c>
      <c r="Q2797" t="s">
        <v>27</v>
      </c>
      <c r="R2797" t="s">
        <v>27</v>
      </c>
      <c r="S2797">
        <v>0</v>
      </c>
      <c r="T2797">
        <v>150</v>
      </c>
      <c r="U2797" t="s">
        <v>39</v>
      </c>
    </row>
    <row r="2798" spans="1:21" x14ac:dyDescent="0.35">
      <c r="A2798" t="s">
        <v>74</v>
      </c>
      <c r="B2798">
        <v>47</v>
      </c>
      <c r="C2798">
        <v>2024</v>
      </c>
      <c r="D2798" t="s">
        <v>93</v>
      </c>
      <c r="E2798">
        <v>105</v>
      </c>
      <c r="F2798" t="s">
        <v>94</v>
      </c>
      <c r="G2798" t="s">
        <v>95</v>
      </c>
      <c r="H2798" t="s">
        <v>25</v>
      </c>
      <c r="I2798">
        <v>200</v>
      </c>
      <c r="J2798" t="s">
        <v>87</v>
      </c>
      <c r="K2798">
        <v>750</v>
      </c>
      <c r="L2798">
        <v>2</v>
      </c>
      <c r="M2798">
        <v>2</v>
      </c>
      <c r="N2798" t="s">
        <v>32</v>
      </c>
      <c r="O2798" t="s">
        <v>27</v>
      </c>
      <c r="P2798">
        <v>16</v>
      </c>
      <c r="Q2798" t="s">
        <v>27</v>
      </c>
      <c r="R2798" t="s">
        <v>27</v>
      </c>
      <c r="S2798">
        <v>0</v>
      </c>
      <c r="T2798">
        <v>60</v>
      </c>
      <c r="U2798" t="s">
        <v>39</v>
      </c>
    </row>
    <row r="2799" spans="1:21" x14ac:dyDescent="0.35">
      <c r="A2799" t="s">
        <v>75</v>
      </c>
      <c r="B2799">
        <v>48</v>
      </c>
      <c r="C2799">
        <v>2024</v>
      </c>
      <c r="D2799" t="s">
        <v>93</v>
      </c>
      <c r="E2799">
        <v>105</v>
      </c>
      <c r="F2799" t="s">
        <v>94</v>
      </c>
      <c r="G2799" t="s">
        <v>95</v>
      </c>
      <c r="H2799" t="s">
        <v>25</v>
      </c>
      <c r="I2799">
        <v>181</v>
      </c>
      <c r="J2799" t="s">
        <v>100</v>
      </c>
      <c r="K2799">
        <v>1000</v>
      </c>
      <c r="L2799">
        <v>2</v>
      </c>
      <c r="M2799">
        <v>2</v>
      </c>
      <c r="N2799" t="s">
        <v>27</v>
      </c>
      <c r="O2799" t="s">
        <v>27</v>
      </c>
      <c r="P2799">
        <v>16</v>
      </c>
      <c r="Q2799" t="s">
        <v>27</v>
      </c>
      <c r="R2799" t="s">
        <v>27</v>
      </c>
      <c r="S2799">
        <v>0</v>
      </c>
      <c r="T2799">
        <v>55</v>
      </c>
      <c r="U2799" t="s">
        <v>39</v>
      </c>
    </row>
    <row r="2800" spans="1:21" x14ac:dyDescent="0.35">
      <c r="A2800" t="s">
        <v>76</v>
      </c>
      <c r="B2800">
        <v>49</v>
      </c>
      <c r="C2800">
        <v>2024</v>
      </c>
      <c r="D2800" t="s">
        <v>93</v>
      </c>
      <c r="E2800">
        <v>105</v>
      </c>
      <c r="F2800" t="s">
        <v>94</v>
      </c>
      <c r="G2800" t="s">
        <v>95</v>
      </c>
      <c r="H2800" t="s">
        <v>25</v>
      </c>
      <c r="I2800">
        <v>254</v>
      </c>
      <c r="J2800" t="s">
        <v>87</v>
      </c>
      <c r="K2800">
        <v>1000</v>
      </c>
      <c r="L2800">
        <v>2</v>
      </c>
      <c r="M2800">
        <v>2</v>
      </c>
      <c r="N2800" t="s">
        <v>32</v>
      </c>
      <c r="O2800" t="s">
        <v>27</v>
      </c>
      <c r="P2800" t="s">
        <v>28</v>
      </c>
      <c r="Q2800" t="s">
        <v>27</v>
      </c>
      <c r="R2800" t="s">
        <v>32</v>
      </c>
      <c r="S2800">
        <v>0</v>
      </c>
      <c r="T2800">
        <v>52</v>
      </c>
      <c r="U2800" t="s">
        <v>29</v>
      </c>
    </row>
    <row r="2801" spans="1:21" x14ac:dyDescent="0.35">
      <c r="A2801" t="s">
        <v>77</v>
      </c>
      <c r="B2801">
        <v>50</v>
      </c>
      <c r="C2801">
        <v>2024</v>
      </c>
      <c r="D2801" t="s">
        <v>93</v>
      </c>
      <c r="E2801">
        <v>105</v>
      </c>
      <c r="F2801" t="s">
        <v>94</v>
      </c>
      <c r="G2801" t="s">
        <v>95</v>
      </c>
      <c r="H2801" t="s">
        <v>25</v>
      </c>
      <c r="I2801">
        <v>345</v>
      </c>
      <c r="J2801" t="s">
        <v>87</v>
      </c>
      <c r="K2801">
        <v>750</v>
      </c>
      <c r="L2801">
        <v>2</v>
      </c>
      <c r="M2801">
        <v>2</v>
      </c>
      <c r="N2801" t="s">
        <v>32</v>
      </c>
      <c r="O2801" t="s">
        <v>27</v>
      </c>
      <c r="P2801">
        <v>18</v>
      </c>
      <c r="Q2801" t="s">
        <v>27</v>
      </c>
      <c r="R2801" t="s">
        <v>27</v>
      </c>
      <c r="S2801">
        <v>0</v>
      </c>
      <c r="T2801">
        <v>155</v>
      </c>
      <c r="U2801" t="s">
        <v>29</v>
      </c>
    </row>
    <row r="2802" spans="1:21" x14ac:dyDescent="0.35">
      <c r="A2802" t="s">
        <v>78</v>
      </c>
      <c r="B2802">
        <v>51</v>
      </c>
      <c r="C2802">
        <v>2024</v>
      </c>
      <c r="D2802" t="s">
        <v>93</v>
      </c>
      <c r="E2802">
        <v>105</v>
      </c>
      <c r="F2802" t="s">
        <v>94</v>
      </c>
      <c r="G2802" t="s">
        <v>95</v>
      </c>
      <c r="H2802" t="s">
        <v>25</v>
      </c>
      <c r="I2802">
        <v>267</v>
      </c>
      <c r="J2802" t="s">
        <v>27</v>
      </c>
      <c r="K2802">
        <v>1500</v>
      </c>
      <c r="L2802">
        <v>2</v>
      </c>
      <c r="M2802">
        <v>2</v>
      </c>
      <c r="N2802" t="s">
        <v>32</v>
      </c>
      <c r="O2802" t="s">
        <v>27</v>
      </c>
      <c r="P2802" t="s">
        <v>28</v>
      </c>
      <c r="Q2802" t="s">
        <v>27</v>
      </c>
      <c r="R2802" t="s">
        <v>32</v>
      </c>
      <c r="S2802">
        <v>0</v>
      </c>
      <c r="T2802">
        <v>90</v>
      </c>
      <c r="U2802" t="s">
        <v>29</v>
      </c>
    </row>
    <row r="2803" spans="1:21" x14ac:dyDescent="0.35">
      <c r="A2803" t="s">
        <v>79</v>
      </c>
      <c r="B2803">
        <v>53</v>
      </c>
      <c r="C2803">
        <v>2024</v>
      </c>
      <c r="D2803" t="s">
        <v>93</v>
      </c>
      <c r="E2803">
        <v>105</v>
      </c>
      <c r="F2803" t="s">
        <v>94</v>
      </c>
      <c r="G2803" t="s">
        <v>95</v>
      </c>
      <c r="H2803" t="s">
        <v>25</v>
      </c>
      <c r="I2803">
        <v>329</v>
      </c>
      <c r="J2803" t="s">
        <v>27</v>
      </c>
      <c r="K2803">
        <v>1000</v>
      </c>
      <c r="L2803">
        <v>2</v>
      </c>
      <c r="M2803">
        <v>2</v>
      </c>
      <c r="N2803" t="s">
        <v>32</v>
      </c>
      <c r="O2803" t="s">
        <v>27</v>
      </c>
      <c r="P2803">
        <v>17</v>
      </c>
      <c r="Q2803" t="s">
        <v>27</v>
      </c>
      <c r="R2803" t="s">
        <v>32</v>
      </c>
      <c r="S2803">
        <v>0</v>
      </c>
      <c r="T2803">
        <v>66</v>
      </c>
      <c r="U2803" t="s">
        <v>39</v>
      </c>
    </row>
    <row r="2804" spans="1:21" x14ac:dyDescent="0.35">
      <c r="A2804" t="s">
        <v>80</v>
      </c>
      <c r="B2804">
        <v>54</v>
      </c>
      <c r="C2804">
        <v>2024</v>
      </c>
      <c r="D2804" t="s">
        <v>93</v>
      </c>
      <c r="E2804">
        <v>105</v>
      </c>
      <c r="F2804" t="s">
        <v>94</v>
      </c>
      <c r="G2804" t="s">
        <v>95</v>
      </c>
      <c r="H2804" t="s">
        <v>25</v>
      </c>
      <c r="I2804">
        <v>221</v>
      </c>
      <c r="J2804" t="s">
        <v>87</v>
      </c>
      <c r="K2804">
        <v>1200</v>
      </c>
      <c r="L2804">
        <v>2</v>
      </c>
      <c r="M2804">
        <v>3</v>
      </c>
      <c r="N2804" t="s">
        <v>32</v>
      </c>
      <c r="O2804" t="s">
        <v>27</v>
      </c>
      <c r="P2804">
        <v>18</v>
      </c>
      <c r="Q2804" t="s">
        <v>32</v>
      </c>
      <c r="R2804" t="s">
        <v>32</v>
      </c>
      <c r="S2804">
        <v>4</v>
      </c>
      <c r="T2804">
        <v>70</v>
      </c>
      <c r="U2804" t="s">
        <v>39</v>
      </c>
    </row>
    <row r="2805" spans="1:21" x14ac:dyDescent="0.35">
      <c r="A2805" t="s">
        <v>81</v>
      </c>
      <c r="B2805">
        <v>55</v>
      </c>
      <c r="C2805">
        <v>2024</v>
      </c>
      <c r="D2805" t="s">
        <v>93</v>
      </c>
      <c r="E2805">
        <v>105</v>
      </c>
      <c r="F2805" t="s">
        <v>94</v>
      </c>
      <c r="G2805" t="s">
        <v>95</v>
      </c>
      <c r="H2805" t="s">
        <v>25</v>
      </c>
      <c r="I2805">
        <v>374.5</v>
      </c>
      <c r="J2805" t="s">
        <v>87</v>
      </c>
      <c r="K2805">
        <v>1000</v>
      </c>
      <c r="L2805">
        <v>2</v>
      </c>
      <c r="M2805">
        <v>3</v>
      </c>
      <c r="N2805" t="s">
        <v>32</v>
      </c>
      <c r="O2805" t="s">
        <v>27</v>
      </c>
      <c r="P2805">
        <v>18</v>
      </c>
      <c r="Q2805" t="s">
        <v>27</v>
      </c>
      <c r="R2805" t="s">
        <v>32</v>
      </c>
      <c r="S2805">
        <v>4</v>
      </c>
      <c r="T2805">
        <v>60</v>
      </c>
      <c r="U2805" t="s">
        <v>29</v>
      </c>
    </row>
    <row r="2806" spans="1:21" x14ac:dyDescent="0.35">
      <c r="A2806" t="s">
        <v>82</v>
      </c>
      <c r="B2806">
        <v>56</v>
      </c>
      <c r="C2806">
        <v>2024</v>
      </c>
      <c r="D2806" t="s">
        <v>93</v>
      </c>
      <c r="E2806">
        <v>105</v>
      </c>
      <c r="F2806" t="s">
        <v>94</v>
      </c>
      <c r="G2806" t="s">
        <v>95</v>
      </c>
      <c r="H2806" t="s">
        <v>25</v>
      </c>
      <c r="I2806">
        <v>213</v>
      </c>
      <c r="J2806" t="s">
        <v>96</v>
      </c>
      <c r="K2806">
        <v>1250</v>
      </c>
      <c r="L2806">
        <v>2</v>
      </c>
      <c r="M2806">
        <v>2</v>
      </c>
      <c r="N2806" t="s">
        <v>27</v>
      </c>
      <c r="O2806" t="s">
        <v>27</v>
      </c>
      <c r="P2806">
        <v>17</v>
      </c>
      <c r="Q2806" t="s">
        <v>27</v>
      </c>
      <c r="R2806" t="s">
        <v>27</v>
      </c>
      <c r="S2806">
        <v>0</v>
      </c>
      <c r="T2806">
        <v>150</v>
      </c>
      <c r="U2806" t="s">
        <v>29</v>
      </c>
    </row>
    <row r="2807" spans="1:21" x14ac:dyDescent="0.35">
      <c r="A2807" t="s">
        <v>21</v>
      </c>
      <c r="B2807">
        <v>1</v>
      </c>
      <c r="C2807">
        <v>2024</v>
      </c>
      <c r="D2807" t="s">
        <v>101</v>
      </c>
      <c r="E2807">
        <v>106</v>
      </c>
      <c r="F2807" t="s">
        <v>102</v>
      </c>
      <c r="G2807" t="s">
        <v>24</v>
      </c>
      <c r="H2807" t="s">
        <v>25</v>
      </c>
      <c r="I2807">
        <v>178.5</v>
      </c>
      <c r="J2807" t="s">
        <v>31</v>
      </c>
      <c r="K2807" t="s">
        <v>28</v>
      </c>
      <c r="L2807">
        <v>5</v>
      </c>
      <c r="M2807">
        <v>1</v>
      </c>
      <c r="N2807" t="s">
        <v>27</v>
      </c>
      <c r="O2807" t="s">
        <v>32</v>
      </c>
      <c r="P2807" t="s">
        <v>28</v>
      </c>
      <c r="Q2807" t="s">
        <v>32</v>
      </c>
      <c r="R2807" t="s">
        <v>27</v>
      </c>
      <c r="S2807">
        <v>24</v>
      </c>
      <c r="T2807">
        <v>75</v>
      </c>
      <c r="U2807" t="s">
        <v>29</v>
      </c>
    </row>
    <row r="2808" spans="1:21" x14ac:dyDescent="0.35">
      <c r="A2808" t="s">
        <v>30</v>
      </c>
      <c r="B2808">
        <v>2</v>
      </c>
      <c r="C2808">
        <v>2024</v>
      </c>
      <c r="D2808" t="s">
        <v>101</v>
      </c>
      <c r="E2808">
        <v>106</v>
      </c>
      <c r="F2808" t="s">
        <v>102</v>
      </c>
      <c r="G2808" t="s">
        <v>24</v>
      </c>
      <c r="H2808" t="s">
        <v>25</v>
      </c>
      <c r="I2808">
        <v>200</v>
      </c>
      <c r="J2808" t="s">
        <v>31</v>
      </c>
      <c r="K2808" t="s">
        <v>28</v>
      </c>
      <c r="L2808">
        <v>5</v>
      </c>
      <c r="M2808">
        <v>1</v>
      </c>
      <c r="N2808" t="s">
        <v>27</v>
      </c>
      <c r="O2808" t="s">
        <v>27</v>
      </c>
      <c r="P2808" t="s">
        <v>28</v>
      </c>
      <c r="Q2808" t="s">
        <v>27</v>
      </c>
      <c r="R2808" t="s">
        <v>32</v>
      </c>
      <c r="S2808">
        <v>60</v>
      </c>
      <c r="T2808">
        <v>100</v>
      </c>
      <c r="U2808" t="s">
        <v>29</v>
      </c>
    </row>
    <row r="2809" spans="1:21" x14ac:dyDescent="0.35">
      <c r="A2809" t="s">
        <v>33</v>
      </c>
      <c r="B2809">
        <v>4</v>
      </c>
      <c r="C2809">
        <v>2024</v>
      </c>
      <c r="D2809" t="s">
        <v>101</v>
      </c>
      <c r="E2809">
        <v>106</v>
      </c>
      <c r="F2809" t="s">
        <v>102</v>
      </c>
      <c r="G2809" t="s">
        <v>24</v>
      </c>
      <c r="H2809" t="s">
        <v>25</v>
      </c>
      <c r="I2809">
        <v>200</v>
      </c>
      <c r="J2809" t="s">
        <v>31</v>
      </c>
      <c r="K2809" t="s">
        <v>28</v>
      </c>
      <c r="L2809">
        <v>5</v>
      </c>
      <c r="M2809">
        <v>1</v>
      </c>
      <c r="N2809" t="s">
        <v>27</v>
      </c>
      <c r="O2809" t="s">
        <v>32</v>
      </c>
      <c r="P2809" t="s">
        <v>28</v>
      </c>
      <c r="Q2809" t="s">
        <v>27</v>
      </c>
      <c r="R2809" t="s">
        <v>32</v>
      </c>
      <c r="S2809">
        <v>90</v>
      </c>
      <c r="T2809">
        <v>160</v>
      </c>
      <c r="U2809" t="s">
        <v>29</v>
      </c>
    </row>
    <row r="2810" spans="1:21" x14ac:dyDescent="0.35">
      <c r="A2810" t="s">
        <v>34</v>
      </c>
      <c r="B2810">
        <v>5</v>
      </c>
      <c r="C2810">
        <v>2024</v>
      </c>
      <c r="D2810" t="s">
        <v>101</v>
      </c>
      <c r="E2810">
        <v>106</v>
      </c>
      <c r="F2810" t="s">
        <v>102</v>
      </c>
      <c r="G2810" t="s">
        <v>24</v>
      </c>
      <c r="H2810" t="s">
        <v>25</v>
      </c>
      <c r="I2810">
        <v>155</v>
      </c>
      <c r="J2810" t="s">
        <v>31</v>
      </c>
      <c r="K2810" t="s">
        <v>28</v>
      </c>
      <c r="L2810">
        <v>5</v>
      </c>
      <c r="M2810">
        <v>1</v>
      </c>
      <c r="N2810" t="s">
        <v>27</v>
      </c>
      <c r="O2810" t="s">
        <v>27</v>
      </c>
      <c r="P2810" t="s">
        <v>28</v>
      </c>
      <c r="Q2810" t="s">
        <v>27</v>
      </c>
      <c r="R2810" t="s">
        <v>27</v>
      </c>
      <c r="S2810">
        <v>15</v>
      </c>
      <c r="T2810">
        <v>65</v>
      </c>
      <c r="U2810" t="s">
        <v>29</v>
      </c>
    </row>
    <row r="2811" spans="1:21" x14ac:dyDescent="0.35">
      <c r="A2811" t="s">
        <v>35</v>
      </c>
      <c r="B2811">
        <v>6</v>
      </c>
      <c r="C2811">
        <v>2024</v>
      </c>
      <c r="D2811" t="s">
        <v>101</v>
      </c>
      <c r="E2811">
        <v>106</v>
      </c>
      <c r="F2811" t="s">
        <v>102</v>
      </c>
      <c r="G2811" t="s">
        <v>24</v>
      </c>
      <c r="H2811" t="s">
        <v>25</v>
      </c>
      <c r="I2811">
        <v>500</v>
      </c>
      <c r="J2811" t="s">
        <v>31</v>
      </c>
      <c r="K2811" t="s">
        <v>28</v>
      </c>
      <c r="L2811">
        <v>5</v>
      </c>
      <c r="M2811">
        <v>1</v>
      </c>
      <c r="N2811" t="s">
        <v>27</v>
      </c>
      <c r="O2811" t="s">
        <v>27</v>
      </c>
      <c r="P2811" t="s">
        <v>28</v>
      </c>
      <c r="Q2811" t="s">
        <v>27</v>
      </c>
      <c r="R2811" t="s">
        <v>27</v>
      </c>
      <c r="S2811">
        <v>30</v>
      </c>
      <c r="T2811">
        <v>150</v>
      </c>
      <c r="U2811" t="s">
        <v>27</v>
      </c>
    </row>
    <row r="2812" spans="1:21" x14ac:dyDescent="0.35">
      <c r="A2812" t="s">
        <v>36</v>
      </c>
      <c r="B2812">
        <v>8</v>
      </c>
      <c r="C2812">
        <v>2024</v>
      </c>
      <c r="D2812" t="s">
        <v>101</v>
      </c>
      <c r="E2812">
        <v>106</v>
      </c>
      <c r="F2812" t="s">
        <v>102</v>
      </c>
      <c r="G2812" t="s">
        <v>24</v>
      </c>
      <c r="H2812" t="s">
        <v>25</v>
      </c>
      <c r="I2812">
        <v>126</v>
      </c>
      <c r="J2812" t="s">
        <v>31</v>
      </c>
      <c r="K2812" t="s">
        <v>28</v>
      </c>
      <c r="L2812">
        <v>5</v>
      </c>
      <c r="M2812">
        <v>1</v>
      </c>
      <c r="N2812" t="s">
        <v>27</v>
      </c>
      <c r="O2812" t="s">
        <v>27</v>
      </c>
      <c r="P2812" t="s">
        <v>28</v>
      </c>
      <c r="Q2812" t="s">
        <v>27</v>
      </c>
      <c r="R2812" t="s">
        <v>32</v>
      </c>
      <c r="S2812">
        <v>0</v>
      </c>
      <c r="T2812" t="s">
        <v>28</v>
      </c>
      <c r="U2812" t="s">
        <v>29</v>
      </c>
    </row>
    <row r="2813" spans="1:21" x14ac:dyDescent="0.35">
      <c r="A2813" t="s">
        <v>37</v>
      </c>
      <c r="B2813">
        <v>9</v>
      </c>
      <c r="C2813">
        <v>2024</v>
      </c>
      <c r="D2813" t="s">
        <v>101</v>
      </c>
      <c r="E2813">
        <v>106</v>
      </c>
      <c r="F2813" t="s">
        <v>102</v>
      </c>
      <c r="G2813" t="s">
        <v>24</v>
      </c>
      <c r="H2813" t="s">
        <v>25</v>
      </c>
      <c r="I2813">
        <v>200</v>
      </c>
      <c r="J2813" t="s">
        <v>31</v>
      </c>
      <c r="K2813" t="s">
        <v>28</v>
      </c>
      <c r="L2813">
        <v>5</v>
      </c>
      <c r="M2813">
        <v>1</v>
      </c>
      <c r="N2813" t="s">
        <v>27</v>
      </c>
      <c r="O2813" t="s">
        <v>27</v>
      </c>
      <c r="P2813" t="s">
        <v>28</v>
      </c>
      <c r="Q2813" t="s">
        <v>27</v>
      </c>
      <c r="R2813" t="s">
        <v>27</v>
      </c>
      <c r="S2813">
        <v>50</v>
      </c>
      <c r="T2813">
        <v>110</v>
      </c>
      <c r="U2813" t="s">
        <v>29</v>
      </c>
    </row>
    <row r="2814" spans="1:21" x14ac:dyDescent="0.35">
      <c r="A2814" t="s">
        <v>38</v>
      </c>
      <c r="B2814">
        <v>10</v>
      </c>
      <c r="C2814">
        <v>2024</v>
      </c>
      <c r="D2814" t="s">
        <v>101</v>
      </c>
      <c r="E2814">
        <v>106</v>
      </c>
      <c r="F2814" t="s">
        <v>102</v>
      </c>
      <c r="G2814" t="s">
        <v>24</v>
      </c>
      <c r="H2814" t="s">
        <v>25</v>
      </c>
      <c r="I2814">
        <v>255</v>
      </c>
      <c r="J2814" t="s">
        <v>31</v>
      </c>
      <c r="K2814" t="s">
        <v>28</v>
      </c>
      <c r="L2814">
        <v>5</v>
      </c>
      <c r="M2814">
        <v>1</v>
      </c>
      <c r="N2814" t="s">
        <v>27</v>
      </c>
      <c r="O2814" t="s">
        <v>27</v>
      </c>
      <c r="P2814" t="s">
        <v>28</v>
      </c>
      <c r="Q2814" t="s">
        <v>27</v>
      </c>
      <c r="R2814" t="s">
        <v>32</v>
      </c>
      <c r="S2814">
        <v>30</v>
      </c>
      <c r="T2814" t="s">
        <v>28</v>
      </c>
      <c r="U2814" t="s">
        <v>29</v>
      </c>
    </row>
    <row r="2815" spans="1:21" x14ac:dyDescent="0.35">
      <c r="A2815" t="s">
        <v>41</v>
      </c>
      <c r="B2815">
        <v>12</v>
      </c>
      <c r="C2815">
        <v>2024</v>
      </c>
      <c r="D2815" t="s">
        <v>101</v>
      </c>
      <c r="E2815">
        <v>106</v>
      </c>
      <c r="F2815" t="s">
        <v>102</v>
      </c>
      <c r="G2815" t="s">
        <v>24</v>
      </c>
      <c r="H2815" t="s">
        <v>25</v>
      </c>
      <c r="I2815">
        <v>110</v>
      </c>
      <c r="J2815" t="s">
        <v>31</v>
      </c>
      <c r="K2815" t="s">
        <v>28</v>
      </c>
      <c r="L2815">
        <v>5</v>
      </c>
      <c r="M2815">
        <v>1</v>
      </c>
      <c r="N2815" t="s">
        <v>27</v>
      </c>
      <c r="O2815" t="s">
        <v>27</v>
      </c>
      <c r="P2815" t="s">
        <v>28</v>
      </c>
      <c r="Q2815" t="s">
        <v>27</v>
      </c>
      <c r="R2815" t="s">
        <v>32</v>
      </c>
      <c r="S2815">
        <v>30</v>
      </c>
      <c r="T2815">
        <v>85</v>
      </c>
      <c r="U2815" t="s">
        <v>29</v>
      </c>
    </row>
    <row r="2816" spans="1:21" x14ac:dyDescent="0.35">
      <c r="A2816" t="s">
        <v>42</v>
      </c>
      <c r="B2816">
        <v>13</v>
      </c>
      <c r="C2816">
        <v>2024</v>
      </c>
      <c r="D2816" t="s">
        <v>101</v>
      </c>
      <c r="E2816">
        <v>106</v>
      </c>
      <c r="F2816" t="s">
        <v>102</v>
      </c>
      <c r="G2816" t="s">
        <v>24</v>
      </c>
      <c r="H2816" t="s">
        <v>25</v>
      </c>
      <c r="I2816">
        <v>75</v>
      </c>
      <c r="J2816" t="s">
        <v>31</v>
      </c>
      <c r="K2816" t="s">
        <v>28</v>
      </c>
      <c r="L2816">
        <v>5</v>
      </c>
      <c r="M2816">
        <v>1</v>
      </c>
      <c r="N2816" t="s">
        <v>27</v>
      </c>
      <c r="O2816" t="s">
        <v>32</v>
      </c>
      <c r="P2816">
        <v>18</v>
      </c>
      <c r="Q2816" t="s">
        <v>32</v>
      </c>
      <c r="R2816" t="s">
        <v>32</v>
      </c>
      <c r="S2816">
        <v>30</v>
      </c>
      <c r="T2816">
        <v>65</v>
      </c>
      <c r="U2816" t="s">
        <v>29</v>
      </c>
    </row>
    <row r="2817" spans="1:21" x14ac:dyDescent="0.35">
      <c r="A2817" t="s">
        <v>43</v>
      </c>
      <c r="B2817">
        <v>15</v>
      </c>
      <c r="C2817">
        <v>2024</v>
      </c>
      <c r="D2817" t="s">
        <v>101</v>
      </c>
      <c r="E2817">
        <v>106</v>
      </c>
      <c r="F2817" t="s">
        <v>102</v>
      </c>
      <c r="G2817" t="s">
        <v>24</v>
      </c>
      <c r="H2817" t="s">
        <v>25</v>
      </c>
      <c r="I2817">
        <v>194</v>
      </c>
      <c r="J2817" t="s">
        <v>31</v>
      </c>
      <c r="K2817" t="s">
        <v>28</v>
      </c>
      <c r="L2817">
        <v>5</v>
      </c>
      <c r="M2817">
        <v>1</v>
      </c>
      <c r="N2817" t="s">
        <v>27</v>
      </c>
      <c r="O2817" t="s">
        <v>27</v>
      </c>
      <c r="P2817">
        <v>18</v>
      </c>
      <c r="Q2817" t="s">
        <v>27</v>
      </c>
      <c r="R2817" t="s">
        <v>27</v>
      </c>
      <c r="S2817">
        <v>30</v>
      </c>
      <c r="T2817">
        <v>36</v>
      </c>
      <c r="U2817" t="s">
        <v>29</v>
      </c>
    </row>
    <row r="2818" spans="1:21" x14ac:dyDescent="0.35">
      <c r="A2818" t="s">
        <v>44</v>
      </c>
      <c r="B2818">
        <v>16</v>
      </c>
      <c r="C2818">
        <v>2024</v>
      </c>
      <c r="D2818" t="s">
        <v>101</v>
      </c>
      <c r="E2818">
        <v>106</v>
      </c>
      <c r="F2818" t="s">
        <v>102</v>
      </c>
      <c r="G2818" t="s">
        <v>24</v>
      </c>
      <c r="H2818" t="s">
        <v>25</v>
      </c>
      <c r="I2818">
        <v>118.25</v>
      </c>
      <c r="J2818" t="s">
        <v>31</v>
      </c>
      <c r="K2818" t="s">
        <v>28</v>
      </c>
      <c r="L2818">
        <v>5</v>
      </c>
      <c r="M2818">
        <v>1</v>
      </c>
      <c r="N2818" t="s">
        <v>27</v>
      </c>
      <c r="O2818" t="s">
        <v>27</v>
      </c>
      <c r="P2818" t="s">
        <v>28</v>
      </c>
      <c r="Q2818" t="s">
        <v>27</v>
      </c>
      <c r="R2818" t="s">
        <v>32</v>
      </c>
      <c r="S2818">
        <v>30</v>
      </c>
      <c r="T2818">
        <v>90</v>
      </c>
      <c r="U2818" t="s">
        <v>29</v>
      </c>
    </row>
    <row r="2819" spans="1:21" x14ac:dyDescent="0.35">
      <c r="A2819" t="s">
        <v>45</v>
      </c>
      <c r="B2819">
        <v>17</v>
      </c>
      <c r="C2819">
        <v>2024</v>
      </c>
      <c r="D2819" t="s">
        <v>101</v>
      </c>
      <c r="E2819">
        <v>106</v>
      </c>
      <c r="F2819" t="s">
        <v>102</v>
      </c>
      <c r="G2819" t="s">
        <v>24</v>
      </c>
      <c r="H2819" t="s">
        <v>25</v>
      </c>
      <c r="I2819">
        <v>125</v>
      </c>
      <c r="J2819" t="s">
        <v>31</v>
      </c>
      <c r="K2819" t="s">
        <v>28</v>
      </c>
      <c r="L2819">
        <v>5</v>
      </c>
      <c r="M2819">
        <v>1</v>
      </c>
      <c r="N2819" t="s">
        <v>27</v>
      </c>
      <c r="O2819" t="s">
        <v>27</v>
      </c>
      <c r="P2819" t="s">
        <v>28</v>
      </c>
      <c r="Q2819" t="s">
        <v>27</v>
      </c>
      <c r="R2819" t="s">
        <v>32</v>
      </c>
      <c r="S2819">
        <v>80</v>
      </c>
      <c r="T2819">
        <v>80</v>
      </c>
      <c r="U2819" t="s">
        <v>27</v>
      </c>
    </row>
    <row r="2820" spans="1:21" x14ac:dyDescent="0.35">
      <c r="A2820" t="s">
        <v>46</v>
      </c>
      <c r="B2820">
        <v>18</v>
      </c>
      <c r="C2820">
        <v>2024</v>
      </c>
      <c r="D2820" t="s">
        <v>101</v>
      </c>
      <c r="E2820">
        <v>106</v>
      </c>
      <c r="F2820" t="s">
        <v>102</v>
      </c>
      <c r="G2820" t="s">
        <v>24</v>
      </c>
      <c r="H2820" t="s">
        <v>25</v>
      </c>
      <c r="I2820">
        <v>50</v>
      </c>
      <c r="J2820" t="s">
        <v>31</v>
      </c>
      <c r="K2820" t="s">
        <v>28</v>
      </c>
      <c r="L2820">
        <v>5</v>
      </c>
      <c r="M2820">
        <v>1</v>
      </c>
      <c r="N2820" t="s">
        <v>27</v>
      </c>
      <c r="O2820" t="s">
        <v>27</v>
      </c>
      <c r="P2820" t="s">
        <v>28</v>
      </c>
      <c r="Q2820" t="s">
        <v>27</v>
      </c>
      <c r="R2820" t="s">
        <v>27</v>
      </c>
      <c r="S2820">
        <v>30</v>
      </c>
      <c r="T2820">
        <v>50</v>
      </c>
      <c r="U2820" t="s">
        <v>29</v>
      </c>
    </row>
    <row r="2821" spans="1:21" x14ac:dyDescent="0.35">
      <c r="A2821" t="s">
        <v>47</v>
      </c>
      <c r="B2821">
        <v>19</v>
      </c>
      <c r="C2821">
        <v>2024</v>
      </c>
      <c r="D2821" t="s">
        <v>101</v>
      </c>
      <c r="E2821">
        <v>106</v>
      </c>
      <c r="F2821" t="s">
        <v>102</v>
      </c>
      <c r="G2821" t="s">
        <v>24</v>
      </c>
      <c r="H2821" t="s">
        <v>25</v>
      </c>
      <c r="I2821">
        <v>81</v>
      </c>
      <c r="J2821" t="s">
        <v>31</v>
      </c>
      <c r="K2821" t="s">
        <v>28</v>
      </c>
      <c r="L2821">
        <v>5</v>
      </c>
      <c r="M2821">
        <v>1</v>
      </c>
      <c r="N2821" t="s">
        <v>27</v>
      </c>
      <c r="O2821" t="s">
        <v>27</v>
      </c>
      <c r="P2821" t="s">
        <v>28</v>
      </c>
      <c r="Q2821" t="s">
        <v>27</v>
      </c>
      <c r="R2821" t="s">
        <v>32</v>
      </c>
      <c r="S2821">
        <v>24</v>
      </c>
      <c r="T2821">
        <v>54</v>
      </c>
      <c r="U2821" t="s">
        <v>29</v>
      </c>
    </row>
    <row r="2822" spans="1:21" x14ac:dyDescent="0.35">
      <c r="A2822" t="s">
        <v>48</v>
      </c>
      <c r="B2822">
        <v>20</v>
      </c>
      <c r="C2822">
        <v>2024</v>
      </c>
      <c r="D2822" t="s">
        <v>101</v>
      </c>
      <c r="E2822">
        <v>106</v>
      </c>
      <c r="F2822" t="s">
        <v>102</v>
      </c>
      <c r="G2822" t="s">
        <v>24</v>
      </c>
      <c r="H2822" t="s">
        <v>25</v>
      </c>
      <c r="I2822">
        <v>50</v>
      </c>
      <c r="J2822" t="s">
        <v>31</v>
      </c>
      <c r="K2822" t="s">
        <v>28</v>
      </c>
      <c r="L2822">
        <v>5</v>
      </c>
      <c r="M2822">
        <v>1</v>
      </c>
      <c r="N2822" t="s">
        <v>27</v>
      </c>
      <c r="O2822" t="s">
        <v>27</v>
      </c>
      <c r="P2822" t="s">
        <v>28</v>
      </c>
      <c r="Q2822" t="s">
        <v>27</v>
      </c>
      <c r="R2822" t="s">
        <v>32</v>
      </c>
      <c r="S2822">
        <v>30</v>
      </c>
      <c r="T2822">
        <v>55</v>
      </c>
      <c r="U2822" t="s">
        <v>29</v>
      </c>
    </row>
    <row r="2823" spans="1:21" x14ac:dyDescent="0.35">
      <c r="A2823" t="s">
        <v>49</v>
      </c>
      <c r="B2823">
        <v>21</v>
      </c>
      <c r="C2823">
        <v>2024</v>
      </c>
      <c r="D2823" t="s">
        <v>101</v>
      </c>
      <c r="E2823">
        <v>106</v>
      </c>
      <c r="F2823" t="s">
        <v>102</v>
      </c>
      <c r="G2823" t="s">
        <v>24</v>
      </c>
      <c r="H2823" t="s">
        <v>25</v>
      </c>
      <c r="I2823">
        <v>178.75</v>
      </c>
      <c r="J2823" t="s">
        <v>31</v>
      </c>
      <c r="K2823" t="s">
        <v>28</v>
      </c>
      <c r="L2823">
        <v>5</v>
      </c>
      <c r="M2823">
        <v>1</v>
      </c>
      <c r="N2823" t="s">
        <v>27</v>
      </c>
      <c r="O2823" t="s">
        <v>27</v>
      </c>
      <c r="P2823" t="s">
        <v>28</v>
      </c>
      <c r="Q2823" t="s">
        <v>27</v>
      </c>
      <c r="R2823" t="s">
        <v>32</v>
      </c>
      <c r="S2823">
        <v>28</v>
      </c>
      <c r="T2823">
        <v>110</v>
      </c>
      <c r="U2823" t="s">
        <v>29</v>
      </c>
    </row>
    <row r="2824" spans="1:21" x14ac:dyDescent="0.35">
      <c r="A2824" t="s">
        <v>50</v>
      </c>
      <c r="B2824">
        <v>22</v>
      </c>
      <c r="C2824">
        <v>2024</v>
      </c>
      <c r="D2824" t="s">
        <v>101</v>
      </c>
      <c r="E2824">
        <v>106</v>
      </c>
      <c r="F2824" t="s">
        <v>102</v>
      </c>
      <c r="G2824" t="s">
        <v>24</v>
      </c>
      <c r="H2824" t="s">
        <v>25</v>
      </c>
      <c r="I2824">
        <v>139.25</v>
      </c>
      <c r="J2824" t="s">
        <v>31</v>
      </c>
      <c r="K2824" t="s">
        <v>28</v>
      </c>
      <c r="L2824">
        <v>5</v>
      </c>
      <c r="M2824">
        <v>1</v>
      </c>
      <c r="N2824" t="s">
        <v>27</v>
      </c>
      <c r="O2824" t="s">
        <v>27</v>
      </c>
      <c r="P2824" t="s">
        <v>28</v>
      </c>
      <c r="Q2824" t="s">
        <v>32</v>
      </c>
      <c r="R2824" t="s">
        <v>32</v>
      </c>
      <c r="S2824">
        <v>60</v>
      </c>
      <c r="T2824">
        <v>200</v>
      </c>
      <c r="U2824" t="s">
        <v>29</v>
      </c>
    </row>
    <row r="2825" spans="1:21" x14ac:dyDescent="0.35">
      <c r="A2825" t="s">
        <v>51</v>
      </c>
      <c r="B2825">
        <v>23</v>
      </c>
      <c r="C2825">
        <v>2024</v>
      </c>
      <c r="D2825" t="s">
        <v>101</v>
      </c>
      <c r="E2825">
        <v>106</v>
      </c>
      <c r="F2825" t="s">
        <v>102</v>
      </c>
      <c r="G2825" t="s">
        <v>24</v>
      </c>
      <c r="H2825" t="s">
        <v>25</v>
      </c>
      <c r="I2825">
        <v>100</v>
      </c>
      <c r="J2825" t="s">
        <v>31</v>
      </c>
      <c r="K2825" t="s">
        <v>28</v>
      </c>
      <c r="L2825">
        <v>5</v>
      </c>
      <c r="M2825">
        <v>1</v>
      </c>
      <c r="N2825" t="s">
        <v>27</v>
      </c>
      <c r="O2825" t="s">
        <v>27</v>
      </c>
      <c r="P2825" t="s">
        <v>28</v>
      </c>
      <c r="Q2825" t="s">
        <v>27</v>
      </c>
      <c r="R2825" t="s">
        <v>27</v>
      </c>
      <c r="S2825">
        <v>50</v>
      </c>
      <c r="T2825">
        <v>100</v>
      </c>
      <c r="U2825" t="s">
        <v>29</v>
      </c>
    </row>
    <row r="2826" spans="1:21" x14ac:dyDescent="0.35">
      <c r="A2826" t="s">
        <v>52</v>
      </c>
      <c r="B2826">
        <v>24</v>
      </c>
      <c r="C2826">
        <v>2024</v>
      </c>
      <c r="D2826" t="s">
        <v>101</v>
      </c>
      <c r="E2826">
        <v>106</v>
      </c>
      <c r="F2826" t="s">
        <v>102</v>
      </c>
      <c r="G2826" t="s">
        <v>24</v>
      </c>
      <c r="H2826" t="s">
        <v>25</v>
      </c>
      <c r="I2826">
        <v>50</v>
      </c>
      <c r="J2826" t="s">
        <v>31</v>
      </c>
      <c r="K2826" t="s">
        <v>28</v>
      </c>
      <c r="L2826">
        <v>5</v>
      </c>
      <c r="M2826">
        <v>1</v>
      </c>
      <c r="N2826" t="s">
        <v>27</v>
      </c>
      <c r="O2826" t="s">
        <v>27</v>
      </c>
      <c r="P2826" t="s">
        <v>28</v>
      </c>
      <c r="Q2826" t="s">
        <v>32</v>
      </c>
      <c r="R2826" t="s">
        <v>32</v>
      </c>
      <c r="S2826">
        <v>40</v>
      </c>
      <c r="T2826">
        <v>146</v>
      </c>
      <c r="U2826" t="s">
        <v>29</v>
      </c>
    </row>
    <row r="2827" spans="1:21" x14ac:dyDescent="0.35">
      <c r="A2827" t="s">
        <v>53</v>
      </c>
      <c r="B2827">
        <v>25</v>
      </c>
      <c r="C2827">
        <v>2024</v>
      </c>
      <c r="D2827" t="s">
        <v>101</v>
      </c>
      <c r="E2827">
        <v>106</v>
      </c>
      <c r="F2827" t="s">
        <v>102</v>
      </c>
      <c r="G2827" t="s">
        <v>24</v>
      </c>
      <c r="H2827" t="s">
        <v>25</v>
      </c>
      <c r="I2827">
        <v>150</v>
      </c>
      <c r="J2827" t="s">
        <v>31</v>
      </c>
      <c r="K2827" t="s">
        <v>28</v>
      </c>
      <c r="L2827">
        <v>5</v>
      </c>
      <c r="M2827">
        <v>1</v>
      </c>
      <c r="N2827" t="s">
        <v>27</v>
      </c>
      <c r="O2827" t="s">
        <v>27</v>
      </c>
      <c r="P2827" t="s">
        <v>28</v>
      </c>
      <c r="Q2827" t="s">
        <v>32</v>
      </c>
      <c r="R2827" t="s">
        <v>32</v>
      </c>
      <c r="S2827">
        <v>15</v>
      </c>
      <c r="T2827">
        <v>180</v>
      </c>
      <c r="U2827" t="s">
        <v>39</v>
      </c>
    </row>
    <row r="2828" spans="1:21" x14ac:dyDescent="0.35">
      <c r="A2828" t="s">
        <v>54</v>
      </c>
      <c r="B2828">
        <v>26</v>
      </c>
      <c r="C2828">
        <v>2024</v>
      </c>
      <c r="D2828" t="s">
        <v>101</v>
      </c>
      <c r="E2828">
        <v>106</v>
      </c>
      <c r="F2828" t="s">
        <v>102</v>
      </c>
      <c r="G2828" t="s">
        <v>24</v>
      </c>
      <c r="H2828" t="s">
        <v>25</v>
      </c>
      <c r="I2828">
        <v>55.45</v>
      </c>
      <c r="J2828" t="s">
        <v>31</v>
      </c>
      <c r="K2828" t="s">
        <v>28</v>
      </c>
      <c r="L2828">
        <v>5</v>
      </c>
      <c r="M2828">
        <v>1</v>
      </c>
      <c r="N2828" t="s">
        <v>27</v>
      </c>
      <c r="O2828" t="s">
        <v>27</v>
      </c>
      <c r="P2828" t="s">
        <v>28</v>
      </c>
      <c r="Q2828" t="s">
        <v>27</v>
      </c>
      <c r="R2828" t="s">
        <v>32</v>
      </c>
      <c r="S2828">
        <v>25</v>
      </c>
      <c r="T2828">
        <v>30.4</v>
      </c>
      <c r="U2828" t="s">
        <v>29</v>
      </c>
    </row>
    <row r="2829" spans="1:21" x14ac:dyDescent="0.35">
      <c r="A2829" t="s">
        <v>55</v>
      </c>
      <c r="B2829">
        <v>27</v>
      </c>
      <c r="C2829">
        <v>2024</v>
      </c>
      <c r="D2829" t="s">
        <v>101</v>
      </c>
      <c r="E2829">
        <v>106</v>
      </c>
      <c r="F2829" t="s">
        <v>102</v>
      </c>
      <c r="G2829" t="s">
        <v>24</v>
      </c>
      <c r="H2829" t="s">
        <v>25</v>
      </c>
      <c r="I2829">
        <v>138.25</v>
      </c>
      <c r="J2829" t="s">
        <v>31</v>
      </c>
      <c r="K2829" t="s">
        <v>28</v>
      </c>
      <c r="L2829">
        <v>5</v>
      </c>
      <c r="M2829">
        <v>1</v>
      </c>
      <c r="N2829" t="s">
        <v>27</v>
      </c>
      <c r="O2829" t="s">
        <v>27</v>
      </c>
      <c r="P2829" t="s">
        <v>28</v>
      </c>
      <c r="Q2829" t="s">
        <v>27</v>
      </c>
      <c r="R2829" t="s">
        <v>32</v>
      </c>
      <c r="S2829">
        <v>24</v>
      </c>
      <c r="T2829">
        <v>85</v>
      </c>
      <c r="U2829" t="s">
        <v>29</v>
      </c>
    </row>
    <row r="2830" spans="1:21" x14ac:dyDescent="0.35">
      <c r="A2830" t="s">
        <v>56</v>
      </c>
      <c r="B2830">
        <v>28</v>
      </c>
      <c r="C2830">
        <v>2024</v>
      </c>
      <c r="D2830" t="s">
        <v>101</v>
      </c>
      <c r="E2830">
        <v>106</v>
      </c>
      <c r="F2830" t="s">
        <v>102</v>
      </c>
      <c r="G2830" t="s">
        <v>24</v>
      </c>
      <c r="H2830" t="s">
        <v>25</v>
      </c>
      <c r="I2830">
        <v>175</v>
      </c>
      <c r="J2830" t="s">
        <v>31</v>
      </c>
      <c r="K2830" t="s">
        <v>28</v>
      </c>
      <c r="L2830">
        <v>5</v>
      </c>
      <c r="M2830">
        <v>1</v>
      </c>
      <c r="N2830" t="s">
        <v>27</v>
      </c>
      <c r="O2830" t="s">
        <v>27</v>
      </c>
      <c r="P2830" t="s">
        <v>28</v>
      </c>
      <c r="Q2830" t="s">
        <v>27</v>
      </c>
      <c r="R2830" t="s">
        <v>32</v>
      </c>
      <c r="S2830">
        <v>40</v>
      </c>
      <c r="T2830">
        <v>100</v>
      </c>
      <c r="U2830" t="s">
        <v>29</v>
      </c>
    </row>
    <row r="2831" spans="1:21" x14ac:dyDescent="0.35">
      <c r="A2831" t="s">
        <v>57</v>
      </c>
      <c r="B2831">
        <v>29</v>
      </c>
      <c r="C2831">
        <v>2024</v>
      </c>
      <c r="D2831" t="s">
        <v>101</v>
      </c>
      <c r="E2831">
        <v>106</v>
      </c>
      <c r="F2831" t="s">
        <v>102</v>
      </c>
      <c r="G2831" t="s">
        <v>24</v>
      </c>
      <c r="H2831" t="s">
        <v>25</v>
      </c>
      <c r="I2831">
        <v>150</v>
      </c>
      <c r="J2831" t="s">
        <v>31</v>
      </c>
      <c r="K2831" t="s">
        <v>28</v>
      </c>
      <c r="L2831">
        <v>5</v>
      </c>
      <c r="M2831">
        <v>1</v>
      </c>
      <c r="N2831" t="s">
        <v>27</v>
      </c>
      <c r="O2831" t="s">
        <v>27</v>
      </c>
      <c r="P2831" t="s">
        <v>28</v>
      </c>
      <c r="Q2831" t="s">
        <v>27</v>
      </c>
      <c r="R2831" t="s">
        <v>32</v>
      </c>
      <c r="S2831">
        <v>0</v>
      </c>
      <c r="T2831">
        <v>60</v>
      </c>
      <c r="U2831" t="s">
        <v>39</v>
      </c>
    </row>
    <row r="2832" spans="1:21" x14ac:dyDescent="0.35">
      <c r="A2832" t="s">
        <v>40</v>
      </c>
      <c r="B2832">
        <v>11</v>
      </c>
      <c r="C2832">
        <v>2024</v>
      </c>
      <c r="D2832" t="s">
        <v>101</v>
      </c>
      <c r="E2832">
        <v>106</v>
      </c>
      <c r="F2832" t="s">
        <v>102</v>
      </c>
      <c r="G2832" t="s">
        <v>24</v>
      </c>
      <c r="H2832" t="s">
        <v>25</v>
      </c>
      <c r="I2832">
        <v>230</v>
      </c>
      <c r="J2832" t="s">
        <v>31</v>
      </c>
      <c r="K2832" t="s">
        <v>28</v>
      </c>
      <c r="L2832">
        <v>5</v>
      </c>
      <c r="M2832">
        <v>1</v>
      </c>
      <c r="N2832" t="s">
        <v>27</v>
      </c>
      <c r="O2832" t="s">
        <v>27</v>
      </c>
      <c r="P2832" t="s">
        <v>28</v>
      </c>
      <c r="Q2832" t="s">
        <v>27</v>
      </c>
      <c r="R2832" t="s">
        <v>32</v>
      </c>
      <c r="S2832">
        <v>24</v>
      </c>
      <c r="T2832">
        <v>313</v>
      </c>
      <c r="U2832" t="s">
        <v>29</v>
      </c>
    </row>
    <row r="2833" spans="1:21" x14ac:dyDescent="0.35">
      <c r="A2833" t="s">
        <v>58</v>
      </c>
      <c r="B2833">
        <v>30</v>
      </c>
      <c r="C2833">
        <v>2024</v>
      </c>
      <c r="D2833" t="s">
        <v>101</v>
      </c>
      <c r="E2833">
        <v>106</v>
      </c>
      <c r="F2833" t="s">
        <v>102</v>
      </c>
      <c r="G2833" t="s">
        <v>24</v>
      </c>
      <c r="H2833" t="s">
        <v>25</v>
      </c>
      <c r="I2833">
        <v>75</v>
      </c>
      <c r="J2833" t="s">
        <v>31</v>
      </c>
      <c r="K2833" t="s">
        <v>28</v>
      </c>
      <c r="L2833">
        <v>5</v>
      </c>
      <c r="M2833">
        <v>1</v>
      </c>
      <c r="N2833" t="s">
        <v>27</v>
      </c>
      <c r="O2833" t="s">
        <v>27</v>
      </c>
      <c r="P2833" t="s">
        <v>28</v>
      </c>
      <c r="Q2833" t="s">
        <v>27</v>
      </c>
      <c r="R2833" t="s">
        <v>27</v>
      </c>
      <c r="S2833">
        <v>24</v>
      </c>
      <c r="T2833">
        <v>50</v>
      </c>
      <c r="U2833" t="s">
        <v>29</v>
      </c>
    </row>
    <row r="2834" spans="1:21" x14ac:dyDescent="0.35">
      <c r="A2834" t="s">
        <v>59</v>
      </c>
      <c r="B2834">
        <v>31</v>
      </c>
      <c r="C2834">
        <v>2024</v>
      </c>
      <c r="D2834" t="s">
        <v>101</v>
      </c>
      <c r="E2834">
        <v>106</v>
      </c>
      <c r="F2834" t="s">
        <v>102</v>
      </c>
      <c r="G2834" t="s">
        <v>24</v>
      </c>
      <c r="H2834" t="s">
        <v>25</v>
      </c>
      <c r="I2834">
        <v>113.25</v>
      </c>
      <c r="J2834" t="s">
        <v>31</v>
      </c>
      <c r="K2834" t="s">
        <v>28</v>
      </c>
      <c r="L2834">
        <v>5</v>
      </c>
      <c r="M2834">
        <v>1</v>
      </c>
      <c r="N2834" t="s">
        <v>27</v>
      </c>
      <c r="O2834" t="s">
        <v>27</v>
      </c>
      <c r="P2834">
        <v>19</v>
      </c>
      <c r="Q2834" t="s">
        <v>32</v>
      </c>
      <c r="R2834" t="s">
        <v>32</v>
      </c>
      <c r="S2834">
        <v>40</v>
      </c>
      <c r="T2834">
        <v>68</v>
      </c>
      <c r="U2834" t="s">
        <v>29</v>
      </c>
    </row>
    <row r="2835" spans="1:21" x14ac:dyDescent="0.35">
      <c r="A2835" t="s">
        <v>60</v>
      </c>
      <c r="B2835">
        <v>32</v>
      </c>
      <c r="C2835">
        <v>2024</v>
      </c>
      <c r="D2835" t="s">
        <v>101</v>
      </c>
      <c r="E2835">
        <v>106</v>
      </c>
      <c r="F2835" t="s">
        <v>102</v>
      </c>
      <c r="G2835" t="s">
        <v>24</v>
      </c>
      <c r="H2835" t="s">
        <v>25</v>
      </c>
      <c r="I2835">
        <v>240</v>
      </c>
      <c r="J2835" t="s">
        <v>31</v>
      </c>
      <c r="K2835" t="s">
        <v>28</v>
      </c>
      <c r="L2835">
        <v>5</v>
      </c>
      <c r="M2835">
        <v>1</v>
      </c>
      <c r="N2835" t="s">
        <v>27</v>
      </c>
      <c r="O2835" t="s">
        <v>27</v>
      </c>
      <c r="P2835" t="s">
        <v>28</v>
      </c>
      <c r="Q2835" t="s">
        <v>32</v>
      </c>
      <c r="R2835" t="s">
        <v>32</v>
      </c>
      <c r="S2835">
        <v>45</v>
      </c>
      <c r="T2835">
        <v>300</v>
      </c>
      <c r="U2835" t="s">
        <v>29</v>
      </c>
    </row>
    <row r="2836" spans="1:21" x14ac:dyDescent="0.35">
      <c r="A2836" t="s">
        <v>61</v>
      </c>
      <c r="B2836">
        <v>33</v>
      </c>
      <c r="C2836">
        <v>2024</v>
      </c>
      <c r="D2836" t="s">
        <v>101</v>
      </c>
      <c r="E2836">
        <v>106</v>
      </c>
      <c r="F2836" t="s">
        <v>102</v>
      </c>
      <c r="G2836" t="s">
        <v>24</v>
      </c>
      <c r="H2836" t="s">
        <v>25</v>
      </c>
      <c r="I2836">
        <v>148.25</v>
      </c>
      <c r="J2836" t="s">
        <v>31</v>
      </c>
      <c r="K2836" t="s">
        <v>28</v>
      </c>
      <c r="L2836">
        <v>5</v>
      </c>
      <c r="M2836">
        <v>1</v>
      </c>
      <c r="N2836" t="s">
        <v>27</v>
      </c>
      <c r="O2836" t="s">
        <v>27</v>
      </c>
      <c r="P2836" t="s">
        <v>28</v>
      </c>
      <c r="Q2836" t="s">
        <v>27</v>
      </c>
      <c r="R2836" t="s">
        <v>32</v>
      </c>
      <c r="S2836">
        <v>30</v>
      </c>
      <c r="T2836">
        <v>100</v>
      </c>
      <c r="U2836" t="s">
        <v>27</v>
      </c>
    </row>
    <row r="2837" spans="1:21" x14ac:dyDescent="0.35">
      <c r="A2837" t="s">
        <v>62</v>
      </c>
      <c r="B2837">
        <v>34</v>
      </c>
      <c r="C2837">
        <v>2024</v>
      </c>
      <c r="D2837" t="s">
        <v>101</v>
      </c>
      <c r="E2837">
        <v>106</v>
      </c>
      <c r="F2837" t="s">
        <v>102</v>
      </c>
      <c r="G2837" t="s">
        <v>24</v>
      </c>
      <c r="H2837" t="s">
        <v>25</v>
      </c>
      <c r="I2837">
        <v>278.75</v>
      </c>
      <c r="J2837" t="s">
        <v>31</v>
      </c>
      <c r="K2837" t="s">
        <v>28</v>
      </c>
      <c r="L2837">
        <v>5</v>
      </c>
      <c r="M2837">
        <v>1</v>
      </c>
      <c r="N2837" t="s">
        <v>27</v>
      </c>
      <c r="O2837" t="s">
        <v>27</v>
      </c>
      <c r="P2837">
        <v>18</v>
      </c>
      <c r="Q2837" t="s">
        <v>32</v>
      </c>
      <c r="R2837" t="s">
        <v>27</v>
      </c>
      <c r="S2837">
        <v>30</v>
      </c>
      <c r="T2837">
        <v>160</v>
      </c>
      <c r="U2837" t="s">
        <v>29</v>
      </c>
    </row>
    <row r="2838" spans="1:21" x14ac:dyDescent="0.35">
      <c r="A2838" t="s">
        <v>63</v>
      </c>
      <c r="B2838">
        <v>35</v>
      </c>
      <c r="C2838">
        <v>2024</v>
      </c>
      <c r="D2838" t="s">
        <v>101</v>
      </c>
      <c r="E2838">
        <v>106</v>
      </c>
      <c r="F2838" t="s">
        <v>102</v>
      </c>
      <c r="G2838" t="s">
        <v>24</v>
      </c>
      <c r="H2838" t="s">
        <v>25</v>
      </c>
      <c r="I2838">
        <v>144</v>
      </c>
      <c r="J2838" t="s">
        <v>31</v>
      </c>
      <c r="K2838" t="s">
        <v>28</v>
      </c>
      <c r="L2838">
        <v>5</v>
      </c>
      <c r="M2838">
        <v>1</v>
      </c>
      <c r="N2838" t="s">
        <v>27</v>
      </c>
      <c r="O2838" t="s">
        <v>27</v>
      </c>
      <c r="P2838" t="s">
        <v>28</v>
      </c>
      <c r="Q2838" t="s">
        <v>27</v>
      </c>
      <c r="R2838" t="s">
        <v>32</v>
      </c>
      <c r="S2838">
        <v>50</v>
      </c>
      <c r="T2838">
        <v>110</v>
      </c>
      <c r="U2838" t="s">
        <v>29</v>
      </c>
    </row>
    <row r="2839" spans="1:21" x14ac:dyDescent="0.35">
      <c r="A2839" t="s">
        <v>64</v>
      </c>
      <c r="B2839">
        <v>36</v>
      </c>
      <c r="C2839">
        <v>2024</v>
      </c>
      <c r="D2839" t="s">
        <v>101</v>
      </c>
      <c r="E2839">
        <v>106</v>
      </c>
      <c r="F2839" t="s">
        <v>102</v>
      </c>
      <c r="G2839" t="s">
        <v>24</v>
      </c>
      <c r="H2839" t="s">
        <v>25</v>
      </c>
      <c r="I2839">
        <v>85</v>
      </c>
      <c r="J2839" t="s">
        <v>31</v>
      </c>
      <c r="K2839" t="s">
        <v>28</v>
      </c>
      <c r="L2839">
        <v>5</v>
      </c>
      <c r="M2839">
        <v>1</v>
      </c>
      <c r="N2839" t="s">
        <v>27</v>
      </c>
      <c r="O2839" t="s">
        <v>27</v>
      </c>
      <c r="P2839">
        <v>21</v>
      </c>
      <c r="Q2839" t="s">
        <v>32</v>
      </c>
      <c r="R2839" t="s">
        <v>32</v>
      </c>
      <c r="S2839">
        <v>0</v>
      </c>
      <c r="T2839">
        <v>35</v>
      </c>
      <c r="U2839" t="s">
        <v>29</v>
      </c>
    </row>
    <row r="2840" spans="1:21" x14ac:dyDescent="0.35">
      <c r="A2840" t="s">
        <v>65</v>
      </c>
      <c r="B2840">
        <v>37</v>
      </c>
      <c r="C2840">
        <v>2024</v>
      </c>
      <c r="D2840" t="s">
        <v>101</v>
      </c>
      <c r="E2840">
        <v>106</v>
      </c>
      <c r="F2840" t="s">
        <v>102</v>
      </c>
      <c r="G2840" t="s">
        <v>24</v>
      </c>
      <c r="H2840" t="s">
        <v>25</v>
      </c>
      <c r="I2840">
        <v>100</v>
      </c>
      <c r="J2840" t="s">
        <v>31</v>
      </c>
      <c r="K2840" t="s">
        <v>28</v>
      </c>
      <c r="L2840">
        <v>5</v>
      </c>
      <c r="M2840">
        <v>1</v>
      </c>
      <c r="N2840" t="s">
        <v>27</v>
      </c>
      <c r="O2840" t="s">
        <v>27</v>
      </c>
      <c r="P2840" t="s">
        <v>28</v>
      </c>
      <c r="Q2840" t="s">
        <v>27</v>
      </c>
      <c r="R2840" t="s">
        <v>27</v>
      </c>
      <c r="S2840">
        <v>8</v>
      </c>
      <c r="T2840">
        <v>100</v>
      </c>
      <c r="U2840" t="s">
        <v>29</v>
      </c>
    </row>
    <row r="2841" spans="1:21" x14ac:dyDescent="0.35">
      <c r="A2841" t="s">
        <v>66</v>
      </c>
      <c r="B2841">
        <v>38</v>
      </c>
      <c r="C2841">
        <v>2024</v>
      </c>
      <c r="D2841" t="s">
        <v>101</v>
      </c>
      <c r="E2841">
        <v>106</v>
      </c>
      <c r="F2841" t="s">
        <v>102</v>
      </c>
      <c r="G2841" t="s">
        <v>24</v>
      </c>
      <c r="H2841" t="s">
        <v>25</v>
      </c>
      <c r="I2841">
        <v>145</v>
      </c>
      <c r="J2841" t="s">
        <v>31</v>
      </c>
      <c r="K2841" t="s">
        <v>28</v>
      </c>
      <c r="L2841">
        <v>5</v>
      </c>
      <c r="M2841">
        <v>1</v>
      </c>
      <c r="N2841" t="s">
        <v>27</v>
      </c>
      <c r="O2841" t="s">
        <v>27</v>
      </c>
      <c r="P2841" t="s">
        <v>28</v>
      </c>
      <c r="Q2841" t="s">
        <v>27</v>
      </c>
      <c r="R2841" t="s">
        <v>27</v>
      </c>
      <c r="S2841">
        <v>12</v>
      </c>
      <c r="T2841">
        <v>440</v>
      </c>
      <c r="U2841" t="s">
        <v>29</v>
      </c>
    </row>
    <row r="2842" spans="1:21" x14ac:dyDescent="0.35">
      <c r="A2842" t="s">
        <v>67</v>
      </c>
      <c r="B2842">
        <v>39</v>
      </c>
      <c r="C2842">
        <v>2024</v>
      </c>
      <c r="D2842" t="s">
        <v>101</v>
      </c>
      <c r="E2842">
        <v>106</v>
      </c>
      <c r="F2842" t="s">
        <v>102</v>
      </c>
      <c r="G2842" t="s">
        <v>24</v>
      </c>
      <c r="H2842" t="s">
        <v>25</v>
      </c>
      <c r="I2842">
        <v>150</v>
      </c>
      <c r="J2842" t="s">
        <v>31</v>
      </c>
      <c r="K2842" t="s">
        <v>28</v>
      </c>
      <c r="L2842">
        <v>5</v>
      </c>
      <c r="M2842">
        <v>1</v>
      </c>
      <c r="N2842" t="s">
        <v>27</v>
      </c>
      <c r="O2842" t="s">
        <v>27</v>
      </c>
      <c r="P2842" t="s">
        <v>28</v>
      </c>
      <c r="Q2842" t="s">
        <v>27</v>
      </c>
      <c r="R2842" t="s">
        <v>27</v>
      </c>
      <c r="S2842">
        <v>24</v>
      </c>
      <c r="T2842">
        <v>138.5</v>
      </c>
      <c r="U2842" t="s">
        <v>39</v>
      </c>
    </row>
    <row r="2843" spans="1:21" x14ac:dyDescent="0.35">
      <c r="A2843" t="s">
        <v>68</v>
      </c>
      <c r="B2843">
        <v>40</v>
      </c>
      <c r="C2843">
        <v>2024</v>
      </c>
      <c r="D2843" t="s">
        <v>101</v>
      </c>
      <c r="E2843">
        <v>106</v>
      </c>
      <c r="F2843" t="s">
        <v>102</v>
      </c>
      <c r="G2843" t="s">
        <v>24</v>
      </c>
      <c r="H2843" t="s">
        <v>25</v>
      </c>
      <c r="I2843">
        <v>70</v>
      </c>
      <c r="J2843" t="s">
        <v>31</v>
      </c>
      <c r="K2843" t="s">
        <v>28</v>
      </c>
      <c r="L2843">
        <v>5</v>
      </c>
      <c r="M2843">
        <v>1</v>
      </c>
      <c r="N2843" t="s">
        <v>27</v>
      </c>
      <c r="O2843" t="s">
        <v>27</v>
      </c>
      <c r="P2843" t="s">
        <v>28</v>
      </c>
      <c r="Q2843" t="s">
        <v>27</v>
      </c>
      <c r="R2843" t="s">
        <v>32</v>
      </c>
      <c r="S2843">
        <v>0</v>
      </c>
      <c r="T2843">
        <v>45</v>
      </c>
      <c r="U2843" t="s">
        <v>29</v>
      </c>
    </row>
    <row r="2844" spans="1:21" x14ac:dyDescent="0.35">
      <c r="A2844" t="s">
        <v>69</v>
      </c>
      <c r="B2844">
        <v>41</v>
      </c>
      <c r="C2844">
        <v>2024</v>
      </c>
      <c r="D2844" t="s">
        <v>101</v>
      </c>
      <c r="E2844">
        <v>106</v>
      </c>
      <c r="F2844" t="s">
        <v>102</v>
      </c>
      <c r="G2844" t="s">
        <v>24</v>
      </c>
      <c r="H2844" t="s">
        <v>25</v>
      </c>
      <c r="I2844">
        <v>150</v>
      </c>
      <c r="J2844" t="s">
        <v>31</v>
      </c>
      <c r="K2844" t="s">
        <v>28</v>
      </c>
      <c r="L2844">
        <v>5</v>
      </c>
      <c r="M2844">
        <v>1</v>
      </c>
      <c r="N2844" t="s">
        <v>27</v>
      </c>
      <c r="O2844" t="s">
        <v>27</v>
      </c>
      <c r="P2844" t="s">
        <v>28</v>
      </c>
      <c r="Q2844" t="s">
        <v>27</v>
      </c>
      <c r="R2844" t="s">
        <v>27</v>
      </c>
      <c r="S2844">
        <v>0</v>
      </c>
      <c r="T2844">
        <v>105</v>
      </c>
      <c r="U2844" t="s">
        <v>29</v>
      </c>
    </row>
    <row r="2845" spans="1:21" x14ac:dyDescent="0.35">
      <c r="A2845" t="s">
        <v>70</v>
      </c>
      <c r="B2845">
        <v>42</v>
      </c>
      <c r="C2845">
        <v>2024</v>
      </c>
      <c r="D2845" t="s">
        <v>101</v>
      </c>
      <c r="E2845">
        <v>106</v>
      </c>
      <c r="F2845" t="s">
        <v>102</v>
      </c>
      <c r="G2845" t="s">
        <v>24</v>
      </c>
      <c r="H2845" t="s">
        <v>25</v>
      </c>
      <c r="I2845">
        <v>100</v>
      </c>
      <c r="J2845" t="s">
        <v>31</v>
      </c>
      <c r="K2845" t="s">
        <v>28</v>
      </c>
      <c r="L2845">
        <v>5</v>
      </c>
      <c r="M2845">
        <v>1</v>
      </c>
      <c r="N2845" t="s">
        <v>27</v>
      </c>
      <c r="O2845" t="s">
        <v>27</v>
      </c>
      <c r="P2845" t="s">
        <v>28</v>
      </c>
      <c r="Q2845" t="s">
        <v>32</v>
      </c>
      <c r="R2845" t="s">
        <v>27</v>
      </c>
      <c r="S2845">
        <v>30</v>
      </c>
      <c r="T2845">
        <v>81</v>
      </c>
      <c r="U2845" t="s">
        <v>29</v>
      </c>
    </row>
    <row r="2846" spans="1:21" x14ac:dyDescent="0.35">
      <c r="A2846" t="s">
        <v>71</v>
      </c>
      <c r="B2846">
        <v>44</v>
      </c>
      <c r="C2846">
        <v>2024</v>
      </c>
      <c r="D2846" t="s">
        <v>101</v>
      </c>
      <c r="E2846">
        <v>106</v>
      </c>
      <c r="F2846" t="s">
        <v>102</v>
      </c>
      <c r="G2846" t="s">
        <v>24</v>
      </c>
      <c r="H2846" t="s">
        <v>25</v>
      </c>
      <c r="I2846">
        <v>145</v>
      </c>
      <c r="J2846" t="s">
        <v>31</v>
      </c>
      <c r="K2846" t="s">
        <v>28</v>
      </c>
      <c r="L2846">
        <v>5</v>
      </c>
      <c r="M2846">
        <v>1</v>
      </c>
      <c r="N2846" t="s">
        <v>27</v>
      </c>
      <c r="O2846" t="s">
        <v>27</v>
      </c>
      <c r="P2846" t="s">
        <v>28</v>
      </c>
      <c r="Q2846" t="s">
        <v>32</v>
      </c>
      <c r="R2846" t="s">
        <v>32</v>
      </c>
      <c r="S2846">
        <v>10</v>
      </c>
      <c r="T2846">
        <v>145</v>
      </c>
      <c r="U2846" t="s">
        <v>29</v>
      </c>
    </row>
    <row r="2847" spans="1:21" x14ac:dyDescent="0.35">
      <c r="A2847" t="s">
        <v>72</v>
      </c>
      <c r="B2847">
        <v>45</v>
      </c>
      <c r="C2847">
        <v>2024</v>
      </c>
      <c r="D2847" t="s">
        <v>101</v>
      </c>
      <c r="E2847">
        <v>106</v>
      </c>
      <c r="F2847" t="s">
        <v>102</v>
      </c>
      <c r="G2847" t="s">
        <v>24</v>
      </c>
      <c r="H2847" t="s">
        <v>25</v>
      </c>
      <c r="I2847">
        <v>30</v>
      </c>
      <c r="J2847" t="s">
        <v>31</v>
      </c>
      <c r="K2847" t="s">
        <v>28</v>
      </c>
      <c r="L2847">
        <v>5</v>
      </c>
      <c r="M2847">
        <v>1</v>
      </c>
      <c r="N2847" t="s">
        <v>27</v>
      </c>
      <c r="O2847" t="s">
        <v>27</v>
      </c>
      <c r="P2847" t="s">
        <v>28</v>
      </c>
      <c r="Q2847" t="s">
        <v>32</v>
      </c>
      <c r="R2847" t="s">
        <v>32</v>
      </c>
      <c r="S2847">
        <v>30</v>
      </c>
      <c r="T2847">
        <v>105</v>
      </c>
      <c r="U2847" t="s">
        <v>29</v>
      </c>
    </row>
    <row r="2848" spans="1:21" x14ac:dyDescent="0.35">
      <c r="A2848" t="s">
        <v>73</v>
      </c>
      <c r="B2848">
        <v>46</v>
      </c>
      <c r="C2848">
        <v>2024</v>
      </c>
      <c r="D2848" t="s">
        <v>101</v>
      </c>
      <c r="E2848">
        <v>106</v>
      </c>
      <c r="F2848" t="s">
        <v>102</v>
      </c>
      <c r="G2848" t="s">
        <v>24</v>
      </c>
      <c r="H2848" t="s">
        <v>25</v>
      </c>
      <c r="I2848">
        <v>100</v>
      </c>
      <c r="J2848" t="s">
        <v>31</v>
      </c>
      <c r="K2848" t="s">
        <v>28</v>
      </c>
      <c r="L2848">
        <v>5</v>
      </c>
      <c r="M2848">
        <v>1</v>
      </c>
      <c r="N2848" t="s">
        <v>27</v>
      </c>
      <c r="O2848" t="s">
        <v>27</v>
      </c>
      <c r="P2848" t="s">
        <v>28</v>
      </c>
      <c r="Q2848" t="s">
        <v>27</v>
      </c>
      <c r="R2848" t="s">
        <v>27</v>
      </c>
      <c r="S2848">
        <v>0</v>
      </c>
      <c r="T2848">
        <v>95</v>
      </c>
      <c r="U2848" t="s">
        <v>29</v>
      </c>
    </row>
    <row r="2849" spans="1:21" x14ac:dyDescent="0.35">
      <c r="A2849" t="s">
        <v>74</v>
      </c>
      <c r="B2849">
        <v>47</v>
      </c>
      <c r="C2849">
        <v>2024</v>
      </c>
      <c r="D2849" t="s">
        <v>101</v>
      </c>
      <c r="E2849">
        <v>106</v>
      </c>
      <c r="F2849" t="s">
        <v>102</v>
      </c>
      <c r="G2849" t="s">
        <v>24</v>
      </c>
      <c r="H2849" t="s">
        <v>25</v>
      </c>
      <c r="I2849">
        <v>210</v>
      </c>
      <c r="J2849" t="s">
        <v>31</v>
      </c>
      <c r="K2849" t="s">
        <v>28</v>
      </c>
      <c r="L2849">
        <v>5</v>
      </c>
      <c r="M2849">
        <v>1</v>
      </c>
      <c r="N2849" t="s">
        <v>27</v>
      </c>
      <c r="O2849" t="s">
        <v>32</v>
      </c>
      <c r="P2849" t="s">
        <v>28</v>
      </c>
      <c r="Q2849" t="s">
        <v>27</v>
      </c>
      <c r="R2849" t="s">
        <v>27</v>
      </c>
      <c r="S2849">
        <v>2</v>
      </c>
      <c r="T2849">
        <v>110</v>
      </c>
      <c r="U2849" t="s">
        <v>29</v>
      </c>
    </row>
    <row r="2850" spans="1:21" x14ac:dyDescent="0.35">
      <c r="A2850" t="s">
        <v>75</v>
      </c>
      <c r="B2850">
        <v>48</v>
      </c>
      <c r="C2850">
        <v>2024</v>
      </c>
      <c r="D2850" t="s">
        <v>101</v>
      </c>
      <c r="E2850">
        <v>106</v>
      </c>
      <c r="F2850" t="s">
        <v>102</v>
      </c>
      <c r="G2850" t="s">
        <v>24</v>
      </c>
      <c r="H2850" t="s">
        <v>25</v>
      </c>
      <c r="I2850">
        <v>100</v>
      </c>
      <c r="J2850" t="s">
        <v>31</v>
      </c>
      <c r="K2850" t="s">
        <v>28</v>
      </c>
      <c r="L2850">
        <v>5</v>
      </c>
      <c r="M2850">
        <v>1</v>
      </c>
      <c r="N2850" t="s">
        <v>27</v>
      </c>
      <c r="O2850" t="s">
        <v>27</v>
      </c>
      <c r="P2850" t="s">
        <v>28</v>
      </c>
      <c r="Q2850" t="s">
        <v>27</v>
      </c>
      <c r="R2850" t="s">
        <v>27</v>
      </c>
      <c r="S2850">
        <v>20</v>
      </c>
      <c r="T2850">
        <v>50</v>
      </c>
      <c r="U2850" t="s">
        <v>29</v>
      </c>
    </row>
    <row r="2851" spans="1:21" x14ac:dyDescent="0.35">
      <c r="A2851" t="s">
        <v>76</v>
      </c>
      <c r="B2851">
        <v>49</v>
      </c>
      <c r="C2851">
        <v>2024</v>
      </c>
      <c r="D2851" t="s">
        <v>101</v>
      </c>
      <c r="E2851">
        <v>106</v>
      </c>
      <c r="F2851" t="s">
        <v>102</v>
      </c>
      <c r="G2851" t="s">
        <v>24</v>
      </c>
      <c r="H2851" t="s">
        <v>25</v>
      </c>
      <c r="I2851">
        <v>130</v>
      </c>
      <c r="J2851" t="s">
        <v>31</v>
      </c>
      <c r="K2851" t="s">
        <v>28</v>
      </c>
      <c r="L2851">
        <v>5</v>
      </c>
      <c r="M2851">
        <v>1</v>
      </c>
      <c r="N2851" t="s">
        <v>27</v>
      </c>
      <c r="O2851" t="s">
        <v>27</v>
      </c>
      <c r="P2851" t="s">
        <v>28</v>
      </c>
      <c r="Q2851" t="s">
        <v>27</v>
      </c>
      <c r="R2851" t="s">
        <v>27</v>
      </c>
      <c r="S2851">
        <v>30</v>
      </c>
      <c r="T2851">
        <v>78</v>
      </c>
      <c r="U2851" t="s">
        <v>29</v>
      </c>
    </row>
    <row r="2852" spans="1:21" x14ac:dyDescent="0.35">
      <c r="A2852" t="s">
        <v>77</v>
      </c>
      <c r="B2852">
        <v>50</v>
      </c>
      <c r="C2852">
        <v>2024</v>
      </c>
      <c r="D2852" t="s">
        <v>101</v>
      </c>
      <c r="E2852">
        <v>106</v>
      </c>
      <c r="F2852" t="s">
        <v>102</v>
      </c>
      <c r="G2852" t="s">
        <v>24</v>
      </c>
      <c r="H2852" t="s">
        <v>25</v>
      </c>
      <c r="I2852">
        <v>145</v>
      </c>
      <c r="J2852" t="s">
        <v>31</v>
      </c>
      <c r="K2852" t="s">
        <v>28</v>
      </c>
      <c r="L2852">
        <v>5</v>
      </c>
      <c r="M2852">
        <v>1</v>
      </c>
      <c r="N2852" t="s">
        <v>27</v>
      </c>
      <c r="O2852" t="s">
        <v>27</v>
      </c>
      <c r="P2852" t="s">
        <v>28</v>
      </c>
      <c r="Q2852" t="s">
        <v>27</v>
      </c>
      <c r="R2852" t="s">
        <v>32</v>
      </c>
      <c r="S2852">
        <v>75</v>
      </c>
      <c r="T2852">
        <v>125</v>
      </c>
      <c r="U2852" t="s">
        <v>29</v>
      </c>
    </row>
    <row r="2853" spans="1:21" x14ac:dyDescent="0.35">
      <c r="A2853" t="s">
        <v>78</v>
      </c>
      <c r="B2853">
        <v>51</v>
      </c>
      <c r="C2853">
        <v>2024</v>
      </c>
      <c r="D2853" t="s">
        <v>101</v>
      </c>
      <c r="E2853">
        <v>106</v>
      </c>
      <c r="F2853" t="s">
        <v>102</v>
      </c>
      <c r="G2853" t="s">
        <v>24</v>
      </c>
      <c r="H2853" t="s">
        <v>25</v>
      </c>
      <c r="I2853">
        <v>125</v>
      </c>
      <c r="J2853" t="s">
        <v>31</v>
      </c>
      <c r="K2853" t="s">
        <v>28</v>
      </c>
      <c r="L2853">
        <v>5</v>
      </c>
      <c r="M2853">
        <v>1</v>
      </c>
      <c r="N2853" t="s">
        <v>27</v>
      </c>
      <c r="O2853" t="s">
        <v>27</v>
      </c>
      <c r="P2853" t="s">
        <v>28</v>
      </c>
      <c r="Q2853" t="s">
        <v>27</v>
      </c>
      <c r="R2853" t="s">
        <v>27</v>
      </c>
      <c r="S2853">
        <v>40</v>
      </c>
      <c r="T2853">
        <v>80</v>
      </c>
      <c r="U2853" t="s">
        <v>29</v>
      </c>
    </row>
    <row r="2854" spans="1:21" x14ac:dyDescent="0.35">
      <c r="A2854" t="s">
        <v>79</v>
      </c>
      <c r="B2854">
        <v>53</v>
      </c>
      <c r="C2854">
        <v>2024</v>
      </c>
      <c r="D2854" t="s">
        <v>101</v>
      </c>
      <c r="E2854">
        <v>106</v>
      </c>
      <c r="F2854" t="s">
        <v>102</v>
      </c>
      <c r="G2854" t="s">
        <v>24</v>
      </c>
      <c r="H2854" t="s">
        <v>25</v>
      </c>
      <c r="I2854">
        <v>130</v>
      </c>
      <c r="J2854" t="s">
        <v>31</v>
      </c>
      <c r="K2854" t="s">
        <v>28</v>
      </c>
      <c r="L2854">
        <v>5</v>
      </c>
      <c r="M2854">
        <v>1</v>
      </c>
      <c r="N2854" t="s">
        <v>27</v>
      </c>
      <c r="O2854" t="s">
        <v>27</v>
      </c>
      <c r="P2854" t="s">
        <v>28</v>
      </c>
      <c r="Q2854" t="s">
        <v>27</v>
      </c>
      <c r="R2854" t="s">
        <v>27</v>
      </c>
      <c r="S2854">
        <v>30</v>
      </c>
      <c r="T2854">
        <v>125</v>
      </c>
      <c r="U2854" t="s">
        <v>39</v>
      </c>
    </row>
    <row r="2855" spans="1:21" x14ac:dyDescent="0.35">
      <c r="A2855" t="s">
        <v>80</v>
      </c>
      <c r="B2855">
        <v>54</v>
      </c>
      <c r="C2855">
        <v>2024</v>
      </c>
      <c r="D2855" t="s">
        <v>101</v>
      </c>
      <c r="E2855">
        <v>106</v>
      </c>
      <c r="F2855" t="s">
        <v>102</v>
      </c>
      <c r="G2855" t="s">
        <v>24</v>
      </c>
      <c r="H2855" t="s">
        <v>25</v>
      </c>
      <c r="I2855">
        <v>35</v>
      </c>
      <c r="J2855" t="s">
        <v>31</v>
      </c>
      <c r="K2855" t="s">
        <v>28</v>
      </c>
      <c r="L2855">
        <v>5</v>
      </c>
      <c r="M2855">
        <v>1</v>
      </c>
      <c r="N2855" t="s">
        <v>27</v>
      </c>
      <c r="O2855" t="s">
        <v>27</v>
      </c>
      <c r="P2855">
        <v>18</v>
      </c>
      <c r="Q2855" t="s">
        <v>32</v>
      </c>
      <c r="R2855" t="s">
        <v>32</v>
      </c>
      <c r="S2855">
        <v>24</v>
      </c>
      <c r="T2855">
        <v>90</v>
      </c>
      <c r="U2855" t="s">
        <v>29</v>
      </c>
    </row>
    <row r="2856" spans="1:21" x14ac:dyDescent="0.35">
      <c r="A2856" t="s">
        <v>81</v>
      </c>
      <c r="B2856">
        <v>55</v>
      </c>
      <c r="C2856">
        <v>2024</v>
      </c>
      <c r="D2856" t="s">
        <v>101</v>
      </c>
      <c r="E2856">
        <v>106</v>
      </c>
      <c r="F2856" t="s">
        <v>102</v>
      </c>
      <c r="G2856" t="s">
        <v>24</v>
      </c>
      <c r="H2856" t="s">
        <v>25</v>
      </c>
      <c r="I2856">
        <v>135</v>
      </c>
      <c r="J2856" t="s">
        <v>31</v>
      </c>
      <c r="K2856" t="s">
        <v>28</v>
      </c>
      <c r="L2856">
        <v>5</v>
      </c>
      <c r="M2856">
        <v>2</v>
      </c>
      <c r="N2856" t="s">
        <v>27</v>
      </c>
      <c r="O2856" t="s">
        <v>27</v>
      </c>
      <c r="P2856" t="s">
        <v>28</v>
      </c>
      <c r="Q2856" t="s">
        <v>27</v>
      </c>
      <c r="R2856" t="s">
        <v>27</v>
      </c>
      <c r="S2856">
        <v>16</v>
      </c>
      <c r="T2856">
        <v>82</v>
      </c>
      <c r="U2856" t="s">
        <v>29</v>
      </c>
    </row>
    <row r="2857" spans="1:21" x14ac:dyDescent="0.35">
      <c r="A2857" t="s">
        <v>82</v>
      </c>
      <c r="B2857">
        <v>56</v>
      </c>
      <c r="C2857">
        <v>2024</v>
      </c>
      <c r="D2857" t="s">
        <v>101</v>
      </c>
      <c r="E2857">
        <v>106</v>
      </c>
      <c r="F2857" t="s">
        <v>102</v>
      </c>
      <c r="G2857" t="s">
        <v>24</v>
      </c>
      <c r="H2857" t="s">
        <v>25</v>
      </c>
      <c r="I2857">
        <v>310</v>
      </c>
      <c r="J2857" t="s">
        <v>31</v>
      </c>
      <c r="K2857" t="s">
        <v>28</v>
      </c>
      <c r="L2857">
        <v>5</v>
      </c>
      <c r="M2857">
        <v>1</v>
      </c>
      <c r="N2857" t="s">
        <v>27</v>
      </c>
      <c r="O2857" t="s">
        <v>27</v>
      </c>
      <c r="P2857" t="s">
        <v>28</v>
      </c>
      <c r="Q2857" t="s">
        <v>27</v>
      </c>
      <c r="R2857" t="s">
        <v>32</v>
      </c>
      <c r="S2857">
        <v>60</v>
      </c>
      <c r="T2857">
        <v>180</v>
      </c>
      <c r="U2857" t="s">
        <v>29</v>
      </c>
    </row>
    <row r="2858" spans="1:21" x14ac:dyDescent="0.35">
      <c r="A2858" t="s">
        <v>21</v>
      </c>
      <c r="B2858">
        <v>1</v>
      </c>
      <c r="C2858">
        <v>2024</v>
      </c>
      <c r="D2858" t="s">
        <v>103</v>
      </c>
      <c r="E2858">
        <v>107</v>
      </c>
      <c r="F2858" t="s">
        <v>104</v>
      </c>
      <c r="G2858" t="s">
        <v>105</v>
      </c>
      <c r="H2858" t="s">
        <v>25</v>
      </c>
      <c r="I2858">
        <v>1052.5999999999999</v>
      </c>
      <c r="J2858" t="s">
        <v>106</v>
      </c>
      <c r="K2858">
        <v>2000</v>
      </c>
      <c r="L2858">
        <v>4</v>
      </c>
      <c r="M2858">
        <v>4</v>
      </c>
      <c r="N2858" t="s">
        <v>27</v>
      </c>
      <c r="O2858" t="s">
        <v>27</v>
      </c>
      <c r="P2858">
        <v>19</v>
      </c>
      <c r="Q2858" t="s">
        <v>32</v>
      </c>
      <c r="R2858" t="s">
        <v>32</v>
      </c>
      <c r="S2858">
        <v>80</v>
      </c>
      <c r="T2858">
        <v>200</v>
      </c>
      <c r="U2858" t="s">
        <v>29</v>
      </c>
    </row>
    <row r="2859" spans="1:21" x14ac:dyDescent="0.35">
      <c r="A2859" t="s">
        <v>30</v>
      </c>
      <c r="B2859">
        <v>2</v>
      </c>
      <c r="C2859">
        <v>2024</v>
      </c>
      <c r="D2859" t="s">
        <v>103</v>
      </c>
      <c r="E2859">
        <v>107</v>
      </c>
      <c r="F2859" t="s">
        <v>104</v>
      </c>
      <c r="G2859" t="s">
        <v>105</v>
      </c>
      <c r="H2859" t="s">
        <v>25</v>
      </c>
      <c r="I2859">
        <v>1452</v>
      </c>
      <c r="J2859" t="s">
        <v>106</v>
      </c>
      <c r="K2859">
        <v>4000</v>
      </c>
      <c r="L2859">
        <v>4</v>
      </c>
      <c r="M2859">
        <v>5</v>
      </c>
      <c r="N2859" t="s">
        <v>27</v>
      </c>
      <c r="O2859" t="s">
        <v>27</v>
      </c>
      <c r="P2859">
        <v>19</v>
      </c>
      <c r="Q2859" t="s">
        <v>32</v>
      </c>
      <c r="R2859" t="s">
        <v>32</v>
      </c>
      <c r="S2859">
        <v>80</v>
      </c>
      <c r="T2859">
        <v>300</v>
      </c>
      <c r="U2859" t="s">
        <v>29</v>
      </c>
    </row>
    <row r="2860" spans="1:21" x14ac:dyDescent="0.35">
      <c r="A2860" s="2" t="s">
        <v>33</v>
      </c>
      <c r="B2860">
        <v>4</v>
      </c>
      <c r="C2860" s="2">
        <v>2024</v>
      </c>
      <c r="D2860" s="2" t="s">
        <v>103</v>
      </c>
      <c r="E2860" s="2">
        <v>107</v>
      </c>
      <c r="F2860" t="s">
        <v>104</v>
      </c>
      <c r="G2860" s="2" t="s">
        <v>105</v>
      </c>
      <c r="H2860" t="s">
        <v>25</v>
      </c>
      <c r="I2860">
        <v>1052.5999999999999</v>
      </c>
      <c r="J2860" t="s">
        <v>106</v>
      </c>
      <c r="K2860">
        <v>2000</v>
      </c>
      <c r="L2860">
        <v>4</v>
      </c>
      <c r="M2860">
        <v>5</v>
      </c>
      <c r="N2860" t="s">
        <v>27</v>
      </c>
      <c r="O2860" t="s">
        <v>27</v>
      </c>
      <c r="P2860">
        <v>18</v>
      </c>
      <c r="Q2860" t="s">
        <v>32</v>
      </c>
      <c r="R2860" t="s">
        <v>32</v>
      </c>
      <c r="S2860">
        <v>80</v>
      </c>
      <c r="T2860">
        <v>300</v>
      </c>
      <c r="U2860" t="s">
        <v>29</v>
      </c>
    </row>
    <row r="2861" spans="1:21" x14ac:dyDescent="0.35">
      <c r="A2861" s="2" t="s">
        <v>34</v>
      </c>
      <c r="B2861">
        <v>5</v>
      </c>
      <c r="C2861" s="2">
        <v>2024</v>
      </c>
      <c r="D2861" s="2" t="s">
        <v>103</v>
      </c>
      <c r="E2861" s="2">
        <v>107</v>
      </c>
      <c r="F2861" t="s">
        <v>104</v>
      </c>
      <c r="G2861" s="2" t="s">
        <v>105</v>
      </c>
      <c r="H2861" t="s">
        <v>25</v>
      </c>
      <c r="I2861">
        <v>1122.5999999999999</v>
      </c>
      <c r="J2861" t="s">
        <v>106</v>
      </c>
      <c r="K2861">
        <v>2000</v>
      </c>
      <c r="L2861">
        <v>4</v>
      </c>
      <c r="M2861">
        <v>5</v>
      </c>
      <c r="N2861" t="s">
        <v>27</v>
      </c>
      <c r="O2861" t="s">
        <v>27</v>
      </c>
      <c r="P2861">
        <v>19</v>
      </c>
      <c r="Q2861" t="s">
        <v>27</v>
      </c>
      <c r="R2861" t="s">
        <v>32</v>
      </c>
      <c r="S2861">
        <v>80</v>
      </c>
      <c r="T2861">
        <v>220</v>
      </c>
      <c r="U2861" t="s">
        <v>29</v>
      </c>
    </row>
    <row r="2862" spans="1:21" x14ac:dyDescent="0.35">
      <c r="A2862" s="2" t="s">
        <v>35</v>
      </c>
      <c r="B2862">
        <v>6</v>
      </c>
      <c r="C2862" s="2">
        <v>2024</v>
      </c>
      <c r="D2862" s="2" t="s">
        <v>103</v>
      </c>
      <c r="E2862" s="2">
        <v>107</v>
      </c>
      <c r="F2862" t="s">
        <v>104</v>
      </c>
      <c r="G2862" s="2" t="s">
        <v>105</v>
      </c>
      <c r="H2862" t="s">
        <v>25</v>
      </c>
      <c r="I2862">
        <v>1582.6</v>
      </c>
      <c r="J2862" t="s">
        <v>106</v>
      </c>
      <c r="K2862">
        <v>2000</v>
      </c>
      <c r="L2862">
        <v>4</v>
      </c>
      <c r="M2862">
        <v>5</v>
      </c>
      <c r="N2862" t="s">
        <v>27</v>
      </c>
      <c r="O2862" t="s">
        <v>27</v>
      </c>
      <c r="P2862" t="s">
        <v>28</v>
      </c>
      <c r="Q2862" t="s">
        <v>27</v>
      </c>
      <c r="R2862" t="s">
        <v>32</v>
      </c>
      <c r="S2862">
        <v>80</v>
      </c>
      <c r="T2862">
        <v>280</v>
      </c>
      <c r="U2862" t="s">
        <v>29</v>
      </c>
    </row>
    <row r="2863" spans="1:21" x14ac:dyDescent="0.35">
      <c r="A2863" s="2" t="s">
        <v>36</v>
      </c>
      <c r="B2863">
        <v>8</v>
      </c>
      <c r="C2863" s="2">
        <v>2024</v>
      </c>
      <c r="D2863" s="2" t="s">
        <v>103</v>
      </c>
      <c r="E2863" s="2">
        <v>107</v>
      </c>
      <c r="F2863" s="2" t="s">
        <v>104</v>
      </c>
      <c r="G2863" s="2" t="s">
        <v>105</v>
      </c>
      <c r="H2863" t="s">
        <v>25</v>
      </c>
      <c r="I2863">
        <v>1262.5999999999999</v>
      </c>
      <c r="J2863" t="s">
        <v>106</v>
      </c>
      <c r="K2863">
        <v>1800</v>
      </c>
      <c r="L2863">
        <v>4</v>
      </c>
      <c r="M2863">
        <v>5</v>
      </c>
      <c r="N2863" t="s">
        <v>27</v>
      </c>
      <c r="O2863" t="s">
        <v>27</v>
      </c>
      <c r="P2863" t="s">
        <v>28</v>
      </c>
      <c r="Q2863" t="s">
        <v>27</v>
      </c>
      <c r="R2863" t="s">
        <v>32</v>
      </c>
      <c r="S2863">
        <v>80</v>
      </c>
      <c r="T2863">
        <v>57</v>
      </c>
      <c r="U2863" t="s">
        <v>29</v>
      </c>
    </row>
    <row r="2864" spans="1:21" x14ac:dyDescent="0.35">
      <c r="A2864" s="2" t="s">
        <v>37</v>
      </c>
      <c r="B2864">
        <v>9</v>
      </c>
      <c r="C2864" s="2">
        <v>2024</v>
      </c>
      <c r="D2864" s="2" t="s">
        <v>103</v>
      </c>
      <c r="E2864" s="2">
        <v>107</v>
      </c>
      <c r="F2864" t="s">
        <v>104</v>
      </c>
      <c r="G2864" s="2" t="s">
        <v>105</v>
      </c>
      <c r="H2864" t="s">
        <v>25</v>
      </c>
      <c r="I2864">
        <v>1422.6</v>
      </c>
      <c r="J2864" t="s">
        <v>106</v>
      </c>
      <c r="K2864">
        <v>4000</v>
      </c>
      <c r="L2864">
        <v>4</v>
      </c>
      <c r="M2864">
        <v>5</v>
      </c>
      <c r="N2864" t="s">
        <v>27</v>
      </c>
      <c r="O2864" t="s">
        <v>27</v>
      </c>
      <c r="P2864" t="s">
        <v>28</v>
      </c>
      <c r="Q2864" t="s">
        <v>32</v>
      </c>
      <c r="R2864" t="s">
        <v>32</v>
      </c>
      <c r="S2864">
        <v>80</v>
      </c>
      <c r="T2864">
        <v>1130</v>
      </c>
      <c r="U2864" t="s">
        <v>29</v>
      </c>
    </row>
    <row r="2865" spans="1:21" x14ac:dyDescent="0.35">
      <c r="A2865" s="2" t="s">
        <v>38</v>
      </c>
      <c r="B2865">
        <v>10</v>
      </c>
      <c r="C2865" s="2">
        <v>2024</v>
      </c>
      <c r="D2865" s="2" t="s">
        <v>103</v>
      </c>
      <c r="E2865" s="2">
        <v>107</v>
      </c>
      <c r="F2865" t="s">
        <v>104</v>
      </c>
      <c r="G2865" s="2" t="s">
        <v>105</v>
      </c>
      <c r="H2865" t="s">
        <v>25</v>
      </c>
      <c r="I2865">
        <v>1297.5999999999999</v>
      </c>
      <c r="J2865" t="s">
        <v>106</v>
      </c>
      <c r="K2865">
        <v>2000</v>
      </c>
      <c r="L2865">
        <v>4</v>
      </c>
      <c r="M2865">
        <v>5</v>
      </c>
      <c r="N2865" t="s">
        <v>27</v>
      </c>
      <c r="O2865" t="s">
        <v>27</v>
      </c>
      <c r="P2865" t="s">
        <v>28</v>
      </c>
      <c r="Q2865" t="s">
        <v>27</v>
      </c>
      <c r="R2865" t="s">
        <v>32</v>
      </c>
      <c r="S2865">
        <v>80</v>
      </c>
      <c r="T2865">
        <v>175</v>
      </c>
      <c r="U2865" t="s">
        <v>29</v>
      </c>
    </row>
    <row r="2866" spans="1:21" x14ac:dyDescent="0.35">
      <c r="A2866" s="2" t="s">
        <v>40</v>
      </c>
      <c r="B2866">
        <v>11</v>
      </c>
      <c r="C2866" s="2">
        <v>2024</v>
      </c>
      <c r="D2866" s="2" t="s">
        <v>103</v>
      </c>
      <c r="E2866" s="2">
        <v>107</v>
      </c>
      <c r="F2866" t="s">
        <v>104</v>
      </c>
      <c r="G2866" s="2" t="s">
        <v>105</v>
      </c>
      <c r="H2866" t="s">
        <v>25</v>
      </c>
      <c r="I2866">
        <v>1127.5999999999999</v>
      </c>
      <c r="J2866" t="s">
        <v>106</v>
      </c>
      <c r="K2866">
        <v>2000</v>
      </c>
      <c r="L2866">
        <v>4</v>
      </c>
      <c r="M2866">
        <v>4</v>
      </c>
      <c r="N2866" t="s">
        <v>27</v>
      </c>
      <c r="O2866" t="s">
        <v>27</v>
      </c>
      <c r="P2866" t="s">
        <v>28</v>
      </c>
      <c r="Q2866" t="s">
        <v>27</v>
      </c>
      <c r="R2866" t="s">
        <v>32</v>
      </c>
      <c r="S2866">
        <v>80</v>
      </c>
      <c r="T2866">
        <v>110</v>
      </c>
      <c r="U2866" t="s">
        <v>29</v>
      </c>
    </row>
    <row r="2867" spans="1:21" x14ac:dyDescent="0.35">
      <c r="A2867" s="2" t="s">
        <v>41</v>
      </c>
      <c r="B2867">
        <v>12</v>
      </c>
      <c r="C2867" s="2">
        <v>2024</v>
      </c>
      <c r="D2867" s="2" t="s">
        <v>103</v>
      </c>
      <c r="E2867" s="2">
        <v>107</v>
      </c>
      <c r="F2867" t="s">
        <v>104</v>
      </c>
      <c r="G2867" s="2" t="s">
        <v>105</v>
      </c>
      <c r="H2867" t="s">
        <v>25</v>
      </c>
      <c r="I2867">
        <v>1172.5999999999999</v>
      </c>
      <c r="J2867" t="s">
        <v>106</v>
      </c>
      <c r="K2867">
        <v>2000</v>
      </c>
      <c r="L2867">
        <v>4</v>
      </c>
      <c r="M2867">
        <v>4</v>
      </c>
      <c r="N2867" t="s">
        <v>27</v>
      </c>
      <c r="O2867" t="s">
        <v>27</v>
      </c>
      <c r="P2867" t="s">
        <v>28</v>
      </c>
      <c r="Q2867" t="s">
        <v>32</v>
      </c>
      <c r="R2867" t="s">
        <v>32</v>
      </c>
      <c r="S2867">
        <v>80</v>
      </c>
      <c r="T2867">
        <v>95</v>
      </c>
      <c r="U2867" t="s">
        <v>29</v>
      </c>
    </row>
    <row r="2868" spans="1:21" x14ac:dyDescent="0.35">
      <c r="A2868" s="2" t="s">
        <v>42</v>
      </c>
      <c r="B2868">
        <v>13</v>
      </c>
      <c r="C2868" s="2">
        <v>2024</v>
      </c>
      <c r="D2868" s="2" t="s">
        <v>103</v>
      </c>
      <c r="E2868" s="2">
        <v>107</v>
      </c>
      <c r="F2868" t="s">
        <v>104</v>
      </c>
      <c r="G2868" s="2" t="s">
        <v>105</v>
      </c>
      <c r="H2868" t="s">
        <v>25</v>
      </c>
      <c r="I2868">
        <v>1262.5999999999999</v>
      </c>
      <c r="J2868" t="s">
        <v>106</v>
      </c>
      <c r="K2868">
        <v>2000</v>
      </c>
      <c r="L2868">
        <v>4</v>
      </c>
      <c r="M2868">
        <v>4</v>
      </c>
      <c r="N2868" t="s">
        <v>27</v>
      </c>
      <c r="O2868" t="s">
        <v>27</v>
      </c>
      <c r="P2868">
        <v>18</v>
      </c>
      <c r="Q2868" t="s">
        <v>32</v>
      </c>
      <c r="R2868" t="s">
        <v>32</v>
      </c>
      <c r="S2868">
        <v>80</v>
      </c>
      <c r="T2868">
        <v>100</v>
      </c>
      <c r="U2868" t="s">
        <v>29</v>
      </c>
    </row>
    <row r="2869" spans="1:21" x14ac:dyDescent="0.35">
      <c r="A2869" s="2" t="s">
        <v>43</v>
      </c>
      <c r="B2869">
        <v>15</v>
      </c>
      <c r="C2869" s="2">
        <v>2024</v>
      </c>
      <c r="D2869" s="2" t="s">
        <v>103</v>
      </c>
      <c r="E2869" s="2">
        <v>107</v>
      </c>
      <c r="F2869" t="s">
        <v>104</v>
      </c>
      <c r="G2869" s="2" t="s">
        <v>105</v>
      </c>
      <c r="H2869" t="s">
        <v>25</v>
      </c>
      <c r="I2869">
        <v>1337.6</v>
      </c>
      <c r="J2869" t="s">
        <v>106</v>
      </c>
      <c r="K2869">
        <v>4000</v>
      </c>
      <c r="L2869">
        <v>4</v>
      </c>
      <c r="M2869">
        <v>4</v>
      </c>
      <c r="N2869" t="s">
        <v>27</v>
      </c>
      <c r="O2869" t="s">
        <v>27</v>
      </c>
      <c r="P2869">
        <v>18</v>
      </c>
      <c r="Q2869" t="s">
        <v>27</v>
      </c>
      <c r="R2869" t="s">
        <v>32</v>
      </c>
      <c r="S2869">
        <v>80</v>
      </c>
      <c r="T2869">
        <v>152</v>
      </c>
      <c r="U2869" t="s">
        <v>29</v>
      </c>
    </row>
    <row r="2870" spans="1:21" x14ac:dyDescent="0.35">
      <c r="A2870" s="2" t="s">
        <v>44</v>
      </c>
      <c r="B2870">
        <v>16</v>
      </c>
      <c r="C2870" s="2">
        <v>2024</v>
      </c>
      <c r="D2870" s="2" t="s">
        <v>103</v>
      </c>
      <c r="E2870" s="2">
        <v>107</v>
      </c>
      <c r="F2870" t="s">
        <v>104</v>
      </c>
      <c r="G2870" s="2" t="s">
        <v>105</v>
      </c>
      <c r="H2870" t="s">
        <v>25</v>
      </c>
      <c r="I2870">
        <v>1172.5999999999999</v>
      </c>
      <c r="J2870" t="s">
        <v>106</v>
      </c>
      <c r="K2870">
        <v>2000</v>
      </c>
      <c r="L2870">
        <v>4</v>
      </c>
      <c r="M2870">
        <v>5</v>
      </c>
      <c r="N2870" t="s">
        <v>27</v>
      </c>
      <c r="O2870" t="s">
        <v>27</v>
      </c>
      <c r="P2870">
        <v>18</v>
      </c>
      <c r="Q2870" t="s">
        <v>32</v>
      </c>
      <c r="R2870" t="s">
        <v>32</v>
      </c>
      <c r="S2870">
        <v>80</v>
      </c>
      <c r="T2870">
        <v>240</v>
      </c>
      <c r="U2870" t="s">
        <v>29</v>
      </c>
    </row>
    <row r="2871" spans="1:21" x14ac:dyDescent="0.35">
      <c r="A2871" s="2" t="s">
        <v>45</v>
      </c>
      <c r="B2871">
        <v>17</v>
      </c>
      <c r="C2871" s="2">
        <v>2024</v>
      </c>
      <c r="D2871" s="2" t="s">
        <v>103</v>
      </c>
      <c r="E2871" s="2">
        <v>107</v>
      </c>
      <c r="F2871" t="s">
        <v>104</v>
      </c>
      <c r="G2871" s="2" t="s">
        <v>105</v>
      </c>
      <c r="H2871" t="s">
        <v>25</v>
      </c>
      <c r="I2871">
        <v>1344.6</v>
      </c>
      <c r="J2871" t="s">
        <v>106</v>
      </c>
      <c r="K2871">
        <v>2000</v>
      </c>
      <c r="L2871">
        <v>4</v>
      </c>
      <c r="M2871">
        <v>5</v>
      </c>
      <c r="N2871" t="s">
        <v>27</v>
      </c>
      <c r="O2871" t="s">
        <v>27</v>
      </c>
      <c r="P2871" t="s">
        <v>28</v>
      </c>
      <c r="Q2871" t="s">
        <v>27</v>
      </c>
      <c r="R2871" t="s">
        <v>32</v>
      </c>
      <c r="S2871">
        <v>80</v>
      </c>
      <c r="T2871">
        <v>80</v>
      </c>
      <c r="U2871" t="s">
        <v>29</v>
      </c>
    </row>
    <row r="2872" spans="1:21" x14ac:dyDescent="0.35">
      <c r="A2872" s="2" t="s">
        <v>46</v>
      </c>
      <c r="B2872">
        <v>18</v>
      </c>
      <c r="C2872" s="2">
        <v>2024</v>
      </c>
      <c r="D2872" s="2" t="s">
        <v>103</v>
      </c>
      <c r="E2872" s="2">
        <v>107</v>
      </c>
      <c r="F2872" t="s">
        <v>104</v>
      </c>
      <c r="G2872" s="2" t="s">
        <v>105</v>
      </c>
      <c r="H2872" t="s">
        <v>25</v>
      </c>
      <c r="I2872">
        <v>1172.5999999999999</v>
      </c>
      <c r="J2872" t="s">
        <v>106</v>
      </c>
      <c r="K2872">
        <v>4000</v>
      </c>
      <c r="L2872">
        <v>4</v>
      </c>
      <c r="M2872">
        <v>4</v>
      </c>
      <c r="N2872" t="s">
        <v>27</v>
      </c>
      <c r="O2872" t="s">
        <v>27</v>
      </c>
      <c r="P2872" t="s">
        <v>28</v>
      </c>
      <c r="Q2872" t="s">
        <v>32</v>
      </c>
      <c r="R2872" t="s">
        <v>32</v>
      </c>
      <c r="S2872">
        <v>80</v>
      </c>
      <c r="T2872">
        <v>50</v>
      </c>
      <c r="U2872" t="s">
        <v>29</v>
      </c>
    </row>
    <row r="2873" spans="1:21" x14ac:dyDescent="0.35">
      <c r="A2873" s="2" t="s">
        <v>47</v>
      </c>
      <c r="B2873">
        <v>19</v>
      </c>
      <c r="C2873" s="2">
        <v>2024</v>
      </c>
      <c r="D2873" s="2" t="s">
        <v>103</v>
      </c>
      <c r="E2873" s="2">
        <v>107</v>
      </c>
      <c r="F2873" t="s">
        <v>104</v>
      </c>
      <c r="G2873" s="2" t="s">
        <v>105</v>
      </c>
      <c r="H2873" t="s">
        <v>25</v>
      </c>
      <c r="I2873">
        <v>1222.5999999999999</v>
      </c>
      <c r="J2873" t="s">
        <v>106</v>
      </c>
      <c r="K2873">
        <v>4000</v>
      </c>
      <c r="L2873">
        <v>4</v>
      </c>
      <c r="M2873">
        <v>5</v>
      </c>
      <c r="N2873" t="s">
        <v>27</v>
      </c>
      <c r="O2873" t="s">
        <v>27</v>
      </c>
      <c r="P2873" t="s">
        <v>28</v>
      </c>
      <c r="Q2873" t="s">
        <v>32</v>
      </c>
      <c r="R2873" t="s">
        <v>32</v>
      </c>
      <c r="S2873">
        <v>80</v>
      </c>
      <c r="T2873">
        <v>200</v>
      </c>
      <c r="U2873" t="s">
        <v>29</v>
      </c>
    </row>
    <row r="2874" spans="1:21" x14ac:dyDescent="0.35">
      <c r="A2874" s="2" t="s">
        <v>48</v>
      </c>
      <c r="B2874">
        <v>20</v>
      </c>
      <c r="C2874" s="2">
        <v>2024</v>
      </c>
      <c r="D2874" s="2" t="s">
        <v>103</v>
      </c>
      <c r="E2874" s="2">
        <v>107</v>
      </c>
      <c r="F2874" t="s">
        <v>104</v>
      </c>
      <c r="G2874" s="2" t="s">
        <v>105</v>
      </c>
      <c r="H2874" t="s">
        <v>25</v>
      </c>
      <c r="I2874">
        <v>1337.6</v>
      </c>
      <c r="J2874" t="s">
        <v>106</v>
      </c>
      <c r="K2874">
        <v>2000</v>
      </c>
      <c r="L2874">
        <v>4</v>
      </c>
      <c r="M2874">
        <v>5</v>
      </c>
      <c r="N2874" t="s">
        <v>27</v>
      </c>
      <c r="O2874" t="s">
        <v>27</v>
      </c>
      <c r="P2874" t="s">
        <v>28</v>
      </c>
      <c r="Q2874" t="s">
        <v>32</v>
      </c>
      <c r="R2874" t="s">
        <v>32</v>
      </c>
      <c r="S2874">
        <v>80</v>
      </c>
      <c r="T2874">
        <v>165</v>
      </c>
      <c r="U2874" t="s">
        <v>29</v>
      </c>
    </row>
    <row r="2875" spans="1:21" x14ac:dyDescent="0.35">
      <c r="A2875" s="2" t="s">
        <v>49</v>
      </c>
      <c r="B2875">
        <v>21</v>
      </c>
      <c r="C2875" s="2">
        <v>2024</v>
      </c>
      <c r="D2875" s="2" t="s">
        <v>103</v>
      </c>
      <c r="E2875" s="2">
        <v>107</v>
      </c>
      <c r="F2875" t="s">
        <v>104</v>
      </c>
      <c r="G2875" s="2" t="s">
        <v>105</v>
      </c>
      <c r="H2875" t="s">
        <v>25</v>
      </c>
      <c r="I2875">
        <v>1202.5999999999999</v>
      </c>
      <c r="J2875" t="s">
        <v>106</v>
      </c>
      <c r="K2875">
        <v>2000</v>
      </c>
      <c r="L2875">
        <v>4</v>
      </c>
      <c r="M2875">
        <v>4</v>
      </c>
      <c r="N2875" t="s">
        <v>27</v>
      </c>
      <c r="O2875" t="s">
        <v>27</v>
      </c>
      <c r="P2875">
        <v>18</v>
      </c>
      <c r="Q2875" t="s">
        <v>32</v>
      </c>
      <c r="R2875" t="s">
        <v>32</v>
      </c>
      <c r="S2875">
        <v>80</v>
      </c>
      <c r="T2875">
        <v>100</v>
      </c>
      <c r="U2875" t="s">
        <v>29</v>
      </c>
    </row>
    <row r="2876" spans="1:21" x14ac:dyDescent="0.35">
      <c r="A2876" s="2" t="s">
        <v>50</v>
      </c>
      <c r="B2876">
        <v>22</v>
      </c>
      <c r="C2876" s="2">
        <v>2024</v>
      </c>
      <c r="D2876" s="2" t="s">
        <v>103</v>
      </c>
      <c r="E2876" s="2">
        <v>107</v>
      </c>
      <c r="F2876" t="s">
        <v>104</v>
      </c>
      <c r="G2876" s="2" t="s">
        <v>105</v>
      </c>
      <c r="H2876" t="s">
        <v>25</v>
      </c>
      <c r="I2876">
        <v>1212.5999999999999</v>
      </c>
      <c r="J2876" t="s">
        <v>106</v>
      </c>
      <c r="K2876">
        <v>2000</v>
      </c>
      <c r="L2876">
        <v>4</v>
      </c>
      <c r="M2876">
        <v>4</v>
      </c>
      <c r="N2876" t="s">
        <v>27</v>
      </c>
      <c r="O2876" t="s">
        <v>27</v>
      </c>
      <c r="P2876">
        <v>18</v>
      </c>
      <c r="Q2876" t="s">
        <v>32</v>
      </c>
      <c r="R2876" t="s">
        <v>32</v>
      </c>
      <c r="S2876">
        <v>80</v>
      </c>
      <c r="T2876">
        <v>200</v>
      </c>
      <c r="U2876" t="s">
        <v>29</v>
      </c>
    </row>
    <row r="2877" spans="1:21" x14ac:dyDescent="0.35">
      <c r="A2877" s="2" t="s">
        <v>51</v>
      </c>
      <c r="B2877">
        <v>23</v>
      </c>
      <c r="C2877" s="2">
        <v>2024</v>
      </c>
      <c r="D2877" s="2" t="s">
        <v>103</v>
      </c>
      <c r="E2877" s="2">
        <v>107</v>
      </c>
      <c r="F2877" t="s">
        <v>104</v>
      </c>
      <c r="G2877" s="2" t="s">
        <v>105</v>
      </c>
      <c r="H2877" t="s">
        <v>25</v>
      </c>
      <c r="I2877">
        <v>1157.5999999999999</v>
      </c>
      <c r="J2877" t="s">
        <v>106</v>
      </c>
      <c r="K2877">
        <v>4000</v>
      </c>
      <c r="L2877">
        <v>4</v>
      </c>
      <c r="M2877">
        <v>4</v>
      </c>
      <c r="N2877" t="s">
        <v>27</v>
      </c>
      <c r="O2877" t="s">
        <v>27</v>
      </c>
      <c r="P2877" t="s">
        <v>28</v>
      </c>
      <c r="Q2877" t="s">
        <v>32</v>
      </c>
      <c r="R2877" t="s">
        <v>32</v>
      </c>
      <c r="S2877">
        <v>80</v>
      </c>
      <c r="T2877">
        <v>70</v>
      </c>
      <c r="U2877" t="s">
        <v>29</v>
      </c>
    </row>
    <row r="2878" spans="1:21" x14ac:dyDescent="0.35">
      <c r="A2878" s="2" t="s">
        <v>52</v>
      </c>
      <c r="B2878">
        <v>24</v>
      </c>
      <c r="C2878" s="2">
        <v>2024</v>
      </c>
      <c r="D2878" s="2" t="s">
        <v>103</v>
      </c>
      <c r="E2878" s="2">
        <v>107</v>
      </c>
      <c r="F2878" t="s">
        <v>104</v>
      </c>
      <c r="G2878" s="2" t="s">
        <v>105</v>
      </c>
      <c r="H2878" t="s">
        <v>25</v>
      </c>
      <c r="I2878">
        <v>993.6</v>
      </c>
      <c r="J2878" t="s">
        <v>106</v>
      </c>
      <c r="K2878">
        <v>2000</v>
      </c>
      <c r="L2878">
        <v>4</v>
      </c>
      <c r="M2878">
        <v>5</v>
      </c>
      <c r="N2878" t="s">
        <v>27</v>
      </c>
      <c r="O2878" t="s">
        <v>27</v>
      </c>
      <c r="P2878">
        <v>18</v>
      </c>
      <c r="Q2878" t="s">
        <v>32</v>
      </c>
      <c r="R2878" t="s">
        <v>32</v>
      </c>
      <c r="S2878">
        <v>80</v>
      </c>
      <c r="T2878">
        <v>56</v>
      </c>
      <c r="U2878" t="s">
        <v>29</v>
      </c>
    </row>
    <row r="2879" spans="1:21" x14ac:dyDescent="0.35">
      <c r="A2879" s="2" t="s">
        <v>53</v>
      </c>
      <c r="B2879">
        <v>25</v>
      </c>
      <c r="C2879" s="2">
        <v>2024</v>
      </c>
      <c r="D2879" s="2" t="s">
        <v>103</v>
      </c>
      <c r="E2879" s="2">
        <v>107</v>
      </c>
      <c r="F2879" t="s">
        <v>104</v>
      </c>
      <c r="G2879" s="2" t="s">
        <v>105</v>
      </c>
      <c r="H2879" t="s">
        <v>25</v>
      </c>
      <c r="I2879">
        <v>1322.6</v>
      </c>
      <c r="J2879" t="s">
        <v>107</v>
      </c>
      <c r="K2879">
        <v>2000</v>
      </c>
      <c r="L2879">
        <v>4</v>
      </c>
      <c r="M2879">
        <v>4</v>
      </c>
      <c r="N2879" t="s">
        <v>27</v>
      </c>
      <c r="O2879" t="s">
        <v>27</v>
      </c>
      <c r="P2879">
        <v>18</v>
      </c>
      <c r="Q2879" t="s">
        <v>27</v>
      </c>
      <c r="R2879" t="s">
        <v>32</v>
      </c>
      <c r="S2879">
        <v>80</v>
      </c>
      <c r="T2879">
        <v>161</v>
      </c>
      <c r="U2879" t="s">
        <v>29</v>
      </c>
    </row>
    <row r="2880" spans="1:21" x14ac:dyDescent="0.35">
      <c r="A2880" s="2" t="s">
        <v>54</v>
      </c>
      <c r="B2880">
        <v>26</v>
      </c>
      <c r="C2880" s="2">
        <v>2024</v>
      </c>
      <c r="D2880" s="2" t="s">
        <v>103</v>
      </c>
      <c r="E2880" s="2">
        <v>107</v>
      </c>
      <c r="F2880" t="s">
        <v>104</v>
      </c>
      <c r="G2880" s="2" t="s">
        <v>105</v>
      </c>
      <c r="H2880" t="s">
        <v>25</v>
      </c>
      <c r="I2880">
        <v>1422.6</v>
      </c>
      <c r="J2880" t="s">
        <v>106</v>
      </c>
      <c r="K2880">
        <v>2000</v>
      </c>
      <c r="L2880">
        <v>4</v>
      </c>
      <c r="M2880">
        <v>4</v>
      </c>
      <c r="N2880" t="s">
        <v>27</v>
      </c>
      <c r="O2880" t="s">
        <v>27</v>
      </c>
      <c r="P2880" t="s">
        <v>28</v>
      </c>
      <c r="Q2880" t="s">
        <v>32</v>
      </c>
      <c r="R2880" t="s">
        <v>32</v>
      </c>
      <c r="S2880">
        <v>80</v>
      </c>
      <c r="T2880">
        <v>200</v>
      </c>
      <c r="U2880" t="s">
        <v>29</v>
      </c>
    </row>
    <row r="2881" spans="1:21" x14ac:dyDescent="0.35">
      <c r="A2881" s="2" t="s">
        <v>55</v>
      </c>
      <c r="B2881">
        <v>27</v>
      </c>
      <c r="C2881" s="2">
        <v>2024</v>
      </c>
      <c r="D2881" s="2" t="s">
        <v>103</v>
      </c>
      <c r="E2881" s="2">
        <v>107</v>
      </c>
      <c r="F2881" t="s">
        <v>104</v>
      </c>
      <c r="G2881" s="2" t="s">
        <v>105</v>
      </c>
      <c r="H2881" t="s">
        <v>25</v>
      </c>
      <c r="I2881">
        <v>1172.5999999999999</v>
      </c>
      <c r="J2881" t="s">
        <v>106</v>
      </c>
      <c r="K2881">
        <v>2000</v>
      </c>
      <c r="L2881">
        <v>4</v>
      </c>
      <c r="M2881">
        <v>5</v>
      </c>
      <c r="N2881" t="s">
        <v>27</v>
      </c>
      <c r="O2881" t="s">
        <v>27</v>
      </c>
      <c r="P2881" t="s">
        <v>28</v>
      </c>
      <c r="Q2881" t="s">
        <v>32</v>
      </c>
      <c r="R2881" t="s">
        <v>32</v>
      </c>
      <c r="S2881">
        <v>80</v>
      </c>
      <c r="T2881">
        <v>200</v>
      </c>
      <c r="U2881" t="s">
        <v>29</v>
      </c>
    </row>
    <row r="2882" spans="1:21" x14ac:dyDescent="0.35">
      <c r="A2882" s="2" t="s">
        <v>56</v>
      </c>
      <c r="B2882">
        <v>28</v>
      </c>
      <c r="C2882" s="2">
        <v>2024</v>
      </c>
      <c r="D2882" s="2" t="s">
        <v>103</v>
      </c>
      <c r="E2882" s="2">
        <v>107</v>
      </c>
      <c r="F2882" t="s">
        <v>104</v>
      </c>
      <c r="G2882" s="2" t="s">
        <v>105</v>
      </c>
      <c r="H2882" t="s">
        <v>25</v>
      </c>
      <c r="I2882">
        <v>1212.5999999999999</v>
      </c>
      <c r="J2882" t="s">
        <v>106</v>
      </c>
      <c r="K2882">
        <v>2000</v>
      </c>
      <c r="L2882">
        <v>4</v>
      </c>
      <c r="M2882">
        <v>4</v>
      </c>
      <c r="N2882" t="s">
        <v>27</v>
      </c>
      <c r="O2882" t="s">
        <v>27</v>
      </c>
      <c r="P2882" t="s">
        <v>28</v>
      </c>
      <c r="Q2882" t="s">
        <v>32</v>
      </c>
      <c r="R2882" t="s">
        <v>32</v>
      </c>
      <c r="S2882">
        <v>80</v>
      </c>
      <c r="T2882">
        <v>220</v>
      </c>
      <c r="U2882" t="s">
        <v>29</v>
      </c>
    </row>
    <row r="2883" spans="1:21" x14ac:dyDescent="0.35">
      <c r="A2883" s="2" t="s">
        <v>57</v>
      </c>
      <c r="B2883">
        <v>29</v>
      </c>
      <c r="C2883" s="2">
        <v>2024</v>
      </c>
      <c r="D2883" s="2" t="s">
        <v>103</v>
      </c>
      <c r="E2883" s="2">
        <v>107</v>
      </c>
      <c r="F2883" t="s">
        <v>104</v>
      </c>
      <c r="G2883" s="2" t="s">
        <v>105</v>
      </c>
      <c r="H2883" t="s">
        <v>25</v>
      </c>
      <c r="I2883">
        <v>1222.5999999999999</v>
      </c>
      <c r="J2883" t="s">
        <v>106</v>
      </c>
      <c r="K2883">
        <v>2000</v>
      </c>
      <c r="L2883">
        <v>4</v>
      </c>
      <c r="M2883">
        <v>5</v>
      </c>
      <c r="N2883" t="s">
        <v>27</v>
      </c>
      <c r="O2883" t="s">
        <v>27</v>
      </c>
      <c r="P2883">
        <v>18</v>
      </c>
      <c r="Q2883" t="s">
        <v>32</v>
      </c>
      <c r="R2883" t="s">
        <v>32</v>
      </c>
      <c r="S2883">
        <v>80</v>
      </c>
      <c r="T2883">
        <v>80</v>
      </c>
      <c r="U2883" t="s">
        <v>29</v>
      </c>
    </row>
    <row r="2884" spans="1:21" x14ac:dyDescent="0.35">
      <c r="A2884" s="2" t="s">
        <v>58</v>
      </c>
      <c r="B2884">
        <v>30</v>
      </c>
      <c r="C2884" s="2">
        <v>2024</v>
      </c>
      <c r="D2884" s="2" t="s">
        <v>103</v>
      </c>
      <c r="E2884" s="2">
        <v>107</v>
      </c>
      <c r="F2884" t="s">
        <v>104</v>
      </c>
      <c r="G2884" s="2" t="s">
        <v>105</v>
      </c>
      <c r="H2884" t="s">
        <v>25</v>
      </c>
      <c r="I2884">
        <v>1347.6</v>
      </c>
      <c r="J2884" t="s">
        <v>106</v>
      </c>
      <c r="K2884">
        <v>2000</v>
      </c>
      <c r="L2884">
        <v>4</v>
      </c>
      <c r="M2884">
        <v>5</v>
      </c>
      <c r="N2884" t="s">
        <v>27</v>
      </c>
      <c r="O2884" t="s">
        <v>27</v>
      </c>
      <c r="P2884" t="s">
        <v>28</v>
      </c>
      <c r="Q2884" t="s">
        <v>32</v>
      </c>
      <c r="R2884" t="s">
        <v>32</v>
      </c>
      <c r="S2884">
        <v>80</v>
      </c>
      <c r="T2884">
        <v>250</v>
      </c>
      <c r="U2884" t="s">
        <v>29</v>
      </c>
    </row>
    <row r="2885" spans="1:21" x14ac:dyDescent="0.35">
      <c r="A2885" s="2" t="s">
        <v>59</v>
      </c>
      <c r="B2885">
        <v>31</v>
      </c>
      <c r="C2885" s="2">
        <v>2024</v>
      </c>
      <c r="D2885" s="2" t="s">
        <v>103</v>
      </c>
      <c r="E2885" s="2">
        <v>107</v>
      </c>
      <c r="F2885" t="s">
        <v>104</v>
      </c>
      <c r="G2885" s="2" t="s">
        <v>105</v>
      </c>
      <c r="H2885" t="s">
        <v>25</v>
      </c>
      <c r="I2885">
        <v>1337.6</v>
      </c>
      <c r="J2885" t="s">
        <v>106</v>
      </c>
      <c r="K2885">
        <v>4000</v>
      </c>
      <c r="L2885">
        <v>4</v>
      </c>
      <c r="M2885">
        <v>5</v>
      </c>
      <c r="N2885" t="s">
        <v>27</v>
      </c>
      <c r="O2885" t="s">
        <v>27</v>
      </c>
      <c r="P2885" t="s">
        <v>28</v>
      </c>
      <c r="Q2885" t="s">
        <v>27</v>
      </c>
      <c r="R2885" t="s">
        <v>32</v>
      </c>
      <c r="S2885">
        <v>80</v>
      </c>
      <c r="T2885">
        <v>10</v>
      </c>
      <c r="U2885" t="s">
        <v>29</v>
      </c>
    </row>
    <row r="2886" spans="1:21" x14ac:dyDescent="0.35">
      <c r="A2886" s="2" t="s">
        <v>60</v>
      </c>
      <c r="B2886">
        <v>32</v>
      </c>
      <c r="C2886" s="2">
        <v>2024</v>
      </c>
      <c r="D2886" s="2" t="s">
        <v>103</v>
      </c>
      <c r="E2886" s="2">
        <v>107</v>
      </c>
      <c r="F2886" t="s">
        <v>104</v>
      </c>
      <c r="G2886" s="2" t="s">
        <v>105</v>
      </c>
      <c r="H2886" t="s">
        <v>25</v>
      </c>
      <c r="I2886">
        <v>1292.5999999999999</v>
      </c>
      <c r="J2886" t="s">
        <v>106</v>
      </c>
      <c r="K2886">
        <v>4000</v>
      </c>
      <c r="L2886">
        <v>4</v>
      </c>
      <c r="M2886">
        <v>5</v>
      </c>
      <c r="N2886" t="s">
        <v>27</v>
      </c>
      <c r="O2886" t="s">
        <v>27</v>
      </c>
      <c r="P2886" t="s">
        <v>28</v>
      </c>
      <c r="Q2886" t="s">
        <v>32</v>
      </c>
      <c r="R2886" t="s">
        <v>32</v>
      </c>
      <c r="S2886">
        <v>80</v>
      </c>
      <c r="T2886">
        <v>240</v>
      </c>
      <c r="U2886" t="s">
        <v>29</v>
      </c>
    </row>
    <row r="2887" spans="1:21" x14ac:dyDescent="0.35">
      <c r="A2887" s="2" t="s">
        <v>61</v>
      </c>
      <c r="B2887">
        <v>33</v>
      </c>
      <c r="C2887" s="2">
        <v>2024</v>
      </c>
      <c r="D2887" s="2" t="s">
        <v>103</v>
      </c>
      <c r="E2887" s="2">
        <v>107</v>
      </c>
      <c r="F2887" t="s">
        <v>104</v>
      </c>
      <c r="G2887" s="2" t="s">
        <v>105</v>
      </c>
      <c r="H2887" t="s">
        <v>25</v>
      </c>
      <c r="I2887">
        <v>1422.6</v>
      </c>
      <c r="J2887" t="s">
        <v>106</v>
      </c>
      <c r="K2887">
        <v>2000</v>
      </c>
      <c r="L2887">
        <v>4</v>
      </c>
      <c r="M2887">
        <v>4</v>
      </c>
      <c r="N2887" t="s">
        <v>27</v>
      </c>
      <c r="O2887" t="s">
        <v>27</v>
      </c>
      <c r="P2887" t="s">
        <v>28</v>
      </c>
      <c r="Q2887" t="s">
        <v>32</v>
      </c>
      <c r="R2887" t="s">
        <v>32</v>
      </c>
      <c r="S2887">
        <v>80</v>
      </c>
      <c r="T2887">
        <v>183.33</v>
      </c>
      <c r="U2887" t="s">
        <v>29</v>
      </c>
    </row>
    <row r="2888" spans="1:21" x14ac:dyDescent="0.35">
      <c r="A2888" s="2" t="s">
        <v>62</v>
      </c>
      <c r="B2888">
        <v>34</v>
      </c>
      <c r="C2888" s="2">
        <v>2024</v>
      </c>
      <c r="D2888" s="2" t="s">
        <v>103</v>
      </c>
      <c r="E2888" s="2">
        <v>107</v>
      </c>
      <c r="F2888" t="s">
        <v>104</v>
      </c>
      <c r="G2888" s="2" t="s">
        <v>105</v>
      </c>
      <c r="H2888" t="s">
        <v>25</v>
      </c>
      <c r="I2888">
        <v>1322.6</v>
      </c>
      <c r="J2888" t="s">
        <v>106</v>
      </c>
      <c r="K2888">
        <v>2000</v>
      </c>
      <c r="L2888">
        <v>4</v>
      </c>
      <c r="M2888">
        <v>5</v>
      </c>
      <c r="N2888" t="s">
        <v>27</v>
      </c>
      <c r="O2888" t="s">
        <v>27</v>
      </c>
      <c r="P2888" t="s">
        <v>28</v>
      </c>
      <c r="Q2888" t="s">
        <v>32</v>
      </c>
      <c r="R2888" t="s">
        <v>32</v>
      </c>
      <c r="S2888">
        <v>80</v>
      </c>
      <c r="T2888">
        <v>90</v>
      </c>
      <c r="U2888" t="s">
        <v>29</v>
      </c>
    </row>
    <row r="2889" spans="1:21" x14ac:dyDescent="0.35">
      <c r="A2889" s="2" t="s">
        <v>63</v>
      </c>
      <c r="B2889">
        <v>35</v>
      </c>
      <c r="C2889" s="2">
        <v>2024</v>
      </c>
      <c r="D2889" s="2" t="s">
        <v>103</v>
      </c>
      <c r="E2889" s="2">
        <v>107</v>
      </c>
      <c r="F2889" t="s">
        <v>104</v>
      </c>
      <c r="G2889" s="2" t="s">
        <v>105</v>
      </c>
      <c r="H2889" t="s">
        <v>25</v>
      </c>
      <c r="I2889">
        <v>1307.5999999999999</v>
      </c>
      <c r="J2889" t="s">
        <v>106</v>
      </c>
      <c r="K2889">
        <v>2000</v>
      </c>
      <c r="L2889">
        <v>4</v>
      </c>
      <c r="M2889">
        <v>5</v>
      </c>
      <c r="N2889" t="s">
        <v>27</v>
      </c>
      <c r="O2889" t="s">
        <v>27</v>
      </c>
      <c r="P2889" t="s">
        <v>28</v>
      </c>
      <c r="Q2889" t="s">
        <v>32</v>
      </c>
      <c r="R2889" t="s">
        <v>32</v>
      </c>
      <c r="S2889">
        <v>80</v>
      </c>
      <c r="T2889">
        <v>260</v>
      </c>
      <c r="U2889" t="s">
        <v>29</v>
      </c>
    </row>
    <row r="2890" spans="1:21" x14ac:dyDescent="0.35">
      <c r="A2890" s="2" t="s">
        <v>64</v>
      </c>
      <c r="B2890">
        <v>36</v>
      </c>
      <c r="C2890" s="2">
        <v>2024</v>
      </c>
      <c r="D2890" s="2" t="s">
        <v>103</v>
      </c>
      <c r="E2890" s="2">
        <v>107</v>
      </c>
      <c r="F2890" t="s">
        <v>104</v>
      </c>
      <c r="G2890" s="2" t="s">
        <v>105</v>
      </c>
      <c r="H2890" t="s">
        <v>25</v>
      </c>
      <c r="I2890">
        <v>1549.6</v>
      </c>
      <c r="J2890" t="s">
        <v>106</v>
      </c>
      <c r="K2890">
        <v>2000</v>
      </c>
      <c r="L2890">
        <v>4</v>
      </c>
      <c r="M2890">
        <v>4</v>
      </c>
      <c r="N2890" t="s">
        <v>27</v>
      </c>
      <c r="O2890" t="s">
        <v>27</v>
      </c>
      <c r="P2890">
        <v>21</v>
      </c>
      <c r="Q2890" t="s">
        <v>32</v>
      </c>
      <c r="R2890" t="s">
        <v>32</v>
      </c>
      <c r="S2890">
        <v>80</v>
      </c>
      <c r="T2890">
        <v>163.33000000000001</v>
      </c>
      <c r="U2890" t="s">
        <v>29</v>
      </c>
    </row>
    <row r="2891" spans="1:21" x14ac:dyDescent="0.35">
      <c r="A2891" s="2" t="s">
        <v>65</v>
      </c>
      <c r="B2891">
        <v>37</v>
      </c>
      <c r="C2891" s="2">
        <v>2024</v>
      </c>
      <c r="D2891" s="2" t="s">
        <v>103</v>
      </c>
      <c r="E2891" s="2">
        <v>107</v>
      </c>
      <c r="F2891" t="s">
        <v>104</v>
      </c>
      <c r="G2891" s="2" t="s">
        <v>105</v>
      </c>
      <c r="H2891" t="s">
        <v>25</v>
      </c>
      <c r="I2891">
        <v>1282.5999999999999</v>
      </c>
      <c r="J2891" t="s">
        <v>106</v>
      </c>
      <c r="K2891">
        <v>2000</v>
      </c>
      <c r="L2891">
        <v>4</v>
      </c>
      <c r="M2891">
        <v>5</v>
      </c>
      <c r="N2891" t="s">
        <v>27</v>
      </c>
      <c r="O2891" t="s">
        <v>27</v>
      </c>
      <c r="P2891">
        <v>18</v>
      </c>
      <c r="Q2891" t="s">
        <v>32</v>
      </c>
      <c r="R2891" t="s">
        <v>32</v>
      </c>
      <c r="S2891">
        <v>80</v>
      </c>
      <c r="T2891">
        <v>120</v>
      </c>
      <c r="U2891" t="s">
        <v>29</v>
      </c>
    </row>
    <row r="2892" spans="1:21" x14ac:dyDescent="0.35">
      <c r="A2892" s="2" t="s">
        <v>66</v>
      </c>
      <c r="B2892">
        <v>38</v>
      </c>
      <c r="C2892" s="2">
        <v>2024</v>
      </c>
      <c r="D2892" s="2" t="s">
        <v>103</v>
      </c>
      <c r="E2892" s="2">
        <v>107</v>
      </c>
      <c r="F2892" s="2" t="s">
        <v>104</v>
      </c>
      <c r="G2892" s="2" t="s">
        <v>105</v>
      </c>
      <c r="H2892" t="s">
        <v>25</v>
      </c>
      <c r="I2892">
        <v>1072.5999999999999</v>
      </c>
      <c r="J2892" t="s">
        <v>106</v>
      </c>
      <c r="K2892">
        <v>2000</v>
      </c>
      <c r="L2892">
        <v>4</v>
      </c>
      <c r="M2892">
        <v>5</v>
      </c>
      <c r="N2892" t="s">
        <v>27</v>
      </c>
      <c r="O2892" t="s">
        <v>27</v>
      </c>
      <c r="P2892" t="s">
        <v>28</v>
      </c>
      <c r="Q2892" t="s">
        <v>32</v>
      </c>
      <c r="R2892" t="s">
        <v>32</v>
      </c>
      <c r="S2892">
        <v>80</v>
      </c>
      <c r="T2892">
        <v>170</v>
      </c>
      <c r="U2892" t="s">
        <v>29</v>
      </c>
    </row>
    <row r="2893" spans="1:21" x14ac:dyDescent="0.35">
      <c r="A2893" s="2" t="s">
        <v>67</v>
      </c>
      <c r="B2893">
        <v>39</v>
      </c>
      <c r="C2893" s="2">
        <v>2024</v>
      </c>
      <c r="D2893" s="2" t="s">
        <v>103</v>
      </c>
      <c r="E2893" s="2">
        <v>107</v>
      </c>
      <c r="F2893" s="2" t="s">
        <v>104</v>
      </c>
      <c r="G2893" s="2" t="s">
        <v>105</v>
      </c>
      <c r="H2893" t="s">
        <v>25</v>
      </c>
      <c r="I2893">
        <v>1252.5999999999999</v>
      </c>
      <c r="J2893" t="s">
        <v>106</v>
      </c>
      <c r="K2893">
        <v>2000</v>
      </c>
      <c r="L2893">
        <v>4</v>
      </c>
      <c r="M2893">
        <v>4</v>
      </c>
      <c r="N2893" t="s">
        <v>27</v>
      </c>
      <c r="O2893" t="s">
        <v>27</v>
      </c>
      <c r="P2893">
        <v>18</v>
      </c>
      <c r="Q2893" t="s">
        <v>27</v>
      </c>
      <c r="R2893" t="s">
        <v>32</v>
      </c>
      <c r="S2893">
        <v>80</v>
      </c>
      <c r="T2893">
        <v>120</v>
      </c>
      <c r="U2893" t="s">
        <v>29</v>
      </c>
    </row>
    <row r="2894" spans="1:21" x14ac:dyDescent="0.35">
      <c r="A2894" s="2" t="s">
        <v>68</v>
      </c>
      <c r="B2894">
        <v>40</v>
      </c>
      <c r="C2894" s="2">
        <v>2024</v>
      </c>
      <c r="D2894" s="2" t="s">
        <v>103</v>
      </c>
      <c r="E2894" s="2">
        <v>107</v>
      </c>
      <c r="F2894" s="2" t="s">
        <v>104</v>
      </c>
      <c r="G2894" s="2" t="s">
        <v>105</v>
      </c>
      <c r="H2894" t="s">
        <v>25</v>
      </c>
      <c r="I2894">
        <v>1152.5999999999999</v>
      </c>
      <c r="J2894" t="s">
        <v>107</v>
      </c>
      <c r="K2894">
        <v>2000</v>
      </c>
      <c r="L2894">
        <v>4</v>
      </c>
      <c r="M2894">
        <v>5</v>
      </c>
      <c r="N2894" t="s">
        <v>27</v>
      </c>
      <c r="O2894" t="s">
        <v>27</v>
      </c>
      <c r="P2894" t="s">
        <v>28</v>
      </c>
      <c r="Q2894" t="s">
        <v>32</v>
      </c>
      <c r="R2894" t="s">
        <v>32</v>
      </c>
      <c r="S2894">
        <v>80</v>
      </c>
      <c r="T2894">
        <v>150</v>
      </c>
      <c r="U2894" t="s">
        <v>29</v>
      </c>
    </row>
    <row r="2895" spans="1:21" x14ac:dyDescent="0.35">
      <c r="A2895" s="2" t="s">
        <v>69</v>
      </c>
      <c r="B2895">
        <v>41</v>
      </c>
      <c r="C2895" s="2">
        <v>2024</v>
      </c>
      <c r="D2895" s="2" t="s">
        <v>103</v>
      </c>
      <c r="E2895" s="2">
        <v>107</v>
      </c>
      <c r="F2895" s="2" t="s">
        <v>104</v>
      </c>
      <c r="G2895" s="2" t="s">
        <v>105</v>
      </c>
      <c r="H2895" t="s">
        <v>25</v>
      </c>
      <c r="I2895">
        <v>1352.6</v>
      </c>
      <c r="J2895" t="s">
        <v>106</v>
      </c>
      <c r="K2895">
        <v>2000</v>
      </c>
      <c r="L2895">
        <v>4</v>
      </c>
      <c r="M2895">
        <v>5</v>
      </c>
      <c r="N2895" t="s">
        <v>27</v>
      </c>
      <c r="O2895" t="s">
        <v>27</v>
      </c>
      <c r="P2895" t="s">
        <v>28</v>
      </c>
      <c r="Q2895" t="s">
        <v>27</v>
      </c>
      <c r="R2895" t="s">
        <v>32</v>
      </c>
      <c r="S2895">
        <v>80</v>
      </c>
      <c r="T2895">
        <v>255</v>
      </c>
      <c r="U2895" t="s">
        <v>29</v>
      </c>
    </row>
    <row r="2896" spans="1:21" x14ac:dyDescent="0.35">
      <c r="A2896" s="2" t="s">
        <v>70</v>
      </c>
      <c r="B2896">
        <v>42</v>
      </c>
      <c r="C2896" s="2">
        <v>2024</v>
      </c>
      <c r="D2896" s="2" t="s">
        <v>103</v>
      </c>
      <c r="E2896" s="2">
        <v>107</v>
      </c>
      <c r="F2896" s="2" t="s">
        <v>104</v>
      </c>
      <c r="G2896" s="2" t="s">
        <v>105</v>
      </c>
      <c r="H2896" t="s">
        <v>25</v>
      </c>
      <c r="I2896">
        <v>1122.5999999999999</v>
      </c>
      <c r="J2896" t="s">
        <v>106</v>
      </c>
      <c r="K2896">
        <v>1600</v>
      </c>
      <c r="L2896">
        <v>4</v>
      </c>
      <c r="M2896">
        <v>4</v>
      </c>
      <c r="N2896" t="s">
        <v>27</v>
      </c>
      <c r="O2896" t="s">
        <v>27</v>
      </c>
      <c r="P2896">
        <v>18</v>
      </c>
      <c r="Q2896" t="s">
        <v>32</v>
      </c>
      <c r="R2896" t="s">
        <v>32</v>
      </c>
      <c r="S2896">
        <v>80</v>
      </c>
      <c r="T2896">
        <v>100</v>
      </c>
      <c r="U2896" t="s">
        <v>29</v>
      </c>
    </row>
    <row r="2897" spans="1:21" x14ac:dyDescent="0.35">
      <c r="A2897" s="2" t="s">
        <v>71</v>
      </c>
      <c r="B2897">
        <v>44</v>
      </c>
      <c r="C2897" s="2">
        <v>2024</v>
      </c>
      <c r="D2897" s="2" t="s">
        <v>103</v>
      </c>
      <c r="E2897" s="2">
        <v>107</v>
      </c>
      <c r="F2897" s="2" t="s">
        <v>104</v>
      </c>
      <c r="G2897" s="2" t="s">
        <v>105</v>
      </c>
      <c r="H2897" t="s">
        <v>25</v>
      </c>
      <c r="I2897">
        <v>1497.6</v>
      </c>
      <c r="J2897" t="s">
        <v>106</v>
      </c>
      <c r="K2897">
        <v>2000</v>
      </c>
      <c r="L2897">
        <v>4</v>
      </c>
      <c r="M2897">
        <v>5</v>
      </c>
      <c r="N2897" t="s">
        <v>27</v>
      </c>
      <c r="O2897" t="s">
        <v>27</v>
      </c>
      <c r="P2897" t="s">
        <v>28</v>
      </c>
      <c r="Q2897" t="s">
        <v>32</v>
      </c>
      <c r="R2897" t="s">
        <v>32</v>
      </c>
      <c r="S2897">
        <v>80</v>
      </c>
      <c r="T2897">
        <v>250</v>
      </c>
      <c r="U2897" t="s">
        <v>29</v>
      </c>
    </row>
    <row r="2898" spans="1:21" x14ac:dyDescent="0.35">
      <c r="A2898" s="2" t="s">
        <v>72</v>
      </c>
      <c r="B2898">
        <v>45</v>
      </c>
      <c r="C2898" s="2">
        <v>2024</v>
      </c>
      <c r="D2898" s="2" t="s">
        <v>103</v>
      </c>
      <c r="E2898" s="2">
        <v>107</v>
      </c>
      <c r="F2898" s="2" t="s">
        <v>104</v>
      </c>
      <c r="G2898" s="2" t="s">
        <v>105</v>
      </c>
      <c r="H2898" t="s">
        <v>25</v>
      </c>
      <c r="I2898">
        <v>1237.5999999999999</v>
      </c>
      <c r="J2898" t="s">
        <v>106</v>
      </c>
      <c r="K2898">
        <v>2000</v>
      </c>
      <c r="L2898">
        <v>4</v>
      </c>
      <c r="M2898">
        <v>5</v>
      </c>
      <c r="N2898" t="s">
        <v>27</v>
      </c>
      <c r="O2898" t="s">
        <v>27</v>
      </c>
      <c r="P2898" t="s">
        <v>28</v>
      </c>
      <c r="Q2898" t="s">
        <v>32</v>
      </c>
      <c r="R2898" t="s">
        <v>32</v>
      </c>
      <c r="S2898">
        <v>80</v>
      </c>
      <c r="T2898">
        <v>160</v>
      </c>
      <c r="U2898" t="s">
        <v>29</v>
      </c>
    </row>
    <row r="2899" spans="1:21" x14ac:dyDescent="0.35">
      <c r="A2899" s="2" t="s">
        <v>73</v>
      </c>
      <c r="B2899">
        <v>46</v>
      </c>
      <c r="C2899" s="2">
        <v>2024</v>
      </c>
      <c r="D2899" s="2" t="s">
        <v>103</v>
      </c>
      <c r="E2899" s="2">
        <v>107</v>
      </c>
      <c r="F2899" s="2" t="s">
        <v>104</v>
      </c>
      <c r="G2899" s="2" t="s">
        <v>105</v>
      </c>
      <c r="H2899" t="s">
        <v>25</v>
      </c>
      <c r="I2899">
        <v>1122.5999999999999</v>
      </c>
      <c r="J2899" t="s">
        <v>106</v>
      </c>
      <c r="K2899">
        <v>2000</v>
      </c>
      <c r="L2899">
        <v>4</v>
      </c>
      <c r="M2899">
        <v>5</v>
      </c>
      <c r="N2899" t="s">
        <v>27</v>
      </c>
      <c r="O2899" t="s">
        <v>27</v>
      </c>
      <c r="P2899" t="s">
        <v>28</v>
      </c>
      <c r="Q2899" t="s">
        <v>32</v>
      </c>
      <c r="R2899" t="s">
        <v>32</v>
      </c>
      <c r="S2899">
        <v>80</v>
      </c>
      <c r="T2899">
        <v>100</v>
      </c>
      <c r="U2899" t="s">
        <v>29</v>
      </c>
    </row>
    <row r="2900" spans="1:21" x14ac:dyDescent="0.35">
      <c r="A2900" s="2" t="s">
        <v>74</v>
      </c>
      <c r="B2900">
        <v>47</v>
      </c>
      <c r="C2900" s="2">
        <v>2024</v>
      </c>
      <c r="D2900" s="2" t="s">
        <v>103</v>
      </c>
      <c r="E2900" s="2">
        <v>107</v>
      </c>
      <c r="F2900" s="2" t="s">
        <v>104</v>
      </c>
      <c r="G2900" s="2" t="s">
        <v>105</v>
      </c>
      <c r="H2900" t="s">
        <v>25</v>
      </c>
      <c r="I2900">
        <v>1222.5999999999999</v>
      </c>
      <c r="J2900" t="s">
        <v>106</v>
      </c>
      <c r="K2900">
        <v>2000</v>
      </c>
      <c r="L2900">
        <v>4</v>
      </c>
      <c r="M2900">
        <v>5</v>
      </c>
      <c r="N2900" t="s">
        <v>27</v>
      </c>
      <c r="O2900" t="s">
        <v>27</v>
      </c>
      <c r="P2900" t="s">
        <v>28</v>
      </c>
      <c r="Q2900" t="s">
        <v>27</v>
      </c>
      <c r="R2900" t="s">
        <v>32</v>
      </c>
      <c r="S2900">
        <v>80</v>
      </c>
      <c r="T2900">
        <v>110</v>
      </c>
      <c r="U2900" t="s">
        <v>29</v>
      </c>
    </row>
    <row r="2901" spans="1:21" x14ac:dyDescent="0.35">
      <c r="A2901" s="2" t="s">
        <v>75</v>
      </c>
      <c r="B2901">
        <v>48</v>
      </c>
      <c r="C2901" s="2">
        <v>2024</v>
      </c>
      <c r="D2901" s="2" t="s">
        <v>103</v>
      </c>
      <c r="E2901" s="2">
        <v>107</v>
      </c>
      <c r="F2901" s="2" t="s">
        <v>104</v>
      </c>
      <c r="G2901" s="2" t="s">
        <v>105</v>
      </c>
      <c r="H2901" t="s">
        <v>25</v>
      </c>
      <c r="I2901">
        <v>1087.5999999999999</v>
      </c>
      <c r="J2901" t="s">
        <v>106</v>
      </c>
      <c r="K2901">
        <v>2000</v>
      </c>
      <c r="L2901">
        <v>4</v>
      </c>
      <c r="M2901">
        <v>5</v>
      </c>
      <c r="N2901" t="s">
        <v>27</v>
      </c>
      <c r="O2901" t="s">
        <v>27</v>
      </c>
      <c r="P2901" t="s">
        <v>28</v>
      </c>
      <c r="Q2901" t="s">
        <v>27</v>
      </c>
      <c r="R2901" t="s">
        <v>32</v>
      </c>
      <c r="S2901">
        <v>80</v>
      </c>
      <c r="T2901">
        <v>170</v>
      </c>
      <c r="U2901" t="s">
        <v>29</v>
      </c>
    </row>
    <row r="2902" spans="1:21" x14ac:dyDescent="0.35">
      <c r="A2902" s="2" t="s">
        <v>76</v>
      </c>
      <c r="B2902">
        <v>49</v>
      </c>
      <c r="C2902" s="2">
        <v>2024</v>
      </c>
      <c r="D2902" s="2" t="s">
        <v>103</v>
      </c>
      <c r="E2902" s="2">
        <v>107</v>
      </c>
      <c r="F2902" s="2" t="s">
        <v>104</v>
      </c>
      <c r="G2902" s="2" t="s">
        <v>105</v>
      </c>
      <c r="H2902" t="s">
        <v>25</v>
      </c>
      <c r="I2902">
        <v>1182.5999999999999</v>
      </c>
      <c r="J2902" t="s">
        <v>106</v>
      </c>
      <c r="K2902">
        <v>2000</v>
      </c>
      <c r="L2902">
        <v>4</v>
      </c>
      <c r="M2902">
        <v>6</v>
      </c>
      <c r="N2902" t="s">
        <v>27</v>
      </c>
      <c r="O2902" t="s">
        <v>27</v>
      </c>
      <c r="P2902" t="s">
        <v>28</v>
      </c>
      <c r="Q2902" t="s">
        <v>27</v>
      </c>
      <c r="R2902" t="s">
        <v>32</v>
      </c>
      <c r="S2902">
        <v>80</v>
      </c>
      <c r="T2902">
        <v>63</v>
      </c>
      <c r="U2902" t="s">
        <v>29</v>
      </c>
    </row>
    <row r="2903" spans="1:21" x14ac:dyDescent="0.35">
      <c r="A2903" s="2" t="s">
        <v>77</v>
      </c>
      <c r="B2903">
        <v>50</v>
      </c>
      <c r="C2903" s="2">
        <v>2024</v>
      </c>
      <c r="D2903" s="2" t="s">
        <v>103</v>
      </c>
      <c r="E2903" s="2">
        <v>107</v>
      </c>
      <c r="F2903" s="2" t="s">
        <v>104</v>
      </c>
      <c r="G2903" s="2" t="s">
        <v>105</v>
      </c>
      <c r="H2903" t="s">
        <v>25</v>
      </c>
      <c r="I2903">
        <v>1222.5999999999999</v>
      </c>
      <c r="J2903" t="s">
        <v>106</v>
      </c>
      <c r="K2903">
        <v>2000</v>
      </c>
      <c r="L2903">
        <v>4</v>
      </c>
      <c r="M2903">
        <v>5</v>
      </c>
      <c r="N2903" t="s">
        <v>27</v>
      </c>
      <c r="O2903" t="s">
        <v>27</v>
      </c>
      <c r="P2903" t="s">
        <v>28</v>
      </c>
      <c r="Q2903" t="s">
        <v>32</v>
      </c>
      <c r="R2903" t="s">
        <v>32</v>
      </c>
      <c r="S2903">
        <v>80</v>
      </c>
      <c r="T2903">
        <v>220</v>
      </c>
      <c r="U2903" t="s">
        <v>29</v>
      </c>
    </row>
    <row r="2904" spans="1:21" x14ac:dyDescent="0.35">
      <c r="A2904" s="2" t="s">
        <v>78</v>
      </c>
      <c r="B2904">
        <v>51</v>
      </c>
      <c r="C2904" s="2">
        <v>2024</v>
      </c>
      <c r="D2904" s="2" t="s">
        <v>103</v>
      </c>
      <c r="E2904" s="2">
        <v>107</v>
      </c>
      <c r="F2904" s="2" t="s">
        <v>104</v>
      </c>
      <c r="G2904" s="2" t="s">
        <v>105</v>
      </c>
      <c r="H2904" t="s">
        <v>25</v>
      </c>
      <c r="I2904">
        <v>1147.5999999999999</v>
      </c>
      <c r="J2904" t="s">
        <v>106</v>
      </c>
      <c r="K2904">
        <v>2080</v>
      </c>
      <c r="L2904">
        <v>4</v>
      </c>
      <c r="M2904">
        <v>5</v>
      </c>
      <c r="N2904" t="s">
        <v>27</v>
      </c>
      <c r="O2904" t="s">
        <v>27</v>
      </c>
      <c r="P2904" t="s">
        <v>28</v>
      </c>
      <c r="Q2904" t="s">
        <v>27</v>
      </c>
      <c r="R2904" t="s">
        <v>32</v>
      </c>
      <c r="S2904">
        <v>80</v>
      </c>
      <c r="T2904">
        <v>120</v>
      </c>
      <c r="U2904" t="s">
        <v>29</v>
      </c>
    </row>
    <row r="2905" spans="1:21" x14ac:dyDescent="0.35">
      <c r="A2905" s="2" t="s">
        <v>79</v>
      </c>
      <c r="B2905">
        <v>53</v>
      </c>
      <c r="C2905" s="2">
        <v>2024</v>
      </c>
      <c r="D2905" s="2" t="s">
        <v>103</v>
      </c>
      <c r="E2905" s="2">
        <v>107</v>
      </c>
      <c r="F2905" s="2" t="s">
        <v>104</v>
      </c>
      <c r="G2905" s="2" t="s">
        <v>105</v>
      </c>
      <c r="H2905" t="s">
        <v>25</v>
      </c>
      <c r="I2905">
        <v>1452.6</v>
      </c>
      <c r="J2905" t="s">
        <v>106</v>
      </c>
      <c r="K2905">
        <v>2000</v>
      </c>
      <c r="L2905">
        <v>4</v>
      </c>
      <c r="M2905">
        <v>5</v>
      </c>
      <c r="N2905" t="s">
        <v>27</v>
      </c>
      <c r="O2905" t="s">
        <v>27</v>
      </c>
      <c r="P2905" t="s">
        <v>28</v>
      </c>
      <c r="Q2905" t="s">
        <v>32</v>
      </c>
      <c r="R2905" t="s">
        <v>32</v>
      </c>
      <c r="S2905">
        <v>80</v>
      </c>
      <c r="T2905">
        <v>153.33000000000001</v>
      </c>
      <c r="U2905" t="s">
        <v>29</v>
      </c>
    </row>
    <row r="2906" spans="1:21" x14ac:dyDescent="0.35">
      <c r="A2906" s="2" t="s">
        <v>80</v>
      </c>
      <c r="B2906">
        <v>54</v>
      </c>
      <c r="C2906" s="2">
        <v>2024</v>
      </c>
      <c r="D2906" s="2" t="s">
        <v>103</v>
      </c>
      <c r="E2906" s="2">
        <v>107</v>
      </c>
      <c r="F2906" s="2" t="s">
        <v>104</v>
      </c>
      <c r="G2906" s="2" t="s">
        <v>105</v>
      </c>
      <c r="H2906" t="s">
        <v>25</v>
      </c>
      <c r="I2906">
        <v>1309.2</v>
      </c>
      <c r="J2906" t="s">
        <v>106</v>
      </c>
      <c r="K2906">
        <v>2000</v>
      </c>
      <c r="L2906">
        <v>4</v>
      </c>
      <c r="M2906">
        <v>4</v>
      </c>
      <c r="N2906" t="s">
        <v>27</v>
      </c>
      <c r="O2906" t="s">
        <v>27</v>
      </c>
      <c r="P2906" t="s">
        <v>28</v>
      </c>
      <c r="Q2906" t="s">
        <v>32</v>
      </c>
      <c r="R2906" t="s">
        <v>32</v>
      </c>
      <c r="S2906">
        <v>80</v>
      </c>
      <c r="T2906">
        <v>170</v>
      </c>
      <c r="U2906" t="s">
        <v>29</v>
      </c>
    </row>
    <row r="2907" spans="1:21" x14ac:dyDescent="0.35">
      <c r="A2907" s="2" t="s">
        <v>81</v>
      </c>
      <c r="B2907">
        <v>55</v>
      </c>
      <c r="C2907" s="2">
        <v>2024</v>
      </c>
      <c r="D2907" s="2" t="s">
        <v>103</v>
      </c>
      <c r="E2907" s="2">
        <v>107</v>
      </c>
      <c r="F2907" s="2" t="s">
        <v>104</v>
      </c>
      <c r="G2907" s="2" t="s">
        <v>105</v>
      </c>
      <c r="H2907" t="s">
        <v>25</v>
      </c>
      <c r="I2907">
        <v>1351.6</v>
      </c>
      <c r="J2907" t="s">
        <v>106</v>
      </c>
      <c r="K2907">
        <v>2000</v>
      </c>
      <c r="L2907">
        <v>4</v>
      </c>
      <c r="M2907">
        <v>5</v>
      </c>
      <c r="N2907" t="s">
        <v>27</v>
      </c>
      <c r="O2907" t="s">
        <v>27</v>
      </c>
      <c r="P2907" t="s">
        <v>28</v>
      </c>
      <c r="Q2907" t="s">
        <v>27</v>
      </c>
      <c r="R2907" t="s">
        <v>32</v>
      </c>
      <c r="S2907">
        <v>80</v>
      </c>
      <c r="T2907">
        <v>43</v>
      </c>
      <c r="U2907" t="s">
        <v>29</v>
      </c>
    </row>
    <row r="2908" spans="1:21" x14ac:dyDescent="0.35">
      <c r="A2908" s="2" t="s">
        <v>82</v>
      </c>
      <c r="B2908">
        <v>56</v>
      </c>
      <c r="C2908" s="2">
        <v>2024</v>
      </c>
      <c r="D2908" s="2" t="s">
        <v>103</v>
      </c>
      <c r="E2908" s="2">
        <v>107</v>
      </c>
      <c r="F2908" s="2" t="s">
        <v>104</v>
      </c>
      <c r="G2908" s="2" t="s">
        <v>105</v>
      </c>
      <c r="H2908" t="s">
        <v>25</v>
      </c>
      <c r="I2908">
        <v>1239.5999999999999</v>
      </c>
      <c r="J2908" t="s">
        <v>106</v>
      </c>
      <c r="K2908">
        <v>2000</v>
      </c>
      <c r="L2908">
        <v>4</v>
      </c>
      <c r="M2908">
        <v>5</v>
      </c>
      <c r="N2908" t="s">
        <v>27</v>
      </c>
      <c r="O2908" t="s">
        <v>27</v>
      </c>
      <c r="P2908">
        <v>18</v>
      </c>
      <c r="Q2908" t="s">
        <v>27</v>
      </c>
      <c r="R2908" t="s">
        <v>32</v>
      </c>
      <c r="S2908">
        <v>80</v>
      </c>
      <c r="T2908">
        <v>380</v>
      </c>
      <c r="U2908" t="s">
        <v>29</v>
      </c>
    </row>
    <row r="2909" spans="1:21" x14ac:dyDescent="0.35">
      <c r="A2909" t="s">
        <v>21</v>
      </c>
      <c r="B2909">
        <v>1</v>
      </c>
      <c r="C2909">
        <v>2024</v>
      </c>
      <c r="D2909" t="s">
        <v>108</v>
      </c>
      <c r="E2909">
        <v>108</v>
      </c>
      <c r="F2909" t="s">
        <v>109</v>
      </c>
      <c r="G2909" t="s">
        <v>24</v>
      </c>
      <c r="H2909" t="s">
        <v>25</v>
      </c>
      <c r="I2909">
        <v>375</v>
      </c>
      <c r="J2909" t="s">
        <v>26</v>
      </c>
      <c r="K2909" t="s">
        <v>28</v>
      </c>
      <c r="L2909">
        <v>6</v>
      </c>
      <c r="M2909">
        <v>2</v>
      </c>
      <c r="N2909" t="s">
        <v>27</v>
      </c>
      <c r="O2909" t="s">
        <v>27</v>
      </c>
      <c r="P2909" t="s">
        <v>28</v>
      </c>
      <c r="Q2909" t="s">
        <v>32</v>
      </c>
      <c r="R2909" t="s">
        <v>27</v>
      </c>
      <c r="S2909">
        <v>36</v>
      </c>
      <c r="T2909">
        <v>600</v>
      </c>
      <c r="U2909" t="s">
        <v>39</v>
      </c>
    </row>
    <row r="2910" spans="1:21" x14ac:dyDescent="0.35">
      <c r="A2910" t="s">
        <v>30</v>
      </c>
      <c r="B2910">
        <v>2</v>
      </c>
      <c r="C2910">
        <v>2024</v>
      </c>
      <c r="D2910" t="s">
        <v>108</v>
      </c>
      <c r="E2910">
        <v>108</v>
      </c>
      <c r="F2910" t="s">
        <v>109</v>
      </c>
      <c r="G2910" t="s">
        <v>24</v>
      </c>
      <c r="H2910" t="s">
        <v>25</v>
      </c>
      <c r="I2910">
        <v>450</v>
      </c>
      <c r="J2910" t="s">
        <v>26</v>
      </c>
      <c r="K2910" t="s">
        <v>28</v>
      </c>
      <c r="L2910">
        <v>6</v>
      </c>
      <c r="M2910">
        <v>2</v>
      </c>
      <c r="N2910" t="s">
        <v>27</v>
      </c>
      <c r="O2910" t="s">
        <v>27</v>
      </c>
      <c r="P2910" t="s">
        <v>28</v>
      </c>
      <c r="Q2910" t="s">
        <v>27</v>
      </c>
      <c r="R2910" t="s">
        <v>27</v>
      </c>
      <c r="S2910">
        <v>32</v>
      </c>
      <c r="T2910">
        <v>600</v>
      </c>
      <c r="U2910" t="s">
        <v>29</v>
      </c>
    </row>
    <row r="2911" spans="1:21" x14ac:dyDescent="0.35">
      <c r="A2911" t="s">
        <v>33</v>
      </c>
      <c r="B2911">
        <v>4</v>
      </c>
      <c r="C2911">
        <v>2024</v>
      </c>
      <c r="D2911" t="s">
        <v>108</v>
      </c>
      <c r="E2911">
        <v>108</v>
      </c>
      <c r="F2911" t="s">
        <v>109</v>
      </c>
      <c r="G2911" t="s">
        <v>24</v>
      </c>
      <c r="H2911" t="s">
        <v>25</v>
      </c>
      <c r="I2911">
        <v>450</v>
      </c>
      <c r="J2911" t="s">
        <v>26</v>
      </c>
      <c r="K2911" t="s">
        <v>28</v>
      </c>
      <c r="L2911">
        <v>6</v>
      </c>
      <c r="M2911">
        <v>2</v>
      </c>
      <c r="N2911" t="s">
        <v>27</v>
      </c>
      <c r="O2911" t="s">
        <v>27</v>
      </c>
      <c r="P2911" t="s">
        <v>28</v>
      </c>
      <c r="Q2911" t="s">
        <v>32</v>
      </c>
      <c r="R2911" t="s">
        <v>27</v>
      </c>
      <c r="S2911">
        <v>24</v>
      </c>
      <c r="T2911">
        <v>450</v>
      </c>
      <c r="U2911" t="s">
        <v>39</v>
      </c>
    </row>
    <row r="2912" spans="1:21" x14ac:dyDescent="0.35">
      <c r="A2912" t="s">
        <v>34</v>
      </c>
      <c r="B2912">
        <v>5</v>
      </c>
      <c r="C2912">
        <v>2024</v>
      </c>
      <c r="D2912" t="s">
        <v>108</v>
      </c>
      <c r="E2912">
        <v>108</v>
      </c>
      <c r="F2912" t="s">
        <v>109</v>
      </c>
      <c r="G2912" t="s">
        <v>24</v>
      </c>
      <c r="H2912" t="s">
        <v>25</v>
      </c>
      <c r="I2912">
        <v>200</v>
      </c>
      <c r="J2912" t="s">
        <v>26</v>
      </c>
      <c r="K2912" t="s">
        <v>28</v>
      </c>
      <c r="L2912">
        <v>6</v>
      </c>
      <c r="M2912">
        <v>2</v>
      </c>
      <c r="N2912" t="s">
        <v>27</v>
      </c>
      <c r="O2912" t="s">
        <v>27</v>
      </c>
      <c r="P2912">
        <v>21</v>
      </c>
      <c r="Q2912" t="s">
        <v>32</v>
      </c>
      <c r="R2912" t="s">
        <v>27</v>
      </c>
      <c r="S2912">
        <v>48</v>
      </c>
      <c r="T2912">
        <v>500</v>
      </c>
      <c r="U2912" t="s">
        <v>27</v>
      </c>
    </row>
    <row r="2913" spans="1:21" x14ac:dyDescent="0.35">
      <c r="A2913" t="s">
        <v>35</v>
      </c>
      <c r="B2913">
        <v>6</v>
      </c>
      <c r="C2913">
        <v>2024</v>
      </c>
      <c r="D2913" t="s">
        <v>108</v>
      </c>
      <c r="E2913">
        <v>108</v>
      </c>
      <c r="F2913" t="s">
        <v>109</v>
      </c>
      <c r="G2913" t="s">
        <v>24</v>
      </c>
      <c r="H2913" t="s">
        <v>25</v>
      </c>
      <c r="I2913">
        <v>482</v>
      </c>
      <c r="J2913" t="s">
        <v>26</v>
      </c>
      <c r="K2913" t="s">
        <v>28</v>
      </c>
      <c r="L2913">
        <v>6</v>
      </c>
      <c r="M2913">
        <v>1</v>
      </c>
      <c r="N2913" t="s">
        <v>27</v>
      </c>
      <c r="O2913" t="s">
        <v>27</v>
      </c>
      <c r="P2913">
        <v>21</v>
      </c>
      <c r="Q2913" t="s">
        <v>32</v>
      </c>
      <c r="R2913" t="s">
        <v>27</v>
      </c>
      <c r="S2913">
        <v>48</v>
      </c>
      <c r="T2913">
        <v>672</v>
      </c>
      <c r="U2913" t="s">
        <v>39</v>
      </c>
    </row>
    <row r="2914" spans="1:21" x14ac:dyDescent="0.35">
      <c r="A2914" t="s">
        <v>36</v>
      </c>
      <c r="B2914">
        <v>8</v>
      </c>
      <c r="C2914">
        <v>2024</v>
      </c>
      <c r="D2914" t="s">
        <v>108</v>
      </c>
      <c r="E2914">
        <v>108</v>
      </c>
      <c r="F2914" t="s">
        <v>109</v>
      </c>
      <c r="G2914" t="s">
        <v>24</v>
      </c>
      <c r="H2914" t="s">
        <v>25</v>
      </c>
      <c r="I2914">
        <v>370</v>
      </c>
      <c r="J2914" t="s">
        <v>26</v>
      </c>
      <c r="K2914" t="s">
        <v>28</v>
      </c>
      <c r="L2914">
        <v>6</v>
      </c>
      <c r="M2914">
        <v>1</v>
      </c>
      <c r="N2914" t="s">
        <v>27</v>
      </c>
      <c r="O2914" t="s">
        <v>27</v>
      </c>
      <c r="P2914">
        <v>21</v>
      </c>
      <c r="Q2914" t="s">
        <v>27</v>
      </c>
      <c r="R2914" t="s">
        <v>27</v>
      </c>
      <c r="S2914">
        <v>30</v>
      </c>
      <c r="T2914">
        <v>144</v>
      </c>
      <c r="U2914" t="s">
        <v>29</v>
      </c>
    </row>
    <row r="2915" spans="1:21" x14ac:dyDescent="0.35">
      <c r="A2915" t="s">
        <v>37</v>
      </c>
      <c r="B2915">
        <v>9</v>
      </c>
      <c r="C2915">
        <v>2024</v>
      </c>
      <c r="D2915" t="s">
        <v>108</v>
      </c>
      <c r="E2915">
        <v>108</v>
      </c>
      <c r="F2915" t="s">
        <v>109</v>
      </c>
      <c r="G2915" t="s">
        <v>24</v>
      </c>
      <c r="H2915" t="s">
        <v>25</v>
      </c>
      <c r="I2915">
        <v>565</v>
      </c>
      <c r="J2915" t="s">
        <v>26</v>
      </c>
      <c r="K2915" t="s">
        <v>28</v>
      </c>
      <c r="L2915">
        <v>6</v>
      </c>
      <c r="M2915">
        <v>1</v>
      </c>
      <c r="N2915" t="s">
        <v>27</v>
      </c>
      <c r="O2915" t="s">
        <v>27</v>
      </c>
      <c r="P2915" t="s">
        <v>28</v>
      </c>
      <c r="Q2915" t="s">
        <v>27</v>
      </c>
      <c r="R2915" t="s">
        <v>27</v>
      </c>
      <c r="S2915">
        <v>48</v>
      </c>
      <c r="T2915">
        <v>570</v>
      </c>
      <c r="U2915" t="s">
        <v>29</v>
      </c>
    </row>
    <row r="2916" spans="1:21" x14ac:dyDescent="0.35">
      <c r="A2916" t="s">
        <v>38</v>
      </c>
      <c r="B2916">
        <v>10</v>
      </c>
      <c r="C2916">
        <v>2024</v>
      </c>
      <c r="D2916" t="s">
        <v>108</v>
      </c>
      <c r="E2916">
        <v>108</v>
      </c>
      <c r="F2916" t="s">
        <v>109</v>
      </c>
      <c r="G2916" t="s">
        <v>24</v>
      </c>
      <c r="H2916" t="s">
        <v>25</v>
      </c>
      <c r="I2916">
        <v>274</v>
      </c>
      <c r="J2916" t="s">
        <v>26</v>
      </c>
      <c r="K2916" t="s">
        <v>28</v>
      </c>
      <c r="L2916">
        <v>6</v>
      </c>
      <c r="M2916">
        <v>1</v>
      </c>
      <c r="N2916" t="s">
        <v>27</v>
      </c>
      <c r="O2916" t="s">
        <v>27</v>
      </c>
      <c r="P2916" t="s">
        <v>28</v>
      </c>
      <c r="Q2916" t="s">
        <v>27</v>
      </c>
      <c r="R2916" t="s">
        <v>27</v>
      </c>
      <c r="S2916">
        <v>24</v>
      </c>
      <c r="T2916">
        <v>274</v>
      </c>
      <c r="U2916" t="s">
        <v>39</v>
      </c>
    </row>
    <row r="2917" spans="1:21" x14ac:dyDescent="0.35">
      <c r="A2917" t="s">
        <v>40</v>
      </c>
      <c r="B2917">
        <v>11</v>
      </c>
      <c r="C2917">
        <v>2024</v>
      </c>
      <c r="D2917" t="s">
        <v>108</v>
      </c>
      <c r="E2917">
        <v>108</v>
      </c>
      <c r="F2917" t="s">
        <v>109</v>
      </c>
      <c r="G2917" t="s">
        <v>24</v>
      </c>
      <c r="H2917" t="s">
        <v>25</v>
      </c>
      <c r="I2917">
        <v>568</v>
      </c>
      <c r="J2917" t="s">
        <v>26</v>
      </c>
      <c r="K2917" t="s">
        <v>28</v>
      </c>
      <c r="L2917">
        <v>6</v>
      </c>
      <c r="M2917">
        <v>2</v>
      </c>
      <c r="N2917" t="s">
        <v>27</v>
      </c>
      <c r="O2917" t="s">
        <v>27</v>
      </c>
      <c r="P2917">
        <v>18</v>
      </c>
      <c r="Q2917" t="s">
        <v>27</v>
      </c>
      <c r="R2917" t="s">
        <v>27</v>
      </c>
      <c r="S2917">
        <v>30</v>
      </c>
      <c r="T2917">
        <v>300</v>
      </c>
      <c r="U2917" t="s">
        <v>39</v>
      </c>
    </row>
    <row r="2918" spans="1:21" x14ac:dyDescent="0.35">
      <c r="A2918" t="s">
        <v>41</v>
      </c>
      <c r="B2918">
        <v>12</v>
      </c>
      <c r="C2918">
        <v>2024</v>
      </c>
      <c r="D2918" t="s">
        <v>108</v>
      </c>
      <c r="E2918">
        <v>108</v>
      </c>
      <c r="F2918" t="s">
        <v>109</v>
      </c>
      <c r="G2918" t="s">
        <v>24</v>
      </c>
      <c r="H2918" t="s">
        <v>25</v>
      </c>
      <c r="I2918">
        <v>405</v>
      </c>
      <c r="J2918" t="s">
        <v>26</v>
      </c>
      <c r="K2918" t="s">
        <v>28</v>
      </c>
      <c r="L2918">
        <v>6</v>
      </c>
      <c r="M2918">
        <v>2</v>
      </c>
      <c r="N2918" t="s">
        <v>27</v>
      </c>
      <c r="O2918" t="s">
        <v>27</v>
      </c>
      <c r="P2918">
        <v>18</v>
      </c>
      <c r="Q2918" t="s">
        <v>27</v>
      </c>
      <c r="R2918" t="s">
        <v>27</v>
      </c>
      <c r="S2918">
        <v>40</v>
      </c>
      <c r="T2918">
        <v>305</v>
      </c>
      <c r="U2918" t="s">
        <v>27</v>
      </c>
    </row>
    <row r="2919" spans="1:21" x14ac:dyDescent="0.35">
      <c r="A2919" t="s">
        <v>42</v>
      </c>
      <c r="B2919">
        <v>13</v>
      </c>
      <c r="C2919">
        <v>2024</v>
      </c>
      <c r="D2919" t="s">
        <v>108</v>
      </c>
      <c r="E2919">
        <v>108</v>
      </c>
      <c r="F2919" t="s">
        <v>109</v>
      </c>
      <c r="G2919" t="s">
        <v>24</v>
      </c>
      <c r="H2919" t="s">
        <v>25</v>
      </c>
      <c r="I2919">
        <v>280</v>
      </c>
      <c r="J2919" t="s">
        <v>26</v>
      </c>
      <c r="K2919" t="s">
        <v>28</v>
      </c>
      <c r="L2919">
        <v>6</v>
      </c>
      <c r="M2919">
        <v>2</v>
      </c>
      <c r="N2919" t="s">
        <v>27</v>
      </c>
      <c r="O2919" t="s">
        <v>27</v>
      </c>
      <c r="P2919" t="s">
        <v>28</v>
      </c>
      <c r="Q2919" t="s">
        <v>32</v>
      </c>
      <c r="R2919" t="s">
        <v>27</v>
      </c>
      <c r="S2919">
        <v>40</v>
      </c>
      <c r="T2919">
        <v>125</v>
      </c>
      <c r="U2919" t="s">
        <v>39</v>
      </c>
    </row>
    <row r="2920" spans="1:21" x14ac:dyDescent="0.35">
      <c r="A2920" t="s">
        <v>43</v>
      </c>
      <c r="B2920">
        <v>15</v>
      </c>
      <c r="C2920">
        <v>2024</v>
      </c>
      <c r="D2920" t="s">
        <v>108</v>
      </c>
      <c r="E2920">
        <v>108</v>
      </c>
      <c r="F2920" t="s">
        <v>109</v>
      </c>
      <c r="G2920" t="s">
        <v>24</v>
      </c>
      <c r="H2920" t="s">
        <v>25</v>
      </c>
      <c r="I2920">
        <v>391</v>
      </c>
      <c r="J2920" t="s">
        <v>26</v>
      </c>
      <c r="K2920" t="s">
        <v>28</v>
      </c>
      <c r="L2920">
        <v>6</v>
      </c>
      <c r="M2920">
        <v>1</v>
      </c>
      <c r="N2920" t="s">
        <v>27</v>
      </c>
      <c r="O2920" t="s">
        <v>27</v>
      </c>
      <c r="P2920">
        <v>18</v>
      </c>
      <c r="Q2920" t="s">
        <v>27</v>
      </c>
      <c r="R2920" t="s">
        <v>27</v>
      </c>
      <c r="S2920">
        <v>20</v>
      </c>
      <c r="T2920">
        <v>342</v>
      </c>
      <c r="U2920" t="s">
        <v>39</v>
      </c>
    </row>
    <row r="2921" spans="1:21" x14ac:dyDescent="0.35">
      <c r="A2921" t="s">
        <v>44</v>
      </c>
      <c r="B2921">
        <v>16</v>
      </c>
      <c r="C2921">
        <v>2024</v>
      </c>
      <c r="D2921" t="s">
        <v>108</v>
      </c>
      <c r="E2921">
        <v>108</v>
      </c>
      <c r="F2921" t="s">
        <v>109</v>
      </c>
      <c r="G2921" t="s">
        <v>24</v>
      </c>
      <c r="H2921" t="s">
        <v>25</v>
      </c>
      <c r="I2921">
        <v>400</v>
      </c>
      <c r="J2921" t="s">
        <v>26</v>
      </c>
      <c r="K2921" t="s">
        <v>28</v>
      </c>
      <c r="L2921">
        <v>6</v>
      </c>
      <c r="M2921">
        <v>1</v>
      </c>
      <c r="N2921" t="s">
        <v>27</v>
      </c>
      <c r="O2921" t="s">
        <v>27</v>
      </c>
      <c r="P2921" t="s">
        <v>28</v>
      </c>
      <c r="Q2921" t="s">
        <v>27</v>
      </c>
      <c r="R2921" t="s">
        <v>27</v>
      </c>
      <c r="S2921">
        <v>36</v>
      </c>
      <c r="T2921">
        <v>400</v>
      </c>
      <c r="U2921" t="s">
        <v>29</v>
      </c>
    </row>
    <row r="2922" spans="1:21" x14ac:dyDescent="0.35">
      <c r="A2922" t="s">
        <v>45</v>
      </c>
      <c r="B2922">
        <v>17</v>
      </c>
      <c r="C2922">
        <v>2024</v>
      </c>
      <c r="D2922" t="s">
        <v>108</v>
      </c>
      <c r="E2922">
        <v>108</v>
      </c>
      <c r="F2922" t="s">
        <v>109</v>
      </c>
      <c r="G2922" t="s">
        <v>24</v>
      </c>
      <c r="H2922" t="s">
        <v>25</v>
      </c>
      <c r="I2922">
        <v>500</v>
      </c>
      <c r="J2922" t="s">
        <v>26</v>
      </c>
      <c r="K2922" t="s">
        <v>28</v>
      </c>
      <c r="L2922">
        <v>6</v>
      </c>
      <c r="M2922">
        <v>1</v>
      </c>
      <c r="N2922" t="s">
        <v>27</v>
      </c>
      <c r="O2922" t="s">
        <v>27</v>
      </c>
      <c r="P2922" t="s">
        <v>28</v>
      </c>
      <c r="Q2922" t="s">
        <v>32</v>
      </c>
      <c r="R2922" t="s">
        <v>27</v>
      </c>
      <c r="S2922">
        <v>100</v>
      </c>
      <c r="T2922">
        <v>362</v>
      </c>
      <c r="U2922" t="s">
        <v>110</v>
      </c>
    </row>
    <row r="2923" spans="1:21" x14ac:dyDescent="0.35">
      <c r="A2923" t="s">
        <v>46</v>
      </c>
      <c r="B2923">
        <v>18</v>
      </c>
      <c r="C2923">
        <v>2024</v>
      </c>
      <c r="D2923" t="s">
        <v>108</v>
      </c>
      <c r="E2923">
        <v>108</v>
      </c>
      <c r="F2923" t="s">
        <v>109</v>
      </c>
      <c r="G2923" t="s">
        <v>24</v>
      </c>
      <c r="H2923" t="s">
        <v>25</v>
      </c>
      <c r="I2923">
        <v>100</v>
      </c>
      <c r="J2923" t="s">
        <v>26</v>
      </c>
      <c r="K2923" t="s">
        <v>28</v>
      </c>
      <c r="L2923">
        <v>6</v>
      </c>
      <c r="M2923">
        <v>2</v>
      </c>
      <c r="N2923" t="s">
        <v>27</v>
      </c>
      <c r="O2923" t="s">
        <v>27</v>
      </c>
      <c r="P2923">
        <v>18</v>
      </c>
      <c r="Q2923" t="s">
        <v>27</v>
      </c>
      <c r="R2923" t="s">
        <v>27</v>
      </c>
      <c r="S2923">
        <v>24</v>
      </c>
      <c r="T2923">
        <v>100</v>
      </c>
      <c r="U2923" t="s">
        <v>39</v>
      </c>
    </row>
    <row r="2924" spans="1:21" x14ac:dyDescent="0.35">
      <c r="A2924" t="s">
        <v>47</v>
      </c>
      <c r="B2924">
        <v>19</v>
      </c>
      <c r="C2924">
        <v>2024</v>
      </c>
      <c r="D2924" t="s">
        <v>108</v>
      </c>
      <c r="E2924">
        <v>108</v>
      </c>
      <c r="F2924" t="s">
        <v>109</v>
      </c>
      <c r="G2924" t="s">
        <v>24</v>
      </c>
      <c r="H2924" t="s">
        <v>25</v>
      </c>
      <c r="I2924">
        <v>270</v>
      </c>
      <c r="J2924" t="s">
        <v>26</v>
      </c>
      <c r="K2924" t="s">
        <v>28</v>
      </c>
      <c r="L2924">
        <v>6</v>
      </c>
      <c r="M2924">
        <v>1</v>
      </c>
      <c r="N2924" t="s">
        <v>27</v>
      </c>
      <c r="O2924" t="s">
        <v>27</v>
      </c>
      <c r="P2924" t="s">
        <v>28</v>
      </c>
      <c r="Q2924" t="s">
        <v>27</v>
      </c>
      <c r="R2924" t="s">
        <v>27</v>
      </c>
      <c r="S2924">
        <v>40</v>
      </c>
      <c r="T2924">
        <v>120</v>
      </c>
      <c r="U2924" t="s">
        <v>29</v>
      </c>
    </row>
    <row r="2925" spans="1:21" x14ac:dyDescent="0.35">
      <c r="A2925" t="s">
        <v>48</v>
      </c>
      <c r="B2925">
        <v>20</v>
      </c>
      <c r="C2925">
        <v>2024</v>
      </c>
      <c r="D2925" t="s">
        <v>108</v>
      </c>
      <c r="E2925">
        <v>108</v>
      </c>
      <c r="F2925" t="s">
        <v>109</v>
      </c>
      <c r="G2925" t="s">
        <v>24</v>
      </c>
      <c r="H2925" t="s">
        <v>25</v>
      </c>
      <c r="I2925">
        <v>303</v>
      </c>
      <c r="J2925" t="s">
        <v>26</v>
      </c>
      <c r="K2925" t="s">
        <v>28</v>
      </c>
      <c r="L2925">
        <v>6</v>
      </c>
      <c r="M2925">
        <v>2</v>
      </c>
      <c r="N2925" t="s">
        <v>27</v>
      </c>
      <c r="O2925" t="s">
        <v>32</v>
      </c>
      <c r="P2925">
        <v>18</v>
      </c>
      <c r="Q2925" t="s">
        <v>27</v>
      </c>
      <c r="R2925" t="s">
        <v>27</v>
      </c>
      <c r="S2925">
        <v>100</v>
      </c>
      <c r="T2925">
        <v>720</v>
      </c>
      <c r="U2925" t="s">
        <v>29</v>
      </c>
    </row>
    <row r="2926" spans="1:21" x14ac:dyDescent="0.35">
      <c r="A2926" t="s">
        <v>49</v>
      </c>
      <c r="B2926">
        <v>21</v>
      </c>
      <c r="C2926">
        <v>2024</v>
      </c>
      <c r="D2926" t="s">
        <v>108</v>
      </c>
      <c r="E2926">
        <v>108</v>
      </c>
      <c r="F2926" t="s">
        <v>109</v>
      </c>
      <c r="G2926" t="s">
        <v>24</v>
      </c>
      <c r="H2926" t="s">
        <v>25</v>
      </c>
      <c r="I2926">
        <v>350</v>
      </c>
      <c r="J2926" t="s">
        <v>26</v>
      </c>
      <c r="K2926" t="s">
        <v>28</v>
      </c>
      <c r="L2926">
        <v>6</v>
      </c>
      <c r="M2926">
        <v>1</v>
      </c>
      <c r="N2926" t="s">
        <v>27</v>
      </c>
      <c r="O2926" t="s">
        <v>27</v>
      </c>
      <c r="P2926" t="s">
        <v>28</v>
      </c>
      <c r="Q2926" t="s">
        <v>27</v>
      </c>
      <c r="R2926" t="s">
        <v>27</v>
      </c>
      <c r="S2926">
        <v>24</v>
      </c>
      <c r="T2926">
        <v>500</v>
      </c>
      <c r="U2926" t="s">
        <v>27</v>
      </c>
    </row>
    <row r="2927" spans="1:21" x14ac:dyDescent="0.35">
      <c r="A2927" t="s">
        <v>50</v>
      </c>
      <c r="B2927">
        <v>22</v>
      </c>
      <c r="C2927">
        <v>2024</v>
      </c>
      <c r="D2927" t="s">
        <v>108</v>
      </c>
      <c r="E2927">
        <v>108</v>
      </c>
      <c r="F2927" t="s">
        <v>109</v>
      </c>
      <c r="G2927" t="s">
        <v>24</v>
      </c>
      <c r="H2927" t="s">
        <v>25</v>
      </c>
      <c r="I2927">
        <v>450</v>
      </c>
      <c r="J2927" t="s">
        <v>26</v>
      </c>
      <c r="K2927" t="s">
        <v>28</v>
      </c>
      <c r="L2927">
        <v>6</v>
      </c>
      <c r="M2927">
        <v>2</v>
      </c>
      <c r="N2927" t="s">
        <v>27</v>
      </c>
      <c r="O2927" t="s">
        <v>27</v>
      </c>
      <c r="P2927">
        <v>21</v>
      </c>
      <c r="Q2927" t="s">
        <v>32</v>
      </c>
      <c r="R2927" t="s">
        <v>27</v>
      </c>
      <c r="S2927">
        <v>30</v>
      </c>
      <c r="T2927">
        <v>400</v>
      </c>
      <c r="U2927" t="s">
        <v>39</v>
      </c>
    </row>
    <row r="2928" spans="1:21" x14ac:dyDescent="0.35">
      <c r="A2928" t="s">
        <v>51</v>
      </c>
      <c r="B2928">
        <v>23</v>
      </c>
      <c r="C2928">
        <v>2024</v>
      </c>
      <c r="D2928" t="s">
        <v>108</v>
      </c>
      <c r="E2928">
        <v>108</v>
      </c>
      <c r="F2928" t="s">
        <v>109</v>
      </c>
      <c r="G2928" t="s">
        <v>24</v>
      </c>
      <c r="H2928" t="s">
        <v>25</v>
      </c>
      <c r="I2928">
        <v>100</v>
      </c>
      <c r="J2928" t="s">
        <v>201</v>
      </c>
      <c r="K2928" t="s">
        <v>28</v>
      </c>
      <c r="L2928">
        <v>6</v>
      </c>
      <c r="M2928">
        <v>1</v>
      </c>
      <c r="N2928" t="s">
        <v>27</v>
      </c>
      <c r="O2928" t="s">
        <v>27</v>
      </c>
      <c r="P2928">
        <v>18</v>
      </c>
      <c r="Q2928" t="s">
        <v>32</v>
      </c>
      <c r="R2928" t="s">
        <v>27</v>
      </c>
      <c r="S2928">
        <v>48</v>
      </c>
      <c r="T2928">
        <v>200</v>
      </c>
      <c r="U2928" t="s">
        <v>29</v>
      </c>
    </row>
    <row r="2929" spans="1:21" x14ac:dyDescent="0.35">
      <c r="A2929" t="s">
        <v>52</v>
      </c>
      <c r="B2929">
        <v>24</v>
      </c>
      <c r="C2929">
        <v>2024</v>
      </c>
      <c r="D2929" t="s">
        <v>108</v>
      </c>
      <c r="E2929">
        <v>108</v>
      </c>
      <c r="F2929" t="s">
        <v>109</v>
      </c>
      <c r="G2929" t="s">
        <v>24</v>
      </c>
      <c r="H2929" t="s">
        <v>25</v>
      </c>
      <c r="I2929">
        <v>700</v>
      </c>
      <c r="J2929" t="s">
        <v>26</v>
      </c>
      <c r="K2929" t="s">
        <v>28</v>
      </c>
      <c r="L2929">
        <v>6</v>
      </c>
      <c r="M2929">
        <v>2</v>
      </c>
      <c r="N2929" t="s">
        <v>27</v>
      </c>
      <c r="O2929" t="s">
        <v>27</v>
      </c>
      <c r="P2929" t="s">
        <v>28</v>
      </c>
      <c r="Q2929" t="s">
        <v>32</v>
      </c>
      <c r="R2929" t="s">
        <v>27</v>
      </c>
      <c r="S2929">
        <v>48</v>
      </c>
      <c r="T2929">
        <v>700</v>
      </c>
      <c r="U2929" t="s">
        <v>29</v>
      </c>
    </row>
    <row r="2930" spans="1:21" x14ac:dyDescent="0.35">
      <c r="A2930" t="s">
        <v>53</v>
      </c>
      <c r="B2930">
        <v>25</v>
      </c>
      <c r="C2930">
        <v>2024</v>
      </c>
      <c r="D2930" t="s">
        <v>108</v>
      </c>
      <c r="E2930">
        <v>108</v>
      </c>
      <c r="F2930" t="s">
        <v>109</v>
      </c>
      <c r="G2930" t="s">
        <v>24</v>
      </c>
      <c r="H2930" t="s">
        <v>25</v>
      </c>
      <c r="I2930">
        <v>402</v>
      </c>
      <c r="J2930" t="s">
        <v>26</v>
      </c>
      <c r="K2930" t="s">
        <v>28</v>
      </c>
      <c r="L2930">
        <v>6</v>
      </c>
      <c r="M2930">
        <v>2</v>
      </c>
      <c r="N2930" t="s">
        <v>27</v>
      </c>
      <c r="O2930" t="s">
        <v>27</v>
      </c>
      <c r="P2930">
        <v>18</v>
      </c>
      <c r="Q2930" t="s">
        <v>32</v>
      </c>
      <c r="R2930" t="s">
        <v>27</v>
      </c>
      <c r="S2930">
        <v>24</v>
      </c>
      <c r="T2930">
        <v>270</v>
      </c>
      <c r="U2930" t="s">
        <v>39</v>
      </c>
    </row>
    <row r="2931" spans="1:21" x14ac:dyDescent="0.35">
      <c r="A2931" t="s">
        <v>54</v>
      </c>
      <c r="B2931">
        <v>26</v>
      </c>
      <c r="C2931">
        <v>2024</v>
      </c>
      <c r="D2931" t="s">
        <v>108</v>
      </c>
      <c r="E2931">
        <v>108</v>
      </c>
      <c r="F2931" t="s">
        <v>109</v>
      </c>
      <c r="G2931" t="s">
        <v>24</v>
      </c>
      <c r="H2931" t="s">
        <v>25</v>
      </c>
      <c r="I2931">
        <v>237.5</v>
      </c>
      <c r="J2931" t="s">
        <v>26</v>
      </c>
      <c r="K2931" t="s">
        <v>28</v>
      </c>
      <c r="L2931">
        <v>6</v>
      </c>
      <c r="M2931">
        <v>1</v>
      </c>
      <c r="N2931" t="s">
        <v>27</v>
      </c>
      <c r="O2931" t="s">
        <v>27</v>
      </c>
      <c r="P2931" t="s">
        <v>28</v>
      </c>
      <c r="Q2931" t="s">
        <v>32</v>
      </c>
      <c r="R2931" t="s">
        <v>32</v>
      </c>
      <c r="S2931">
        <v>30</v>
      </c>
      <c r="T2931">
        <v>205.5</v>
      </c>
      <c r="U2931" t="s">
        <v>29</v>
      </c>
    </row>
    <row r="2932" spans="1:21" x14ac:dyDescent="0.35">
      <c r="A2932" t="s">
        <v>55</v>
      </c>
      <c r="B2932">
        <v>27</v>
      </c>
      <c r="C2932">
        <v>2024</v>
      </c>
      <c r="D2932" t="s">
        <v>108</v>
      </c>
      <c r="E2932">
        <v>108</v>
      </c>
      <c r="F2932" t="s">
        <v>109</v>
      </c>
      <c r="G2932" t="s">
        <v>24</v>
      </c>
      <c r="H2932" t="s">
        <v>25</v>
      </c>
      <c r="I2932">
        <v>250</v>
      </c>
      <c r="J2932" t="s">
        <v>26</v>
      </c>
      <c r="K2932" t="s">
        <v>28</v>
      </c>
      <c r="L2932">
        <v>6</v>
      </c>
      <c r="M2932">
        <v>2</v>
      </c>
      <c r="N2932" t="s">
        <v>27</v>
      </c>
      <c r="O2932" t="s">
        <v>27</v>
      </c>
      <c r="P2932" t="s">
        <v>28</v>
      </c>
      <c r="Q2932" t="s">
        <v>27</v>
      </c>
      <c r="R2932" t="s">
        <v>27</v>
      </c>
      <c r="S2932">
        <v>40</v>
      </c>
      <c r="T2932">
        <v>400</v>
      </c>
      <c r="U2932" t="s">
        <v>39</v>
      </c>
    </row>
    <row r="2933" spans="1:21" x14ac:dyDescent="0.35">
      <c r="A2933" t="s">
        <v>56</v>
      </c>
      <c r="B2933">
        <v>28</v>
      </c>
      <c r="C2933">
        <v>2024</v>
      </c>
      <c r="D2933" t="s">
        <v>108</v>
      </c>
      <c r="E2933">
        <v>108</v>
      </c>
      <c r="F2933" t="s">
        <v>109</v>
      </c>
      <c r="G2933" t="s">
        <v>24</v>
      </c>
      <c r="H2933" t="s">
        <v>25</v>
      </c>
      <c r="I2933">
        <v>300</v>
      </c>
      <c r="J2933" t="s">
        <v>26</v>
      </c>
      <c r="K2933" t="s">
        <v>28</v>
      </c>
      <c r="L2933">
        <v>6</v>
      </c>
      <c r="M2933">
        <v>2</v>
      </c>
      <c r="N2933" t="s">
        <v>27</v>
      </c>
      <c r="O2933" t="s">
        <v>27</v>
      </c>
      <c r="P2933">
        <v>18</v>
      </c>
      <c r="Q2933" t="s">
        <v>32</v>
      </c>
      <c r="R2933" t="s">
        <v>27</v>
      </c>
      <c r="S2933">
        <v>24</v>
      </c>
      <c r="T2933">
        <v>400</v>
      </c>
      <c r="U2933" t="s">
        <v>39</v>
      </c>
    </row>
    <row r="2934" spans="1:21" x14ac:dyDescent="0.35">
      <c r="A2934" t="s">
        <v>57</v>
      </c>
      <c r="B2934">
        <v>29</v>
      </c>
      <c r="C2934">
        <v>2024</v>
      </c>
      <c r="D2934" t="s">
        <v>108</v>
      </c>
      <c r="E2934">
        <v>108</v>
      </c>
      <c r="F2934" t="s">
        <v>109</v>
      </c>
      <c r="G2934" t="s">
        <v>24</v>
      </c>
      <c r="H2934" t="s">
        <v>25</v>
      </c>
      <c r="I2934">
        <v>200</v>
      </c>
      <c r="J2934" t="s">
        <v>202</v>
      </c>
      <c r="K2934" t="s">
        <v>28</v>
      </c>
      <c r="L2934">
        <v>6</v>
      </c>
      <c r="M2934">
        <v>2</v>
      </c>
      <c r="N2934" t="s">
        <v>27</v>
      </c>
      <c r="O2934" t="s">
        <v>27</v>
      </c>
      <c r="P2934" t="s">
        <v>28</v>
      </c>
      <c r="Q2934" t="s">
        <v>27</v>
      </c>
      <c r="R2934" t="s">
        <v>27</v>
      </c>
      <c r="S2934">
        <v>48</v>
      </c>
      <c r="T2934">
        <v>125</v>
      </c>
      <c r="U2934" t="s">
        <v>39</v>
      </c>
    </row>
    <row r="2935" spans="1:21" x14ac:dyDescent="0.35">
      <c r="A2935" t="s">
        <v>58</v>
      </c>
      <c r="B2935">
        <v>30</v>
      </c>
      <c r="C2935">
        <v>2024</v>
      </c>
      <c r="D2935" t="s">
        <v>108</v>
      </c>
      <c r="E2935">
        <v>108</v>
      </c>
      <c r="F2935" t="s">
        <v>109</v>
      </c>
      <c r="G2935" t="s">
        <v>24</v>
      </c>
      <c r="H2935" t="s">
        <v>25</v>
      </c>
      <c r="I2935">
        <v>300</v>
      </c>
      <c r="J2935" t="s">
        <v>26</v>
      </c>
      <c r="K2935" t="s">
        <v>28</v>
      </c>
      <c r="L2935">
        <v>6</v>
      </c>
      <c r="M2935">
        <v>2</v>
      </c>
      <c r="N2935" t="s">
        <v>27</v>
      </c>
      <c r="O2935" t="s">
        <v>27</v>
      </c>
      <c r="P2935" t="s">
        <v>28</v>
      </c>
      <c r="Q2935" t="s">
        <v>32</v>
      </c>
      <c r="R2935" t="s">
        <v>27</v>
      </c>
      <c r="S2935">
        <v>24</v>
      </c>
      <c r="T2935">
        <v>400</v>
      </c>
      <c r="U2935" t="s">
        <v>29</v>
      </c>
    </row>
    <row r="2936" spans="1:21" x14ac:dyDescent="0.35">
      <c r="A2936" t="s">
        <v>59</v>
      </c>
      <c r="B2936">
        <v>31</v>
      </c>
      <c r="C2936">
        <v>2024</v>
      </c>
      <c r="D2936" t="s">
        <v>108</v>
      </c>
      <c r="E2936">
        <v>108</v>
      </c>
      <c r="F2936" t="s">
        <v>109</v>
      </c>
      <c r="G2936" t="s">
        <v>24</v>
      </c>
      <c r="H2936" t="s">
        <v>25</v>
      </c>
      <c r="I2936">
        <v>144</v>
      </c>
      <c r="J2936" t="s">
        <v>26</v>
      </c>
      <c r="K2936" t="s">
        <v>28</v>
      </c>
      <c r="L2936">
        <v>6</v>
      </c>
      <c r="M2936">
        <v>1</v>
      </c>
      <c r="N2936" t="s">
        <v>27</v>
      </c>
      <c r="O2936" t="s">
        <v>27</v>
      </c>
      <c r="P2936">
        <v>19</v>
      </c>
      <c r="Q2936" t="s">
        <v>27</v>
      </c>
      <c r="R2936" t="s">
        <v>27</v>
      </c>
      <c r="S2936">
        <v>36</v>
      </c>
      <c r="T2936">
        <v>144</v>
      </c>
      <c r="U2936" t="s">
        <v>39</v>
      </c>
    </row>
    <row r="2937" spans="1:21" x14ac:dyDescent="0.35">
      <c r="A2937" t="s">
        <v>60</v>
      </c>
      <c r="B2937">
        <v>32</v>
      </c>
      <c r="C2937">
        <v>2024</v>
      </c>
      <c r="D2937" t="s">
        <v>108</v>
      </c>
      <c r="E2937">
        <v>108</v>
      </c>
      <c r="F2937" t="s">
        <v>109</v>
      </c>
      <c r="G2937" t="s">
        <v>24</v>
      </c>
      <c r="H2937" t="s">
        <v>25</v>
      </c>
      <c r="I2937">
        <v>550</v>
      </c>
      <c r="J2937" t="s">
        <v>26</v>
      </c>
      <c r="K2937" t="s">
        <v>28</v>
      </c>
      <c r="L2937">
        <v>6</v>
      </c>
      <c r="M2937">
        <v>2</v>
      </c>
      <c r="N2937" t="s">
        <v>27</v>
      </c>
      <c r="O2937" t="s">
        <v>27</v>
      </c>
      <c r="P2937" t="s">
        <v>28</v>
      </c>
      <c r="Q2937" t="s">
        <v>32</v>
      </c>
      <c r="R2937" t="s">
        <v>27</v>
      </c>
      <c r="S2937">
        <v>36</v>
      </c>
      <c r="T2937">
        <v>700</v>
      </c>
      <c r="U2937" t="s">
        <v>29</v>
      </c>
    </row>
    <row r="2938" spans="1:21" x14ac:dyDescent="0.35">
      <c r="A2938" t="s">
        <v>61</v>
      </c>
      <c r="B2938">
        <v>33</v>
      </c>
      <c r="C2938">
        <v>2024</v>
      </c>
      <c r="D2938" t="s">
        <v>108</v>
      </c>
      <c r="E2938">
        <v>108</v>
      </c>
      <c r="F2938" t="s">
        <v>109</v>
      </c>
      <c r="G2938" t="s">
        <v>24</v>
      </c>
      <c r="H2938" t="s">
        <v>25</v>
      </c>
      <c r="I2938">
        <v>328</v>
      </c>
      <c r="J2938" t="s">
        <v>201</v>
      </c>
      <c r="K2938" t="s">
        <v>28</v>
      </c>
      <c r="L2938">
        <v>6</v>
      </c>
      <c r="M2938">
        <v>2</v>
      </c>
      <c r="N2938" t="s">
        <v>27</v>
      </c>
      <c r="O2938" t="s">
        <v>27</v>
      </c>
      <c r="P2938" t="s">
        <v>28</v>
      </c>
      <c r="Q2938" t="s">
        <v>27</v>
      </c>
      <c r="R2938" t="s">
        <v>27</v>
      </c>
      <c r="S2938">
        <v>20</v>
      </c>
      <c r="T2938">
        <v>328</v>
      </c>
      <c r="U2938" t="s">
        <v>29</v>
      </c>
    </row>
    <row r="2939" spans="1:21" x14ac:dyDescent="0.35">
      <c r="A2939" t="s">
        <v>62</v>
      </c>
      <c r="B2939">
        <v>34</v>
      </c>
      <c r="C2939">
        <v>2024</v>
      </c>
      <c r="D2939" t="s">
        <v>108</v>
      </c>
      <c r="E2939">
        <v>108</v>
      </c>
      <c r="F2939" t="s">
        <v>109</v>
      </c>
      <c r="G2939" t="s">
        <v>24</v>
      </c>
      <c r="H2939" t="s">
        <v>25</v>
      </c>
      <c r="I2939">
        <v>475</v>
      </c>
      <c r="J2939" t="s">
        <v>201</v>
      </c>
      <c r="K2939" t="s">
        <v>28</v>
      </c>
      <c r="L2939">
        <v>6</v>
      </c>
      <c r="M2939">
        <v>2</v>
      </c>
      <c r="N2939" t="s">
        <v>27</v>
      </c>
      <c r="O2939" t="s">
        <v>27</v>
      </c>
      <c r="P2939">
        <v>18</v>
      </c>
      <c r="Q2939" t="s">
        <v>32</v>
      </c>
      <c r="R2939" t="s">
        <v>27</v>
      </c>
      <c r="S2939">
        <v>30</v>
      </c>
      <c r="T2939">
        <v>350</v>
      </c>
      <c r="U2939" t="s">
        <v>29</v>
      </c>
    </row>
    <row r="2940" spans="1:21" x14ac:dyDescent="0.35">
      <c r="A2940" t="s">
        <v>63</v>
      </c>
      <c r="B2940">
        <v>35</v>
      </c>
      <c r="C2940">
        <v>2024</v>
      </c>
      <c r="D2940" t="s">
        <v>108</v>
      </c>
      <c r="E2940">
        <v>108</v>
      </c>
      <c r="F2940" t="s">
        <v>109</v>
      </c>
      <c r="G2940" t="s">
        <v>24</v>
      </c>
      <c r="H2940" t="s">
        <v>25</v>
      </c>
      <c r="I2940">
        <v>700</v>
      </c>
      <c r="J2940" t="s">
        <v>26</v>
      </c>
      <c r="K2940" t="s">
        <v>28</v>
      </c>
      <c r="L2940">
        <v>6</v>
      </c>
      <c r="M2940">
        <v>2</v>
      </c>
      <c r="N2940" t="s">
        <v>27</v>
      </c>
      <c r="O2940" t="s">
        <v>27</v>
      </c>
      <c r="P2940">
        <v>18</v>
      </c>
      <c r="Q2940" t="s">
        <v>32</v>
      </c>
      <c r="R2940" t="s">
        <v>27</v>
      </c>
      <c r="S2940">
        <v>32</v>
      </c>
      <c r="T2940">
        <v>600</v>
      </c>
      <c r="U2940" t="s">
        <v>27</v>
      </c>
    </row>
    <row r="2941" spans="1:21" x14ac:dyDescent="0.35">
      <c r="A2941" t="s">
        <v>64</v>
      </c>
      <c r="B2941">
        <v>36</v>
      </c>
      <c r="C2941">
        <v>2024</v>
      </c>
      <c r="D2941" t="s">
        <v>108</v>
      </c>
      <c r="E2941">
        <v>108</v>
      </c>
      <c r="F2941" t="s">
        <v>109</v>
      </c>
      <c r="G2941" t="s">
        <v>24</v>
      </c>
      <c r="H2941" t="s">
        <v>25</v>
      </c>
      <c r="I2941">
        <v>294</v>
      </c>
      <c r="J2941" t="s">
        <v>26</v>
      </c>
      <c r="K2941" t="s">
        <v>28</v>
      </c>
      <c r="L2941">
        <v>6</v>
      </c>
      <c r="M2941">
        <v>1</v>
      </c>
      <c r="N2941" t="s">
        <v>27</v>
      </c>
      <c r="O2941" t="s">
        <v>27</v>
      </c>
      <c r="P2941">
        <v>21</v>
      </c>
      <c r="Q2941" t="s">
        <v>32</v>
      </c>
      <c r="R2941" t="s">
        <v>27</v>
      </c>
      <c r="S2941">
        <v>24</v>
      </c>
      <c r="T2941">
        <v>149.33000000000001</v>
      </c>
      <c r="U2941" t="s">
        <v>29</v>
      </c>
    </row>
    <row r="2942" spans="1:21" x14ac:dyDescent="0.35">
      <c r="A2942" t="s">
        <v>65</v>
      </c>
      <c r="B2942">
        <v>37</v>
      </c>
      <c r="C2942">
        <v>2024</v>
      </c>
      <c r="D2942" t="s">
        <v>108</v>
      </c>
      <c r="E2942">
        <v>108</v>
      </c>
      <c r="F2942" t="s">
        <v>109</v>
      </c>
      <c r="G2942" t="s">
        <v>24</v>
      </c>
      <c r="H2942" t="s">
        <v>25</v>
      </c>
      <c r="I2942">
        <v>300</v>
      </c>
      <c r="J2942" t="s">
        <v>26</v>
      </c>
      <c r="K2942" t="s">
        <v>28</v>
      </c>
      <c r="L2942">
        <v>6</v>
      </c>
      <c r="M2942">
        <v>2</v>
      </c>
      <c r="N2942" t="s">
        <v>27</v>
      </c>
      <c r="O2942" t="s">
        <v>27</v>
      </c>
      <c r="P2942" t="s">
        <v>28</v>
      </c>
      <c r="Q2942" t="s">
        <v>32</v>
      </c>
      <c r="R2942" t="s">
        <v>27</v>
      </c>
      <c r="S2942">
        <v>36</v>
      </c>
      <c r="T2942">
        <v>600</v>
      </c>
      <c r="U2942" t="s">
        <v>29</v>
      </c>
    </row>
    <row r="2943" spans="1:21" x14ac:dyDescent="0.35">
      <c r="A2943" t="s">
        <v>66</v>
      </c>
      <c r="B2943">
        <v>38</v>
      </c>
      <c r="C2943">
        <v>2024</v>
      </c>
      <c r="D2943" t="s">
        <v>108</v>
      </c>
      <c r="E2943">
        <v>108</v>
      </c>
      <c r="F2943" t="s">
        <v>109</v>
      </c>
      <c r="G2943" t="s">
        <v>24</v>
      </c>
      <c r="H2943" t="s">
        <v>25</v>
      </c>
      <c r="I2943">
        <v>300</v>
      </c>
      <c r="J2943" t="s">
        <v>26</v>
      </c>
      <c r="K2943" t="s">
        <v>28</v>
      </c>
      <c r="L2943">
        <v>6</v>
      </c>
      <c r="M2943">
        <v>2</v>
      </c>
      <c r="N2943" t="s">
        <v>27</v>
      </c>
      <c r="O2943" t="s">
        <v>27</v>
      </c>
      <c r="P2943" t="s">
        <v>28</v>
      </c>
      <c r="Q2943" t="s">
        <v>27</v>
      </c>
      <c r="R2943" t="s">
        <v>27</v>
      </c>
      <c r="S2943">
        <v>40</v>
      </c>
      <c r="T2943">
        <v>800</v>
      </c>
      <c r="U2943" t="s">
        <v>29</v>
      </c>
    </row>
    <row r="2944" spans="1:21" x14ac:dyDescent="0.35">
      <c r="A2944" t="s">
        <v>67</v>
      </c>
      <c r="B2944">
        <v>39</v>
      </c>
      <c r="C2944">
        <v>2024</v>
      </c>
      <c r="D2944" t="s">
        <v>108</v>
      </c>
      <c r="E2944">
        <v>108</v>
      </c>
      <c r="F2944" t="s">
        <v>109</v>
      </c>
      <c r="G2944" t="s">
        <v>24</v>
      </c>
      <c r="H2944" t="s">
        <v>25</v>
      </c>
      <c r="I2944">
        <v>250</v>
      </c>
      <c r="J2944" t="s">
        <v>26</v>
      </c>
      <c r="K2944" t="s">
        <v>28</v>
      </c>
      <c r="L2944">
        <v>6</v>
      </c>
      <c r="M2944">
        <v>2</v>
      </c>
      <c r="N2944" t="s">
        <v>27</v>
      </c>
      <c r="O2944" t="s">
        <v>27</v>
      </c>
      <c r="P2944">
        <v>21</v>
      </c>
      <c r="Q2944" t="s">
        <v>32</v>
      </c>
      <c r="R2944" t="s">
        <v>27</v>
      </c>
      <c r="S2944">
        <v>36</v>
      </c>
      <c r="T2944">
        <v>500</v>
      </c>
      <c r="U2944" t="s">
        <v>39</v>
      </c>
    </row>
    <row r="2945" spans="1:21" x14ac:dyDescent="0.35">
      <c r="A2945" t="s">
        <v>68</v>
      </c>
      <c r="B2945">
        <v>40</v>
      </c>
      <c r="C2945">
        <v>2024</v>
      </c>
      <c r="D2945" t="s">
        <v>108</v>
      </c>
      <c r="E2945">
        <v>108</v>
      </c>
      <c r="F2945" t="s">
        <v>109</v>
      </c>
      <c r="G2945" t="s">
        <v>24</v>
      </c>
      <c r="H2945" t="s">
        <v>25</v>
      </c>
      <c r="I2945">
        <v>300</v>
      </c>
      <c r="J2945" t="s">
        <v>26</v>
      </c>
      <c r="K2945" t="s">
        <v>28</v>
      </c>
      <c r="L2945">
        <v>6</v>
      </c>
      <c r="M2945">
        <v>2</v>
      </c>
      <c r="N2945" t="s">
        <v>27</v>
      </c>
      <c r="O2945" t="s">
        <v>27</v>
      </c>
      <c r="P2945" t="s">
        <v>28</v>
      </c>
      <c r="Q2945" t="s">
        <v>27</v>
      </c>
      <c r="R2945" t="s">
        <v>32</v>
      </c>
      <c r="S2945">
        <v>32</v>
      </c>
      <c r="T2945">
        <v>550</v>
      </c>
      <c r="U2945" t="s">
        <v>39</v>
      </c>
    </row>
    <row r="2946" spans="1:21" x14ac:dyDescent="0.35">
      <c r="A2946" t="s">
        <v>69</v>
      </c>
      <c r="B2946">
        <v>41</v>
      </c>
      <c r="C2946">
        <v>2024</v>
      </c>
      <c r="D2946" t="s">
        <v>108</v>
      </c>
      <c r="E2946">
        <v>108</v>
      </c>
      <c r="F2946" t="s">
        <v>109</v>
      </c>
      <c r="G2946" t="s">
        <v>24</v>
      </c>
      <c r="H2946" t="s">
        <v>25</v>
      </c>
      <c r="I2946">
        <v>346.25</v>
      </c>
      <c r="J2946" t="s">
        <v>26</v>
      </c>
      <c r="K2946" t="s">
        <v>28</v>
      </c>
      <c r="L2946">
        <v>6</v>
      </c>
      <c r="M2946">
        <v>1</v>
      </c>
      <c r="N2946" t="s">
        <v>27</v>
      </c>
      <c r="O2946" t="s">
        <v>27</v>
      </c>
      <c r="P2946" t="s">
        <v>28</v>
      </c>
      <c r="Q2946" t="s">
        <v>32</v>
      </c>
      <c r="R2946" t="s">
        <v>27</v>
      </c>
      <c r="S2946">
        <v>40</v>
      </c>
      <c r="T2946">
        <v>1024</v>
      </c>
      <c r="U2946" t="s">
        <v>39</v>
      </c>
    </row>
    <row r="2947" spans="1:21" x14ac:dyDescent="0.35">
      <c r="A2947" t="s">
        <v>70</v>
      </c>
      <c r="B2947">
        <v>42</v>
      </c>
      <c r="C2947">
        <v>2024</v>
      </c>
      <c r="D2947" t="s">
        <v>108</v>
      </c>
      <c r="E2947">
        <v>108</v>
      </c>
      <c r="F2947" t="s">
        <v>109</v>
      </c>
      <c r="G2947" t="s">
        <v>24</v>
      </c>
      <c r="H2947" t="s">
        <v>25</v>
      </c>
      <c r="I2947">
        <v>25</v>
      </c>
      <c r="J2947" t="s">
        <v>201</v>
      </c>
      <c r="K2947" t="s">
        <v>28</v>
      </c>
      <c r="L2947">
        <v>6</v>
      </c>
      <c r="M2947">
        <v>1</v>
      </c>
      <c r="N2947" t="s">
        <v>27</v>
      </c>
      <c r="O2947" t="s">
        <v>27</v>
      </c>
      <c r="P2947">
        <v>21</v>
      </c>
      <c r="Q2947" t="s">
        <v>32</v>
      </c>
      <c r="R2947" t="s">
        <v>27</v>
      </c>
      <c r="S2947">
        <v>24</v>
      </c>
      <c r="T2947">
        <v>210</v>
      </c>
      <c r="U2947" t="s">
        <v>39</v>
      </c>
    </row>
    <row r="2948" spans="1:21" x14ac:dyDescent="0.35">
      <c r="A2948" t="s">
        <v>71</v>
      </c>
      <c r="B2948">
        <v>44</v>
      </c>
      <c r="C2948">
        <v>2024</v>
      </c>
      <c r="D2948" t="s">
        <v>108</v>
      </c>
      <c r="E2948">
        <v>108</v>
      </c>
      <c r="F2948" t="s">
        <v>109</v>
      </c>
      <c r="G2948" t="s">
        <v>24</v>
      </c>
      <c r="H2948" t="s">
        <v>25</v>
      </c>
      <c r="I2948">
        <v>210</v>
      </c>
      <c r="J2948" t="s">
        <v>201</v>
      </c>
      <c r="K2948" t="s">
        <v>28</v>
      </c>
      <c r="L2948">
        <v>6</v>
      </c>
      <c r="M2948">
        <v>1</v>
      </c>
      <c r="N2948" t="s">
        <v>27</v>
      </c>
      <c r="O2948" t="s">
        <v>27</v>
      </c>
      <c r="P2948">
        <v>23</v>
      </c>
      <c r="Q2948" t="s">
        <v>32</v>
      </c>
      <c r="R2948" t="s">
        <v>27</v>
      </c>
      <c r="S2948">
        <v>40</v>
      </c>
      <c r="T2948">
        <v>420</v>
      </c>
      <c r="U2948" t="s">
        <v>29</v>
      </c>
    </row>
    <row r="2949" spans="1:21" x14ac:dyDescent="0.35">
      <c r="A2949" t="s">
        <v>72</v>
      </c>
      <c r="B2949">
        <v>45</v>
      </c>
      <c r="C2949">
        <v>2024</v>
      </c>
      <c r="D2949" t="s">
        <v>108</v>
      </c>
      <c r="E2949">
        <v>108</v>
      </c>
      <c r="F2949" t="s">
        <v>109</v>
      </c>
      <c r="G2949" t="s">
        <v>24</v>
      </c>
      <c r="H2949" t="s">
        <v>25</v>
      </c>
      <c r="I2949">
        <v>300</v>
      </c>
      <c r="J2949" t="s">
        <v>26</v>
      </c>
      <c r="K2949" t="s">
        <v>28</v>
      </c>
      <c r="L2949">
        <v>6</v>
      </c>
      <c r="M2949">
        <v>2</v>
      </c>
      <c r="N2949" t="s">
        <v>27</v>
      </c>
      <c r="O2949" t="s">
        <v>27</v>
      </c>
      <c r="P2949" t="s">
        <v>28</v>
      </c>
      <c r="Q2949" t="s">
        <v>27</v>
      </c>
      <c r="R2949" t="s">
        <v>27</v>
      </c>
      <c r="S2949">
        <v>36</v>
      </c>
      <c r="T2949">
        <v>360</v>
      </c>
      <c r="U2949" t="s">
        <v>39</v>
      </c>
    </row>
    <row r="2950" spans="1:21" x14ac:dyDescent="0.35">
      <c r="A2950" t="s">
        <v>73</v>
      </c>
      <c r="B2950">
        <v>46</v>
      </c>
      <c r="C2950">
        <v>2024</v>
      </c>
      <c r="D2950" t="s">
        <v>108</v>
      </c>
      <c r="E2950">
        <v>108</v>
      </c>
      <c r="F2950" t="s">
        <v>109</v>
      </c>
      <c r="G2950" t="s">
        <v>24</v>
      </c>
      <c r="H2950" t="s">
        <v>25</v>
      </c>
      <c r="I2950">
        <v>300</v>
      </c>
      <c r="J2950" t="s">
        <v>26</v>
      </c>
      <c r="K2950" t="s">
        <v>28</v>
      </c>
      <c r="L2950">
        <v>6</v>
      </c>
      <c r="M2950">
        <v>1</v>
      </c>
      <c r="N2950" t="s">
        <v>27</v>
      </c>
      <c r="O2950" t="s">
        <v>27</v>
      </c>
      <c r="P2950" t="s">
        <v>28</v>
      </c>
      <c r="Q2950" t="s">
        <v>32</v>
      </c>
      <c r="R2950" t="s">
        <v>27</v>
      </c>
      <c r="S2950">
        <v>40</v>
      </c>
      <c r="T2950">
        <v>200</v>
      </c>
      <c r="U2950" t="s">
        <v>39</v>
      </c>
    </row>
    <row r="2951" spans="1:21" x14ac:dyDescent="0.35">
      <c r="A2951" t="s">
        <v>74</v>
      </c>
      <c r="B2951">
        <v>47</v>
      </c>
      <c r="C2951">
        <v>2024</v>
      </c>
      <c r="D2951" t="s">
        <v>108</v>
      </c>
      <c r="E2951">
        <v>108</v>
      </c>
      <c r="F2951" t="s">
        <v>109</v>
      </c>
      <c r="G2951" t="s">
        <v>24</v>
      </c>
      <c r="H2951" t="s">
        <v>25</v>
      </c>
      <c r="I2951">
        <v>360</v>
      </c>
      <c r="J2951" t="s">
        <v>26</v>
      </c>
      <c r="K2951" t="s">
        <v>28</v>
      </c>
      <c r="L2951">
        <v>6</v>
      </c>
      <c r="M2951">
        <v>1</v>
      </c>
      <c r="N2951" t="s">
        <v>27</v>
      </c>
      <c r="O2951" t="s">
        <v>32</v>
      </c>
      <c r="P2951" t="s">
        <v>28</v>
      </c>
      <c r="Q2951" t="s">
        <v>32</v>
      </c>
      <c r="R2951" t="s">
        <v>27</v>
      </c>
      <c r="S2951">
        <v>48</v>
      </c>
      <c r="T2951">
        <v>260</v>
      </c>
      <c r="U2951" t="s">
        <v>39</v>
      </c>
    </row>
    <row r="2952" spans="1:21" x14ac:dyDescent="0.35">
      <c r="A2952" t="s">
        <v>75</v>
      </c>
      <c r="B2952">
        <v>48</v>
      </c>
      <c r="C2952">
        <v>2024</v>
      </c>
      <c r="D2952" t="s">
        <v>108</v>
      </c>
      <c r="E2952">
        <v>108</v>
      </c>
      <c r="F2952" t="s">
        <v>109</v>
      </c>
      <c r="G2952" t="s">
        <v>24</v>
      </c>
      <c r="H2952" t="s">
        <v>25</v>
      </c>
      <c r="I2952">
        <v>350</v>
      </c>
      <c r="J2952" t="s">
        <v>26</v>
      </c>
      <c r="K2952" t="s">
        <v>28</v>
      </c>
      <c r="L2952">
        <v>6</v>
      </c>
      <c r="M2952">
        <v>2</v>
      </c>
      <c r="N2952" t="s">
        <v>27</v>
      </c>
      <c r="O2952" t="s">
        <v>27</v>
      </c>
      <c r="P2952">
        <v>18</v>
      </c>
      <c r="Q2952" t="s">
        <v>27</v>
      </c>
      <c r="R2952" t="s">
        <v>32</v>
      </c>
      <c r="S2952">
        <v>32</v>
      </c>
      <c r="T2952">
        <v>300</v>
      </c>
      <c r="U2952" t="s">
        <v>29</v>
      </c>
    </row>
    <row r="2953" spans="1:21" x14ac:dyDescent="0.35">
      <c r="A2953" t="s">
        <v>76</v>
      </c>
      <c r="B2953">
        <v>49</v>
      </c>
      <c r="C2953">
        <v>2024</v>
      </c>
      <c r="D2953" t="s">
        <v>108</v>
      </c>
      <c r="E2953">
        <v>108</v>
      </c>
      <c r="F2953" t="s">
        <v>109</v>
      </c>
      <c r="G2953" t="s">
        <v>24</v>
      </c>
      <c r="H2953" t="s">
        <v>25</v>
      </c>
      <c r="I2953">
        <v>200</v>
      </c>
      <c r="J2953" t="s">
        <v>26</v>
      </c>
      <c r="K2953" t="s">
        <v>28</v>
      </c>
      <c r="L2953">
        <v>6</v>
      </c>
      <c r="M2953">
        <v>2</v>
      </c>
      <c r="N2953" t="s">
        <v>27</v>
      </c>
      <c r="O2953" t="s">
        <v>27</v>
      </c>
      <c r="P2953" t="s">
        <v>28</v>
      </c>
      <c r="Q2953" t="s">
        <v>32</v>
      </c>
      <c r="R2953" t="s">
        <v>27</v>
      </c>
      <c r="S2953">
        <v>40</v>
      </c>
      <c r="T2953">
        <v>103</v>
      </c>
      <c r="U2953" t="s">
        <v>29</v>
      </c>
    </row>
    <row r="2954" spans="1:21" x14ac:dyDescent="0.35">
      <c r="A2954" t="s">
        <v>77</v>
      </c>
      <c r="B2954">
        <v>50</v>
      </c>
      <c r="C2954">
        <v>2024</v>
      </c>
      <c r="D2954" t="s">
        <v>108</v>
      </c>
      <c r="E2954">
        <v>108</v>
      </c>
      <c r="F2954" t="s">
        <v>109</v>
      </c>
      <c r="G2954" t="s">
        <v>24</v>
      </c>
      <c r="H2954" t="s">
        <v>25</v>
      </c>
      <c r="I2954">
        <v>225</v>
      </c>
      <c r="J2954" t="s">
        <v>201</v>
      </c>
      <c r="K2954" t="s">
        <v>28</v>
      </c>
      <c r="L2954">
        <v>6</v>
      </c>
      <c r="M2954">
        <v>2</v>
      </c>
      <c r="N2954" t="s">
        <v>27</v>
      </c>
      <c r="O2954" t="s">
        <v>27</v>
      </c>
      <c r="P2954">
        <v>18</v>
      </c>
      <c r="Q2954" t="s">
        <v>27</v>
      </c>
      <c r="R2954" t="s">
        <v>27</v>
      </c>
      <c r="S2954">
        <v>24</v>
      </c>
      <c r="T2954">
        <v>295</v>
      </c>
      <c r="U2954" t="s">
        <v>29</v>
      </c>
    </row>
    <row r="2955" spans="1:21" x14ac:dyDescent="0.35">
      <c r="A2955" t="s">
        <v>78</v>
      </c>
      <c r="B2955">
        <v>51</v>
      </c>
      <c r="C2955">
        <v>2024</v>
      </c>
      <c r="D2955" t="s">
        <v>108</v>
      </c>
      <c r="E2955">
        <v>108</v>
      </c>
      <c r="F2955" t="s">
        <v>109</v>
      </c>
      <c r="G2955" t="s">
        <v>24</v>
      </c>
      <c r="H2955" t="s">
        <v>25</v>
      </c>
      <c r="I2955">
        <v>277</v>
      </c>
      <c r="J2955" t="s">
        <v>26</v>
      </c>
      <c r="K2955" t="s">
        <v>28</v>
      </c>
      <c r="L2955">
        <v>6</v>
      </c>
      <c r="M2955">
        <v>1</v>
      </c>
      <c r="N2955" t="s">
        <v>27</v>
      </c>
      <c r="O2955" t="s">
        <v>27</v>
      </c>
      <c r="P2955">
        <v>18</v>
      </c>
      <c r="Q2955" t="s">
        <v>32</v>
      </c>
      <c r="R2955" t="s">
        <v>27</v>
      </c>
      <c r="S2955">
        <v>60</v>
      </c>
      <c r="T2955">
        <v>312</v>
      </c>
      <c r="U2955" t="s">
        <v>29</v>
      </c>
    </row>
    <row r="2956" spans="1:21" x14ac:dyDescent="0.35">
      <c r="A2956" t="s">
        <v>79</v>
      </c>
      <c r="B2956">
        <v>53</v>
      </c>
      <c r="C2956">
        <v>2024</v>
      </c>
      <c r="D2956" t="s">
        <v>108</v>
      </c>
      <c r="E2956">
        <v>108</v>
      </c>
      <c r="F2956" t="s">
        <v>109</v>
      </c>
      <c r="G2956" t="s">
        <v>24</v>
      </c>
      <c r="H2956" t="s">
        <v>25</v>
      </c>
      <c r="I2956">
        <v>741</v>
      </c>
      <c r="J2956" t="s">
        <v>26</v>
      </c>
      <c r="K2956" t="s">
        <v>28</v>
      </c>
      <c r="L2956">
        <v>6</v>
      </c>
      <c r="M2956">
        <v>2</v>
      </c>
      <c r="N2956" t="s">
        <v>27</v>
      </c>
      <c r="O2956" t="s">
        <v>27</v>
      </c>
      <c r="P2956" t="s">
        <v>28</v>
      </c>
      <c r="Q2956" t="s">
        <v>32</v>
      </c>
      <c r="R2956" t="s">
        <v>27</v>
      </c>
      <c r="S2956">
        <v>50</v>
      </c>
      <c r="T2956">
        <v>1132</v>
      </c>
      <c r="U2956" t="s">
        <v>29</v>
      </c>
    </row>
    <row r="2957" spans="1:21" x14ac:dyDescent="0.35">
      <c r="A2957" t="s">
        <v>80</v>
      </c>
      <c r="B2957">
        <v>54</v>
      </c>
      <c r="C2957">
        <v>2024</v>
      </c>
      <c r="D2957" t="s">
        <v>108</v>
      </c>
      <c r="E2957">
        <v>108</v>
      </c>
      <c r="F2957" t="s">
        <v>109</v>
      </c>
      <c r="G2957" t="s">
        <v>24</v>
      </c>
      <c r="H2957" t="s">
        <v>25</v>
      </c>
      <c r="I2957">
        <v>175</v>
      </c>
      <c r="J2957" t="s">
        <v>26</v>
      </c>
      <c r="K2957" t="s">
        <v>28</v>
      </c>
      <c r="L2957">
        <v>6</v>
      </c>
      <c r="M2957">
        <v>2</v>
      </c>
      <c r="N2957" t="s">
        <v>27</v>
      </c>
      <c r="O2957" t="s">
        <v>27</v>
      </c>
      <c r="P2957">
        <v>18</v>
      </c>
      <c r="Q2957" t="s">
        <v>32</v>
      </c>
      <c r="R2957" t="s">
        <v>32</v>
      </c>
      <c r="S2957">
        <v>36</v>
      </c>
      <c r="T2957">
        <v>522</v>
      </c>
      <c r="U2957" t="s">
        <v>29</v>
      </c>
    </row>
    <row r="2958" spans="1:21" x14ac:dyDescent="0.35">
      <c r="A2958" t="s">
        <v>81</v>
      </c>
      <c r="B2958">
        <v>55</v>
      </c>
      <c r="C2958">
        <v>2024</v>
      </c>
      <c r="D2958" t="s">
        <v>108</v>
      </c>
      <c r="E2958">
        <v>108</v>
      </c>
      <c r="F2958" t="s">
        <v>109</v>
      </c>
      <c r="G2958" t="s">
        <v>24</v>
      </c>
      <c r="H2958" t="s">
        <v>25</v>
      </c>
      <c r="I2958">
        <v>135</v>
      </c>
      <c r="J2958" t="s">
        <v>26</v>
      </c>
      <c r="K2958" t="s">
        <v>28</v>
      </c>
      <c r="L2958">
        <v>6</v>
      </c>
      <c r="M2958">
        <v>2</v>
      </c>
      <c r="N2958" t="s">
        <v>27</v>
      </c>
      <c r="O2958" t="s">
        <v>27</v>
      </c>
      <c r="P2958" t="s">
        <v>28</v>
      </c>
      <c r="Q2958" t="s">
        <v>27</v>
      </c>
      <c r="R2958" t="s">
        <v>27</v>
      </c>
      <c r="S2958">
        <v>40</v>
      </c>
      <c r="T2958">
        <v>60</v>
      </c>
      <c r="U2958" t="s">
        <v>29</v>
      </c>
    </row>
    <row r="2959" spans="1:21" x14ac:dyDescent="0.35">
      <c r="A2959" t="s">
        <v>82</v>
      </c>
      <c r="B2959">
        <v>56</v>
      </c>
      <c r="C2959">
        <v>2024</v>
      </c>
      <c r="D2959" t="s">
        <v>108</v>
      </c>
      <c r="E2959">
        <v>108</v>
      </c>
      <c r="F2959" t="s">
        <v>109</v>
      </c>
      <c r="G2959" t="s">
        <v>24</v>
      </c>
      <c r="H2959" t="s">
        <v>25</v>
      </c>
      <c r="I2959">
        <v>600</v>
      </c>
      <c r="J2959" t="s">
        <v>26</v>
      </c>
      <c r="K2959" t="s">
        <v>28</v>
      </c>
      <c r="L2959">
        <v>6</v>
      </c>
      <c r="M2959">
        <v>2</v>
      </c>
      <c r="N2959" t="s">
        <v>27</v>
      </c>
      <c r="O2959" t="s">
        <v>27</v>
      </c>
      <c r="P2959" t="s">
        <v>28</v>
      </c>
      <c r="Q2959" t="s">
        <v>27</v>
      </c>
      <c r="R2959" t="s">
        <v>27</v>
      </c>
      <c r="S2959">
        <v>24</v>
      </c>
      <c r="T2959">
        <v>600</v>
      </c>
      <c r="U2959" t="s">
        <v>29</v>
      </c>
    </row>
    <row r="2960" spans="1:21" x14ac:dyDescent="0.35">
      <c r="A2960" t="s">
        <v>21</v>
      </c>
      <c r="B2960">
        <v>1</v>
      </c>
      <c r="C2960">
        <v>2024</v>
      </c>
      <c r="D2960" t="s">
        <v>111</v>
      </c>
      <c r="E2960">
        <v>109</v>
      </c>
      <c r="F2960" t="s">
        <v>109</v>
      </c>
      <c r="G2960" t="s">
        <v>24</v>
      </c>
      <c r="H2960" t="s">
        <v>27</v>
      </c>
      <c r="J2960" t="s">
        <v>28</v>
      </c>
      <c r="K2960" t="s">
        <v>28</v>
      </c>
      <c r="L2960" t="s">
        <v>28</v>
      </c>
      <c r="M2960" t="s">
        <v>28</v>
      </c>
      <c r="N2960" t="s">
        <v>28</v>
      </c>
      <c r="O2960" t="s">
        <v>28</v>
      </c>
      <c r="P2960" t="s">
        <v>28</v>
      </c>
      <c r="Q2960" t="s">
        <v>28</v>
      </c>
      <c r="R2960" t="s">
        <v>28</v>
      </c>
      <c r="S2960" t="s">
        <v>28</v>
      </c>
      <c r="U2960" t="s">
        <v>28</v>
      </c>
    </row>
    <row r="2961" spans="1:21" x14ac:dyDescent="0.35">
      <c r="A2961" t="s">
        <v>30</v>
      </c>
      <c r="B2961">
        <v>2</v>
      </c>
      <c r="C2961">
        <v>2024</v>
      </c>
      <c r="D2961" t="s">
        <v>111</v>
      </c>
      <c r="E2961">
        <v>109</v>
      </c>
      <c r="F2961" t="s">
        <v>109</v>
      </c>
      <c r="G2961" t="s">
        <v>24</v>
      </c>
      <c r="H2961" t="s">
        <v>27</v>
      </c>
      <c r="J2961" t="s">
        <v>28</v>
      </c>
      <c r="K2961" t="s">
        <v>28</v>
      </c>
      <c r="L2961" t="s">
        <v>28</v>
      </c>
      <c r="M2961" t="s">
        <v>28</v>
      </c>
      <c r="N2961" t="s">
        <v>28</v>
      </c>
      <c r="O2961" t="s">
        <v>28</v>
      </c>
      <c r="P2961" t="s">
        <v>28</v>
      </c>
      <c r="Q2961" t="s">
        <v>28</v>
      </c>
      <c r="R2961" t="s">
        <v>28</v>
      </c>
      <c r="S2961" t="s">
        <v>28</v>
      </c>
      <c r="U2961" t="s">
        <v>28</v>
      </c>
    </row>
    <row r="2962" spans="1:21" x14ac:dyDescent="0.35">
      <c r="A2962" t="s">
        <v>33</v>
      </c>
      <c r="B2962">
        <v>4</v>
      </c>
      <c r="C2962">
        <v>2024</v>
      </c>
      <c r="D2962" t="s">
        <v>111</v>
      </c>
      <c r="E2962">
        <v>109</v>
      </c>
      <c r="F2962" t="s">
        <v>109</v>
      </c>
      <c r="G2962" t="s">
        <v>24</v>
      </c>
      <c r="H2962" t="s">
        <v>112</v>
      </c>
      <c r="I2962">
        <v>0</v>
      </c>
      <c r="J2962" t="s">
        <v>27</v>
      </c>
      <c r="K2962">
        <v>24</v>
      </c>
      <c r="L2962">
        <v>2</v>
      </c>
      <c r="M2962">
        <v>0</v>
      </c>
      <c r="N2962" t="s">
        <v>27</v>
      </c>
      <c r="O2962" t="s">
        <v>27</v>
      </c>
      <c r="P2962" t="s">
        <v>28</v>
      </c>
      <c r="Q2962" t="s">
        <v>27</v>
      </c>
      <c r="R2962" t="s">
        <v>27</v>
      </c>
      <c r="S2962">
        <v>0</v>
      </c>
      <c r="T2962">
        <v>0</v>
      </c>
      <c r="U2962" t="s">
        <v>27</v>
      </c>
    </row>
    <row r="2963" spans="1:21" x14ac:dyDescent="0.35">
      <c r="A2963" t="s">
        <v>34</v>
      </c>
      <c r="B2963">
        <v>5</v>
      </c>
      <c r="C2963">
        <v>2024</v>
      </c>
      <c r="D2963" t="s">
        <v>111</v>
      </c>
      <c r="E2963">
        <v>109</v>
      </c>
      <c r="F2963" t="s">
        <v>109</v>
      </c>
      <c r="G2963" t="s">
        <v>24</v>
      </c>
      <c r="H2963" t="s">
        <v>27</v>
      </c>
      <c r="J2963" t="s">
        <v>28</v>
      </c>
      <c r="K2963" t="s">
        <v>28</v>
      </c>
      <c r="L2963" t="s">
        <v>28</v>
      </c>
      <c r="M2963" t="s">
        <v>28</v>
      </c>
      <c r="N2963" t="s">
        <v>28</v>
      </c>
      <c r="O2963" t="s">
        <v>28</v>
      </c>
      <c r="P2963" t="s">
        <v>28</v>
      </c>
      <c r="Q2963" t="s">
        <v>28</v>
      </c>
      <c r="R2963" t="s">
        <v>28</v>
      </c>
      <c r="S2963" t="s">
        <v>28</v>
      </c>
      <c r="U2963" t="s">
        <v>28</v>
      </c>
    </row>
    <row r="2964" spans="1:21" x14ac:dyDescent="0.35">
      <c r="A2964" t="s">
        <v>35</v>
      </c>
      <c r="B2964">
        <v>6</v>
      </c>
      <c r="C2964">
        <v>2024</v>
      </c>
      <c r="D2964" t="s">
        <v>111</v>
      </c>
      <c r="E2964">
        <v>109</v>
      </c>
      <c r="F2964" t="s">
        <v>109</v>
      </c>
      <c r="G2964" t="s">
        <v>24</v>
      </c>
      <c r="H2964" t="s">
        <v>27</v>
      </c>
      <c r="J2964" t="s">
        <v>28</v>
      </c>
      <c r="K2964" t="s">
        <v>28</v>
      </c>
      <c r="L2964" t="s">
        <v>28</v>
      </c>
      <c r="M2964" t="s">
        <v>28</v>
      </c>
      <c r="N2964" t="s">
        <v>28</v>
      </c>
      <c r="O2964" t="s">
        <v>28</v>
      </c>
      <c r="P2964" t="s">
        <v>28</v>
      </c>
      <c r="Q2964" t="s">
        <v>28</v>
      </c>
      <c r="R2964" t="s">
        <v>28</v>
      </c>
      <c r="S2964" t="s">
        <v>28</v>
      </c>
      <c r="U2964" t="s">
        <v>28</v>
      </c>
    </row>
    <row r="2965" spans="1:21" x14ac:dyDescent="0.35">
      <c r="A2965" t="s">
        <v>36</v>
      </c>
      <c r="B2965">
        <v>8</v>
      </c>
      <c r="C2965">
        <v>2024</v>
      </c>
      <c r="D2965" t="s">
        <v>111</v>
      </c>
      <c r="E2965">
        <v>109</v>
      </c>
      <c r="F2965" t="s">
        <v>109</v>
      </c>
      <c r="G2965" t="s">
        <v>24</v>
      </c>
      <c r="H2965" t="s">
        <v>27</v>
      </c>
      <c r="J2965" t="s">
        <v>28</v>
      </c>
      <c r="K2965" t="s">
        <v>28</v>
      </c>
      <c r="L2965" t="s">
        <v>28</v>
      </c>
      <c r="M2965" t="s">
        <v>28</v>
      </c>
      <c r="N2965" t="s">
        <v>28</v>
      </c>
      <c r="O2965" t="s">
        <v>28</v>
      </c>
      <c r="P2965" t="s">
        <v>28</v>
      </c>
      <c r="Q2965" t="s">
        <v>28</v>
      </c>
      <c r="R2965" t="s">
        <v>28</v>
      </c>
      <c r="S2965" t="s">
        <v>28</v>
      </c>
      <c r="U2965" t="s">
        <v>28</v>
      </c>
    </row>
    <row r="2966" spans="1:21" x14ac:dyDescent="0.35">
      <c r="A2966" t="s">
        <v>37</v>
      </c>
      <c r="B2966">
        <v>9</v>
      </c>
      <c r="C2966">
        <v>2024</v>
      </c>
      <c r="D2966" t="s">
        <v>111</v>
      </c>
      <c r="E2966">
        <v>109</v>
      </c>
      <c r="F2966" t="s">
        <v>109</v>
      </c>
      <c r="G2966" t="s">
        <v>24</v>
      </c>
      <c r="H2966" t="s">
        <v>27</v>
      </c>
      <c r="J2966" t="s">
        <v>28</v>
      </c>
      <c r="K2966" t="s">
        <v>28</v>
      </c>
      <c r="L2966" t="s">
        <v>28</v>
      </c>
      <c r="M2966" t="s">
        <v>28</v>
      </c>
      <c r="N2966" t="s">
        <v>28</v>
      </c>
      <c r="O2966" t="s">
        <v>28</v>
      </c>
      <c r="P2966" t="s">
        <v>28</v>
      </c>
      <c r="Q2966" t="s">
        <v>28</v>
      </c>
      <c r="R2966" t="s">
        <v>28</v>
      </c>
      <c r="S2966" t="s">
        <v>28</v>
      </c>
      <c r="U2966" t="s">
        <v>28</v>
      </c>
    </row>
    <row r="2967" spans="1:21" x14ac:dyDescent="0.35">
      <c r="A2967" t="s">
        <v>38</v>
      </c>
      <c r="B2967">
        <v>10</v>
      </c>
      <c r="C2967">
        <v>2024</v>
      </c>
      <c r="D2967" t="s">
        <v>111</v>
      </c>
      <c r="E2967">
        <v>109</v>
      </c>
      <c r="F2967" t="s">
        <v>109</v>
      </c>
      <c r="G2967" t="s">
        <v>24</v>
      </c>
      <c r="H2967" t="s">
        <v>27</v>
      </c>
      <c r="J2967" t="s">
        <v>28</v>
      </c>
      <c r="K2967" t="s">
        <v>28</v>
      </c>
      <c r="L2967" t="s">
        <v>28</v>
      </c>
      <c r="M2967" t="s">
        <v>28</v>
      </c>
      <c r="N2967" t="s">
        <v>28</v>
      </c>
      <c r="O2967" t="s">
        <v>28</v>
      </c>
      <c r="P2967" t="s">
        <v>28</v>
      </c>
      <c r="Q2967" t="s">
        <v>28</v>
      </c>
      <c r="R2967" t="s">
        <v>28</v>
      </c>
      <c r="S2967" t="s">
        <v>28</v>
      </c>
      <c r="U2967" t="s">
        <v>28</v>
      </c>
    </row>
    <row r="2968" spans="1:21" x14ac:dyDescent="0.35">
      <c r="A2968" t="s">
        <v>40</v>
      </c>
      <c r="B2968">
        <v>11</v>
      </c>
      <c r="C2968">
        <v>2024</v>
      </c>
      <c r="D2968" t="s">
        <v>111</v>
      </c>
      <c r="E2968">
        <v>109</v>
      </c>
      <c r="F2968" t="s">
        <v>109</v>
      </c>
      <c r="G2968" t="s">
        <v>24</v>
      </c>
      <c r="H2968" t="s">
        <v>27</v>
      </c>
      <c r="J2968" t="s">
        <v>28</v>
      </c>
      <c r="K2968" t="s">
        <v>28</v>
      </c>
      <c r="L2968" t="s">
        <v>28</v>
      </c>
      <c r="M2968" t="s">
        <v>28</v>
      </c>
      <c r="N2968" t="s">
        <v>28</v>
      </c>
      <c r="O2968" t="s">
        <v>28</v>
      </c>
      <c r="P2968" t="s">
        <v>28</v>
      </c>
      <c r="Q2968" t="s">
        <v>28</v>
      </c>
      <c r="R2968" t="s">
        <v>28</v>
      </c>
      <c r="S2968" t="s">
        <v>28</v>
      </c>
      <c r="U2968" t="s">
        <v>28</v>
      </c>
    </row>
    <row r="2969" spans="1:21" x14ac:dyDescent="0.35">
      <c r="A2969" t="s">
        <v>41</v>
      </c>
      <c r="B2969">
        <v>12</v>
      </c>
      <c r="C2969">
        <v>2024</v>
      </c>
      <c r="D2969" t="s">
        <v>111</v>
      </c>
      <c r="E2969">
        <v>109</v>
      </c>
      <c r="F2969" t="s">
        <v>109</v>
      </c>
      <c r="G2969" t="s">
        <v>24</v>
      </c>
      <c r="H2969" t="s">
        <v>27</v>
      </c>
      <c r="O2969" t="s">
        <v>28</v>
      </c>
      <c r="P2969" t="s">
        <v>28</v>
      </c>
      <c r="Q2969" t="s">
        <v>28</v>
      </c>
      <c r="R2969" t="s">
        <v>28</v>
      </c>
      <c r="S2969" t="s">
        <v>28</v>
      </c>
      <c r="U2969" t="s">
        <v>28</v>
      </c>
    </row>
    <row r="2970" spans="1:21" x14ac:dyDescent="0.35">
      <c r="A2970" t="s">
        <v>42</v>
      </c>
      <c r="B2970">
        <v>13</v>
      </c>
      <c r="C2970">
        <v>2024</v>
      </c>
      <c r="D2970" t="s">
        <v>111</v>
      </c>
      <c r="E2970">
        <v>109</v>
      </c>
      <c r="F2970" t="s">
        <v>109</v>
      </c>
      <c r="G2970" t="s">
        <v>24</v>
      </c>
      <c r="H2970" t="s">
        <v>27</v>
      </c>
      <c r="J2970" t="s">
        <v>28</v>
      </c>
      <c r="K2970" t="s">
        <v>28</v>
      </c>
      <c r="L2970" t="s">
        <v>28</v>
      </c>
      <c r="M2970" t="s">
        <v>28</v>
      </c>
      <c r="N2970" t="s">
        <v>28</v>
      </c>
      <c r="O2970" t="s">
        <v>28</v>
      </c>
      <c r="P2970" t="s">
        <v>28</v>
      </c>
      <c r="Q2970" t="s">
        <v>28</v>
      </c>
      <c r="R2970" t="s">
        <v>28</v>
      </c>
      <c r="S2970" t="s">
        <v>28</v>
      </c>
      <c r="U2970" t="s">
        <v>28</v>
      </c>
    </row>
    <row r="2971" spans="1:21" x14ac:dyDescent="0.35">
      <c r="A2971" t="s">
        <v>43</v>
      </c>
      <c r="B2971">
        <v>15</v>
      </c>
      <c r="C2971">
        <v>2024</v>
      </c>
      <c r="D2971" t="s">
        <v>111</v>
      </c>
      <c r="E2971">
        <v>109</v>
      </c>
      <c r="F2971" t="s">
        <v>109</v>
      </c>
      <c r="G2971" t="s">
        <v>24</v>
      </c>
      <c r="H2971" t="s">
        <v>27</v>
      </c>
      <c r="J2971" t="s">
        <v>28</v>
      </c>
      <c r="K2971" t="s">
        <v>28</v>
      </c>
      <c r="L2971" t="s">
        <v>28</v>
      </c>
      <c r="M2971" t="s">
        <v>28</v>
      </c>
      <c r="N2971" t="s">
        <v>28</v>
      </c>
      <c r="O2971" t="s">
        <v>28</v>
      </c>
      <c r="P2971" t="s">
        <v>28</v>
      </c>
      <c r="Q2971" t="s">
        <v>28</v>
      </c>
      <c r="R2971" t="s">
        <v>28</v>
      </c>
      <c r="S2971" t="s">
        <v>28</v>
      </c>
      <c r="U2971" t="s">
        <v>28</v>
      </c>
    </row>
    <row r="2972" spans="1:21" x14ac:dyDescent="0.35">
      <c r="A2972" t="s">
        <v>44</v>
      </c>
      <c r="B2972">
        <v>16</v>
      </c>
      <c r="C2972">
        <v>2024</v>
      </c>
      <c r="D2972" t="s">
        <v>111</v>
      </c>
      <c r="E2972">
        <v>109</v>
      </c>
      <c r="F2972" t="s">
        <v>109</v>
      </c>
      <c r="G2972" t="s">
        <v>24</v>
      </c>
      <c r="H2972" t="s">
        <v>27</v>
      </c>
      <c r="J2972" t="s">
        <v>28</v>
      </c>
      <c r="K2972" t="s">
        <v>28</v>
      </c>
      <c r="L2972" t="s">
        <v>28</v>
      </c>
      <c r="M2972" t="s">
        <v>28</v>
      </c>
      <c r="N2972" t="s">
        <v>28</v>
      </c>
      <c r="O2972" t="s">
        <v>28</v>
      </c>
      <c r="P2972" t="s">
        <v>28</v>
      </c>
      <c r="Q2972" t="s">
        <v>28</v>
      </c>
      <c r="R2972" t="s">
        <v>28</v>
      </c>
      <c r="S2972" t="s">
        <v>28</v>
      </c>
      <c r="U2972" t="s">
        <v>28</v>
      </c>
    </row>
    <row r="2973" spans="1:21" x14ac:dyDescent="0.35">
      <c r="A2973" t="s">
        <v>45</v>
      </c>
      <c r="B2973">
        <v>17</v>
      </c>
      <c r="C2973">
        <v>2024</v>
      </c>
      <c r="D2973" t="s">
        <v>111</v>
      </c>
      <c r="E2973">
        <v>109</v>
      </c>
      <c r="F2973" t="s">
        <v>109</v>
      </c>
      <c r="G2973" t="s">
        <v>24</v>
      </c>
      <c r="H2973" t="s">
        <v>27</v>
      </c>
      <c r="J2973" t="s">
        <v>28</v>
      </c>
      <c r="K2973" t="s">
        <v>28</v>
      </c>
      <c r="L2973" t="s">
        <v>28</v>
      </c>
      <c r="M2973" t="s">
        <v>28</v>
      </c>
      <c r="N2973" t="s">
        <v>28</v>
      </c>
      <c r="O2973" t="s">
        <v>28</v>
      </c>
      <c r="P2973" t="s">
        <v>28</v>
      </c>
      <c r="Q2973" t="s">
        <v>28</v>
      </c>
      <c r="R2973" t="s">
        <v>28</v>
      </c>
      <c r="S2973" t="s">
        <v>28</v>
      </c>
      <c r="U2973" t="s">
        <v>28</v>
      </c>
    </row>
    <row r="2974" spans="1:21" x14ac:dyDescent="0.35">
      <c r="A2974" t="s">
        <v>46</v>
      </c>
      <c r="B2974">
        <v>18</v>
      </c>
      <c r="C2974">
        <v>2024</v>
      </c>
      <c r="D2974" t="s">
        <v>111</v>
      </c>
      <c r="E2974">
        <v>109</v>
      </c>
      <c r="F2974" t="s">
        <v>109</v>
      </c>
      <c r="G2974" t="s">
        <v>24</v>
      </c>
      <c r="H2974" t="s">
        <v>27</v>
      </c>
      <c r="J2974" t="s">
        <v>28</v>
      </c>
      <c r="K2974" t="s">
        <v>28</v>
      </c>
      <c r="L2974" t="s">
        <v>28</v>
      </c>
      <c r="M2974" t="s">
        <v>28</v>
      </c>
      <c r="N2974" t="s">
        <v>28</v>
      </c>
      <c r="O2974" t="s">
        <v>28</v>
      </c>
      <c r="P2974" t="s">
        <v>28</v>
      </c>
      <c r="Q2974" t="s">
        <v>28</v>
      </c>
      <c r="R2974" t="s">
        <v>28</v>
      </c>
      <c r="S2974" t="s">
        <v>28</v>
      </c>
      <c r="U2974" t="s">
        <v>28</v>
      </c>
    </row>
    <row r="2975" spans="1:21" x14ac:dyDescent="0.35">
      <c r="A2975" t="s">
        <v>47</v>
      </c>
      <c r="B2975">
        <v>19</v>
      </c>
      <c r="C2975">
        <v>2024</v>
      </c>
      <c r="D2975" t="s">
        <v>111</v>
      </c>
      <c r="E2975">
        <v>109</v>
      </c>
      <c r="F2975" t="s">
        <v>109</v>
      </c>
      <c r="G2975" t="s">
        <v>24</v>
      </c>
      <c r="H2975" t="s">
        <v>27</v>
      </c>
      <c r="J2975" t="s">
        <v>28</v>
      </c>
      <c r="K2975" t="s">
        <v>28</v>
      </c>
      <c r="L2975" t="s">
        <v>28</v>
      </c>
      <c r="M2975" t="s">
        <v>28</v>
      </c>
      <c r="N2975" t="s">
        <v>28</v>
      </c>
      <c r="O2975" t="s">
        <v>28</v>
      </c>
      <c r="P2975" t="s">
        <v>28</v>
      </c>
      <c r="Q2975" t="s">
        <v>28</v>
      </c>
      <c r="R2975" t="s">
        <v>28</v>
      </c>
      <c r="S2975" t="s">
        <v>28</v>
      </c>
      <c r="U2975" t="s">
        <v>28</v>
      </c>
    </row>
    <row r="2976" spans="1:21" x14ac:dyDescent="0.35">
      <c r="A2976" t="s">
        <v>48</v>
      </c>
      <c r="B2976">
        <v>20</v>
      </c>
      <c r="C2976">
        <v>2024</v>
      </c>
      <c r="D2976" t="s">
        <v>111</v>
      </c>
      <c r="E2976">
        <v>109</v>
      </c>
      <c r="F2976" t="s">
        <v>109</v>
      </c>
      <c r="G2976" t="s">
        <v>24</v>
      </c>
      <c r="H2976" t="s">
        <v>27</v>
      </c>
      <c r="J2976" t="s">
        <v>28</v>
      </c>
      <c r="K2976" t="s">
        <v>28</v>
      </c>
      <c r="L2976" t="s">
        <v>28</v>
      </c>
      <c r="M2976" t="s">
        <v>28</v>
      </c>
      <c r="N2976" t="s">
        <v>28</v>
      </c>
      <c r="O2976" t="s">
        <v>28</v>
      </c>
      <c r="P2976" t="s">
        <v>28</v>
      </c>
      <c r="Q2976" t="s">
        <v>28</v>
      </c>
      <c r="R2976" t="s">
        <v>28</v>
      </c>
      <c r="S2976" t="s">
        <v>28</v>
      </c>
      <c r="U2976" t="s">
        <v>28</v>
      </c>
    </row>
    <row r="2977" spans="1:21" x14ac:dyDescent="0.35">
      <c r="A2977" t="s">
        <v>49</v>
      </c>
      <c r="B2977">
        <v>21</v>
      </c>
      <c r="C2977">
        <v>2024</v>
      </c>
      <c r="D2977" t="s">
        <v>111</v>
      </c>
      <c r="E2977">
        <v>109</v>
      </c>
      <c r="F2977" t="s">
        <v>109</v>
      </c>
      <c r="G2977" t="s">
        <v>24</v>
      </c>
      <c r="H2977" t="s">
        <v>27</v>
      </c>
      <c r="J2977" t="s">
        <v>28</v>
      </c>
      <c r="K2977" t="s">
        <v>28</v>
      </c>
      <c r="L2977" t="s">
        <v>28</v>
      </c>
      <c r="M2977" t="s">
        <v>28</v>
      </c>
      <c r="N2977" t="s">
        <v>28</v>
      </c>
      <c r="O2977" t="s">
        <v>28</v>
      </c>
      <c r="P2977" t="s">
        <v>28</v>
      </c>
      <c r="Q2977" t="s">
        <v>28</v>
      </c>
      <c r="R2977" t="s">
        <v>28</v>
      </c>
      <c r="S2977" t="s">
        <v>28</v>
      </c>
      <c r="U2977" t="s">
        <v>28</v>
      </c>
    </row>
    <row r="2978" spans="1:21" x14ac:dyDescent="0.35">
      <c r="A2978" t="s">
        <v>50</v>
      </c>
      <c r="B2978">
        <v>22</v>
      </c>
      <c r="C2978">
        <v>2024</v>
      </c>
      <c r="D2978" t="s">
        <v>111</v>
      </c>
      <c r="E2978">
        <v>109</v>
      </c>
      <c r="F2978" t="s">
        <v>109</v>
      </c>
      <c r="G2978" t="s">
        <v>24</v>
      </c>
      <c r="H2978" t="s">
        <v>27</v>
      </c>
      <c r="J2978" t="s">
        <v>28</v>
      </c>
      <c r="K2978" t="s">
        <v>28</v>
      </c>
      <c r="L2978" t="s">
        <v>28</v>
      </c>
      <c r="M2978" t="s">
        <v>28</v>
      </c>
      <c r="N2978" t="s">
        <v>28</v>
      </c>
      <c r="O2978" t="s">
        <v>28</v>
      </c>
      <c r="P2978" t="s">
        <v>28</v>
      </c>
      <c r="Q2978" t="s">
        <v>28</v>
      </c>
      <c r="R2978" t="s">
        <v>28</v>
      </c>
      <c r="S2978" t="s">
        <v>28</v>
      </c>
      <c r="U2978" t="s">
        <v>28</v>
      </c>
    </row>
    <row r="2979" spans="1:21" x14ac:dyDescent="0.35">
      <c r="A2979" t="s">
        <v>51</v>
      </c>
      <c r="B2979">
        <v>23</v>
      </c>
      <c r="C2979">
        <v>2024</v>
      </c>
      <c r="D2979" t="s">
        <v>111</v>
      </c>
      <c r="E2979">
        <v>109</v>
      </c>
      <c r="F2979" t="s">
        <v>109</v>
      </c>
      <c r="G2979" t="s">
        <v>24</v>
      </c>
      <c r="H2979" t="s">
        <v>25</v>
      </c>
      <c r="I2979">
        <v>15</v>
      </c>
      <c r="J2979" t="s">
        <v>87</v>
      </c>
      <c r="K2979">
        <v>100</v>
      </c>
      <c r="L2979">
        <v>2</v>
      </c>
      <c r="M2979">
        <v>1</v>
      </c>
      <c r="N2979" t="s">
        <v>27</v>
      </c>
      <c r="O2979" t="s">
        <v>27</v>
      </c>
      <c r="P2979">
        <v>18</v>
      </c>
      <c r="Q2979" t="s">
        <v>27</v>
      </c>
      <c r="R2979" t="s">
        <v>27</v>
      </c>
      <c r="S2979">
        <v>0</v>
      </c>
      <c r="T2979">
        <v>60</v>
      </c>
      <c r="U2979" t="s">
        <v>27</v>
      </c>
    </row>
    <row r="2980" spans="1:21" x14ac:dyDescent="0.35">
      <c r="A2980" t="s">
        <v>52</v>
      </c>
      <c r="B2980">
        <v>24</v>
      </c>
      <c r="C2980">
        <v>2024</v>
      </c>
      <c r="D2980" t="s">
        <v>111</v>
      </c>
      <c r="E2980">
        <v>109</v>
      </c>
      <c r="F2980" t="s">
        <v>109</v>
      </c>
      <c r="G2980" t="s">
        <v>24</v>
      </c>
      <c r="H2980" t="s">
        <v>25</v>
      </c>
      <c r="I2980">
        <v>300</v>
      </c>
      <c r="J2980" t="s">
        <v>87</v>
      </c>
      <c r="K2980">
        <v>520</v>
      </c>
      <c r="L2980">
        <v>2</v>
      </c>
      <c r="M2980">
        <v>2</v>
      </c>
      <c r="N2980" t="s">
        <v>27</v>
      </c>
      <c r="O2980" t="s">
        <v>27</v>
      </c>
      <c r="P2980">
        <v>18</v>
      </c>
      <c r="Q2980" t="s">
        <v>32</v>
      </c>
      <c r="R2980" t="s">
        <v>32</v>
      </c>
      <c r="S2980">
        <v>10</v>
      </c>
      <c r="T2980">
        <v>250</v>
      </c>
      <c r="U2980" t="s">
        <v>27</v>
      </c>
    </row>
    <row r="2981" spans="1:21" x14ac:dyDescent="0.35">
      <c r="A2981" t="s">
        <v>53</v>
      </c>
      <c r="B2981">
        <v>25</v>
      </c>
      <c r="C2981">
        <v>2024</v>
      </c>
      <c r="D2981" t="s">
        <v>111</v>
      </c>
      <c r="E2981">
        <v>109</v>
      </c>
      <c r="F2981" t="s">
        <v>109</v>
      </c>
      <c r="G2981" t="s">
        <v>24</v>
      </c>
      <c r="H2981" t="s">
        <v>27</v>
      </c>
      <c r="J2981" t="s">
        <v>28</v>
      </c>
      <c r="K2981" t="s">
        <v>28</v>
      </c>
      <c r="L2981" t="s">
        <v>28</v>
      </c>
      <c r="M2981" t="s">
        <v>28</v>
      </c>
      <c r="N2981" t="s">
        <v>28</v>
      </c>
      <c r="O2981" t="s">
        <v>28</v>
      </c>
      <c r="P2981" t="s">
        <v>28</v>
      </c>
      <c r="Q2981" t="s">
        <v>28</v>
      </c>
      <c r="R2981" t="s">
        <v>28</v>
      </c>
      <c r="S2981" t="s">
        <v>28</v>
      </c>
      <c r="U2981" t="s">
        <v>28</v>
      </c>
    </row>
    <row r="2982" spans="1:21" x14ac:dyDescent="0.35">
      <c r="A2982" t="s">
        <v>54</v>
      </c>
      <c r="B2982">
        <v>26</v>
      </c>
      <c r="C2982">
        <v>2024</v>
      </c>
      <c r="D2982" t="s">
        <v>111</v>
      </c>
      <c r="E2982">
        <v>109</v>
      </c>
      <c r="F2982" t="s">
        <v>109</v>
      </c>
      <c r="G2982" t="s">
        <v>24</v>
      </c>
      <c r="H2982" t="s">
        <v>27</v>
      </c>
      <c r="J2982" t="s">
        <v>28</v>
      </c>
      <c r="K2982" t="s">
        <v>28</v>
      </c>
      <c r="L2982" t="s">
        <v>28</v>
      </c>
      <c r="M2982" t="s">
        <v>28</v>
      </c>
      <c r="N2982" t="s">
        <v>28</v>
      </c>
      <c r="O2982" t="s">
        <v>28</v>
      </c>
      <c r="P2982" t="s">
        <v>28</v>
      </c>
      <c r="Q2982" t="s">
        <v>28</v>
      </c>
      <c r="R2982" t="s">
        <v>28</v>
      </c>
      <c r="S2982" t="s">
        <v>28</v>
      </c>
      <c r="U2982" t="s">
        <v>28</v>
      </c>
    </row>
    <row r="2983" spans="1:21" x14ac:dyDescent="0.35">
      <c r="A2983" t="s">
        <v>55</v>
      </c>
      <c r="B2983">
        <v>27</v>
      </c>
      <c r="C2983">
        <v>2024</v>
      </c>
      <c r="D2983" t="s">
        <v>111</v>
      </c>
      <c r="E2983">
        <v>109</v>
      </c>
      <c r="F2983" t="s">
        <v>109</v>
      </c>
      <c r="G2983" t="s">
        <v>24</v>
      </c>
      <c r="H2983" t="s">
        <v>27</v>
      </c>
      <c r="J2983" t="s">
        <v>28</v>
      </c>
      <c r="K2983" t="s">
        <v>28</v>
      </c>
      <c r="L2983" t="s">
        <v>28</v>
      </c>
      <c r="M2983" t="s">
        <v>28</v>
      </c>
      <c r="N2983" t="s">
        <v>28</v>
      </c>
      <c r="O2983" t="s">
        <v>28</v>
      </c>
      <c r="P2983" t="s">
        <v>28</v>
      </c>
      <c r="Q2983" t="s">
        <v>28</v>
      </c>
      <c r="R2983" t="s">
        <v>28</v>
      </c>
      <c r="S2983" t="s">
        <v>28</v>
      </c>
      <c r="U2983" t="s">
        <v>28</v>
      </c>
    </row>
    <row r="2984" spans="1:21" x14ac:dyDescent="0.35">
      <c r="A2984" t="s">
        <v>56</v>
      </c>
      <c r="B2984">
        <v>28</v>
      </c>
      <c r="C2984">
        <v>2024</v>
      </c>
      <c r="D2984" t="s">
        <v>111</v>
      </c>
      <c r="E2984">
        <v>109</v>
      </c>
      <c r="F2984" t="s">
        <v>109</v>
      </c>
      <c r="G2984" t="s">
        <v>24</v>
      </c>
      <c r="H2984" t="s">
        <v>25</v>
      </c>
      <c r="I2984">
        <v>50</v>
      </c>
      <c r="J2984" t="s">
        <v>87</v>
      </c>
      <c r="K2984">
        <v>0</v>
      </c>
      <c r="L2984">
        <v>1</v>
      </c>
      <c r="M2984">
        <v>0</v>
      </c>
      <c r="N2984" t="s">
        <v>27</v>
      </c>
      <c r="O2984" t="s">
        <v>27</v>
      </c>
      <c r="P2984" t="s">
        <v>28</v>
      </c>
      <c r="Q2984" t="s">
        <v>27</v>
      </c>
      <c r="R2984" t="s">
        <v>27</v>
      </c>
      <c r="S2984">
        <v>12</v>
      </c>
      <c r="T2984">
        <v>100</v>
      </c>
      <c r="U2984" t="s">
        <v>27</v>
      </c>
    </row>
    <row r="2985" spans="1:21" x14ac:dyDescent="0.35">
      <c r="A2985" t="s">
        <v>57</v>
      </c>
      <c r="B2985">
        <v>29</v>
      </c>
      <c r="C2985">
        <v>2024</v>
      </c>
      <c r="D2985" t="s">
        <v>111</v>
      </c>
      <c r="E2985">
        <v>109</v>
      </c>
      <c r="F2985" t="s">
        <v>109</v>
      </c>
      <c r="G2985" t="s">
        <v>24</v>
      </c>
      <c r="H2985" t="s">
        <v>27</v>
      </c>
      <c r="J2985" t="s">
        <v>28</v>
      </c>
      <c r="K2985" t="s">
        <v>28</v>
      </c>
      <c r="L2985" t="s">
        <v>28</v>
      </c>
      <c r="M2985" t="s">
        <v>28</v>
      </c>
      <c r="N2985" t="s">
        <v>28</v>
      </c>
      <c r="O2985" t="s">
        <v>28</v>
      </c>
      <c r="P2985" t="s">
        <v>28</v>
      </c>
      <c r="Q2985" t="s">
        <v>28</v>
      </c>
      <c r="R2985" t="s">
        <v>28</v>
      </c>
      <c r="S2985" t="s">
        <v>28</v>
      </c>
      <c r="U2985" t="s">
        <v>28</v>
      </c>
    </row>
    <row r="2986" spans="1:21" x14ac:dyDescent="0.35">
      <c r="A2986" t="s">
        <v>58</v>
      </c>
      <c r="B2986">
        <v>30</v>
      </c>
      <c r="C2986">
        <v>2024</v>
      </c>
      <c r="D2986" t="s">
        <v>111</v>
      </c>
      <c r="E2986">
        <v>109</v>
      </c>
      <c r="F2986" t="s">
        <v>109</v>
      </c>
      <c r="G2986" t="s">
        <v>24</v>
      </c>
      <c r="H2986" t="s">
        <v>27</v>
      </c>
      <c r="J2986" t="s">
        <v>28</v>
      </c>
      <c r="K2986" t="s">
        <v>28</v>
      </c>
      <c r="L2986" t="s">
        <v>28</v>
      </c>
      <c r="M2986" t="s">
        <v>28</v>
      </c>
      <c r="N2986" t="s">
        <v>28</v>
      </c>
      <c r="O2986" t="s">
        <v>28</v>
      </c>
      <c r="P2986" t="s">
        <v>28</v>
      </c>
      <c r="Q2986" t="s">
        <v>28</v>
      </c>
      <c r="R2986" t="s">
        <v>28</v>
      </c>
      <c r="S2986" t="s">
        <v>28</v>
      </c>
      <c r="U2986" t="s">
        <v>28</v>
      </c>
    </row>
    <row r="2987" spans="1:21" x14ac:dyDescent="0.35">
      <c r="A2987" t="s">
        <v>59</v>
      </c>
      <c r="B2987">
        <v>31</v>
      </c>
      <c r="C2987">
        <v>2024</v>
      </c>
      <c r="D2987" t="s">
        <v>111</v>
      </c>
      <c r="E2987">
        <v>109</v>
      </c>
      <c r="F2987" t="s">
        <v>109</v>
      </c>
      <c r="G2987" t="s">
        <v>24</v>
      </c>
      <c r="H2987" t="s">
        <v>27</v>
      </c>
      <c r="J2987" t="s">
        <v>28</v>
      </c>
      <c r="K2987" t="s">
        <v>28</v>
      </c>
      <c r="L2987" t="s">
        <v>28</v>
      </c>
      <c r="M2987" t="s">
        <v>28</v>
      </c>
      <c r="O2987" t="s">
        <v>28</v>
      </c>
      <c r="P2987" t="s">
        <v>28</v>
      </c>
      <c r="Q2987" t="s">
        <v>28</v>
      </c>
      <c r="R2987" t="s">
        <v>28</v>
      </c>
      <c r="S2987" t="s">
        <v>28</v>
      </c>
      <c r="U2987" t="s">
        <v>28</v>
      </c>
    </row>
    <row r="2988" spans="1:21" x14ac:dyDescent="0.35">
      <c r="A2988" t="s">
        <v>60</v>
      </c>
      <c r="B2988">
        <v>32</v>
      </c>
      <c r="C2988">
        <v>2024</v>
      </c>
      <c r="D2988" t="s">
        <v>111</v>
      </c>
      <c r="E2988">
        <v>109</v>
      </c>
      <c r="F2988" t="s">
        <v>109</v>
      </c>
      <c r="G2988" t="s">
        <v>24</v>
      </c>
      <c r="H2988" t="s">
        <v>25</v>
      </c>
      <c r="I2988">
        <v>175</v>
      </c>
      <c r="J2988" t="s">
        <v>27</v>
      </c>
      <c r="K2988">
        <f>24*21</f>
        <v>504</v>
      </c>
      <c r="L2988">
        <v>2</v>
      </c>
      <c r="M2988">
        <v>1</v>
      </c>
      <c r="N2988" t="s">
        <v>27</v>
      </c>
      <c r="O2988" t="s">
        <v>27</v>
      </c>
      <c r="P2988">
        <v>18</v>
      </c>
      <c r="Q2988" t="s">
        <v>27</v>
      </c>
      <c r="R2988" t="s">
        <v>27</v>
      </c>
      <c r="S2988">
        <v>12</v>
      </c>
      <c r="T2988">
        <v>120</v>
      </c>
      <c r="U2988" t="s">
        <v>29</v>
      </c>
    </row>
    <row r="2989" spans="1:21" x14ac:dyDescent="0.35">
      <c r="A2989" t="s">
        <v>61</v>
      </c>
      <c r="B2989">
        <v>33</v>
      </c>
      <c r="C2989">
        <v>2024</v>
      </c>
      <c r="D2989" t="s">
        <v>111</v>
      </c>
      <c r="E2989">
        <v>109</v>
      </c>
      <c r="F2989" t="s">
        <v>109</v>
      </c>
      <c r="G2989" t="s">
        <v>24</v>
      </c>
      <c r="H2989" t="s">
        <v>27</v>
      </c>
      <c r="J2989" t="s">
        <v>28</v>
      </c>
      <c r="K2989" t="s">
        <v>28</v>
      </c>
      <c r="L2989" t="s">
        <v>28</v>
      </c>
      <c r="M2989" t="s">
        <v>28</v>
      </c>
      <c r="N2989" t="s">
        <v>28</v>
      </c>
      <c r="O2989" t="s">
        <v>28</v>
      </c>
      <c r="P2989" t="s">
        <v>28</v>
      </c>
      <c r="Q2989" t="s">
        <v>28</v>
      </c>
      <c r="R2989" t="s">
        <v>28</v>
      </c>
      <c r="S2989" t="s">
        <v>28</v>
      </c>
      <c r="U2989" t="s">
        <v>28</v>
      </c>
    </row>
    <row r="2990" spans="1:21" x14ac:dyDescent="0.35">
      <c r="A2990" t="s">
        <v>62</v>
      </c>
      <c r="B2990">
        <v>34</v>
      </c>
      <c r="C2990">
        <v>2024</v>
      </c>
      <c r="D2990" t="s">
        <v>111</v>
      </c>
      <c r="E2990">
        <v>109</v>
      </c>
      <c r="F2990" t="s">
        <v>109</v>
      </c>
      <c r="G2990" t="s">
        <v>24</v>
      </c>
      <c r="H2990" t="s">
        <v>25</v>
      </c>
      <c r="I2990">
        <v>275</v>
      </c>
      <c r="J2990" t="s">
        <v>87</v>
      </c>
      <c r="K2990">
        <v>500</v>
      </c>
      <c r="L2990">
        <v>2</v>
      </c>
      <c r="M2990">
        <v>2</v>
      </c>
      <c r="N2990" t="s">
        <v>27</v>
      </c>
      <c r="P2990">
        <v>18</v>
      </c>
      <c r="Q2990" t="s">
        <v>32</v>
      </c>
      <c r="S2990">
        <v>15</v>
      </c>
      <c r="T2990">
        <v>150</v>
      </c>
      <c r="U2990" t="s">
        <v>27</v>
      </c>
    </row>
    <row r="2991" spans="1:21" x14ac:dyDescent="0.35">
      <c r="A2991" t="s">
        <v>63</v>
      </c>
      <c r="B2991">
        <v>35</v>
      </c>
      <c r="C2991">
        <v>2024</v>
      </c>
      <c r="D2991" t="s">
        <v>111</v>
      </c>
      <c r="E2991">
        <v>109</v>
      </c>
      <c r="F2991" t="s">
        <v>109</v>
      </c>
      <c r="G2991" t="s">
        <v>24</v>
      </c>
      <c r="H2991" t="s">
        <v>25</v>
      </c>
      <c r="I2991">
        <v>0</v>
      </c>
      <c r="J2991" t="s">
        <v>87</v>
      </c>
      <c r="K2991">
        <f>40*12</f>
        <v>480</v>
      </c>
      <c r="L2991">
        <v>2</v>
      </c>
      <c r="M2991">
        <v>0</v>
      </c>
      <c r="N2991" t="s">
        <v>27</v>
      </c>
      <c r="O2991" t="s">
        <v>27</v>
      </c>
      <c r="P2991" t="s">
        <v>28</v>
      </c>
      <c r="Q2991" t="s">
        <v>27</v>
      </c>
      <c r="R2991" t="s">
        <v>27</v>
      </c>
      <c r="S2991">
        <v>0</v>
      </c>
      <c r="T2991">
        <v>0</v>
      </c>
      <c r="U2991" t="s">
        <v>27</v>
      </c>
    </row>
    <row r="2992" spans="1:21" x14ac:dyDescent="0.35">
      <c r="A2992" t="s">
        <v>64</v>
      </c>
      <c r="B2992">
        <v>36</v>
      </c>
      <c r="C2992">
        <v>2024</v>
      </c>
      <c r="D2992" t="s">
        <v>111</v>
      </c>
      <c r="E2992">
        <v>109</v>
      </c>
      <c r="F2992" t="s">
        <v>109</v>
      </c>
      <c r="G2992" t="s">
        <v>24</v>
      </c>
      <c r="H2992" t="s">
        <v>27</v>
      </c>
      <c r="J2992" t="s">
        <v>28</v>
      </c>
      <c r="K2992" t="s">
        <v>28</v>
      </c>
      <c r="L2992" t="s">
        <v>28</v>
      </c>
      <c r="M2992" t="s">
        <v>28</v>
      </c>
      <c r="N2992" t="s">
        <v>28</v>
      </c>
      <c r="O2992" t="s">
        <v>28</v>
      </c>
      <c r="P2992" t="s">
        <v>28</v>
      </c>
      <c r="Q2992" t="s">
        <v>28</v>
      </c>
      <c r="R2992" t="s">
        <v>28</v>
      </c>
      <c r="S2992" t="s">
        <v>28</v>
      </c>
      <c r="U2992" t="s">
        <v>28</v>
      </c>
    </row>
    <row r="2993" spans="1:21" x14ac:dyDescent="0.35">
      <c r="A2993" t="s">
        <v>65</v>
      </c>
      <c r="B2993">
        <v>37</v>
      </c>
      <c r="C2993">
        <v>2024</v>
      </c>
      <c r="D2993" t="s">
        <v>111</v>
      </c>
      <c r="E2993">
        <v>109</v>
      </c>
      <c r="F2993" t="s">
        <v>109</v>
      </c>
      <c r="G2993" t="s">
        <v>24</v>
      </c>
      <c r="H2993" t="s">
        <v>25</v>
      </c>
      <c r="I2993">
        <v>35</v>
      </c>
      <c r="J2993" t="s">
        <v>87</v>
      </c>
      <c r="K2993">
        <v>24</v>
      </c>
      <c r="L2993">
        <v>2</v>
      </c>
      <c r="M2993">
        <v>1</v>
      </c>
      <c r="N2993" t="s">
        <v>27</v>
      </c>
      <c r="P2993">
        <v>18</v>
      </c>
      <c r="Q2993" t="s">
        <v>32</v>
      </c>
      <c r="R2993" t="s">
        <v>27</v>
      </c>
      <c r="S2993">
        <v>6</v>
      </c>
      <c r="T2993">
        <v>50</v>
      </c>
      <c r="U2993" t="s">
        <v>39</v>
      </c>
    </row>
    <row r="2994" spans="1:21" x14ac:dyDescent="0.35">
      <c r="A2994" t="s">
        <v>66</v>
      </c>
      <c r="B2994">
        <v>38</v>
      </c>
      <c r="C2994">
        <v>2024</v>
      </c>
      <c r="D2994" t="s">
        <v>111</v>
      </c>
      <c r="E2994">
        <v>109</v>
      </c>
      <c r="F2994" t="s">
        <v>109</v>
      </c>
      <c r="G2994" t="s">
        <v>24</v>
      </c>
      <c r="H2994" t="s">
        <v>25</v>
      </c>
      <c r="I2994">
        <v>50</v>
      </c>
      <c r="J2994" t="s">
        <v>87</v>
      </c>
      <c r="K2994">
        <v>24</v>
      </c>
      <c r="L2994">
        <v>2</v>
      </c>
      <c r="M2994">
        <v>1</v>
      </c>
      <c r="N2994" t="s">
        <v>27</v>
      </c>
      <c r="P2994">
        <v>18</v>
      </c>
      <c r="Q2994" t="s">
        <v>32</v>
      </c>
      <c r="R2994" t="s">
        <v>27</v>
      </c>
      <c r="S2994">
        <v>6</v>
      </c>
      <c r="T2994">
        <v>100</v>
      </c>
      <c r="U2994" t="s">
        <v>29</v>
      </c>
    </row>
    <row r="2995" spans="1:21" x14ac:dyDescent="0.35">
      <c r="A2995" t="s">
        <v>67</v>
      </c>
      <c r="B2995">
        <v>39</v>
      </c>
      <c r="C2995">
        <v>2024</v>
      </c>
      <c r="D2995" t="s">
        <v>111</v>
      </c>
      <c r="E2995">
        <v>109</v>
      </c>
      <c r="F2995" t="s">
        <v>109</v>
      </c>
      <c r="G2995" t="s">
        <v>24</v>
      </c>
      <c r="H2995" t="s">
        <v>27</v>
      </c>
      <c r="J2995" t="s">
        <v>28</v>
      </c>
      <c r="K2995" t="s">
        <v>28</v>
      </c>
      <c r="L2995" t="s">
        <v>28</v>
      </c>
      <c r="M2995" t="s">
        <v>28</v>
      </c>
      <c r="N2995" t="s">
        <v>28</v>
      </c>
      <c r="O2995" t="s">
        <v>28</v>
      </c>
      <c r="P2995" t="s">
        <v>28</v>
      </c>
      <c r="Q2995" t="s">
        <v>28</v>
      </c>
      <c r="R2995" t="s">
        <v>28</v>
      </c>
      <c r="S2995" t="s">
        <v>28</v>
      </c>
      <c r="U2995" t="s">
        <v>28</v>
      </c>
    </row>
    <row r="2996" spans="1:21" x14ac:dyDescent="0.35">
      <c r="A2996" t="s">
        <v>68</v>
      </c>
      <c r="B2996">
        <v>40</v>
      </c>
      <c r="C2996">
        <v>2024</v>
      </c>
      <c r="D2996" t="s">
        <v>111</v>
      </c>
      <c r="E2996">
        <v>109</v>
      </c>
      <c r="F2996" t="s">
        <v>109</v>
      </c>
      <c r="G2996" t="s">
        <v>24</v>
      </c>
      <c r="H2996" t="s">
        <v>25</v>
      </c>
      <c r="I2996">
        <v>100</v>
      </c>
      <c r="J2996" t="s">
        <v>27</v>
      </c>
      <c r="K2996">
        <v>12</v>
      </c>
      <c r="L2996">
        <v>2</v>
      </c>
      <c r="M2996">
        <v>1</v>
      </c>
      <c r="N2996" t="s">
        <v>27</v>
      </c>
      <c r="P2996" t="s">
        <v>28</v>
      </c>
      <c r="Q2996" t="s">
        <v>27</v>
      </c>
      <c r="R2996" t="s">
        <v>27</v>
      </c>
      <c r="S2996">
        <v>6</v>
      </c>
      <c r="T2996">
        <v>50</v>
      </c>
      <c r="U2996" t="s">
        <v>27</v>
      </c>
    </row>
    <row r="2997" spans="1:21" x14ac:dyDescent="0.35">
      <c r="A2997" t="s">
        <v>69</v>
      </c>
      <c r="B2997">
        <v>41</v>
      </c>
      <c r="C2997">
        <v>2024</v>
      </c>
      <c r="D2997" t="s">
        <v>111</v>
      </c>
      <c r="E2997">
        <v>109</v>
      </c>
      <c r="F2997" t="s">
        <v>109</v>
      </c>
      <c r="G2997" t="s">
        <v>24</v>
      </c>
      <c r="H2997" t="s">
        <v>25</v>
      </c>
      <c r="I2997">
        <v>142.25</v>
      </c>
      <c r="J2997" t="s">
        <v>27</v>
      </c>
      <c r="K2997">
        <v>12</v>
      </c>
      <c r="L2997">
        <v>2</v>
      </c>
      <c r="M2997">
        <v>1</v>
      </c>
      <c r="N2997" t="s">
        <v>27</v>
      </c>
      <c r="P2997" t="s">
        <v>28</v>
      </c>
      <c r="Q2997" t="s">
        <v>27</v>
      </c>
      <c r="R2997" t="s">
        <v>27</v>
      </c>
      <c r="S2997">
        <v>12</v>
      </c>
      <c r="T2997">
        <v>184</v>
      </c>
      <c r="U2997" t="s">
        <v>27</v>
      </c>
    </row>
    <row r="2998" spans="1:21" x14ac:dyDescent="0.35">
      <c r="A2998" t="s">
        <v>70</v>
      </c>
      <c r="B2998">
        <v>42</v>
      </c>
      <c r="C2998">
        <v>2024</v>
      </c>
      <c r="D2998" t="s">
        <v>111</v>
      </c>
      <c r="E2998">
        <v>109</v>
      </c>
      <c r="F2998" t="s">
        <v>109</v>
      </c>
      <c r="G2998" t="s">
        <v>24</v>
      </c>
      <c r="H2998" t="s">
        <v>27</v>
      </c>
      <c r="J2998" t="s">
        <v>28</v>
      </c>
      <c r="K2998" t="s">
        <v>28</v>
      </c>
      <c r="L2998" t="s">
        <v>28</v>
      </c>
      <c r="M2998" t="s">
        <v>28</v>
      </c>
      <c r="N2998" t="s">
        <v>28</v>
      </c>
      <c r="O2998" t="s">
        <v>28</v>
      </c>
      <c r="P2998" t="s">
        <v>28</v>
      </c>
      <c r="Q2998" t="s">
        <v>28</v>
      </c>
      <c r="R2998" t="s">
        <v>28</v>
      </c>
      <c r="S2998" t="s">
        <v>28</v>
      </c>
      <c r="U2998" t="s">
        <v>28</v>
      </c>
    </row>
    <row r="2999" spans="1:21" x14ac:dyDescent="0.35">
      <c r="A2999" t="s">
        <v>71</v>
      </c>
      <c r="B2999">
        <v>44</v>
      </c>
      <c r="C2999">
        <v>2024</v>
      </c>
      <c r="D2999" t="s">
        <v>111</v>
      </c>
      <c r="E2999">
        <v>109</v>
      </c>
      <c r="F2999" t="s">
        <v>109</v>
      </c>
      <c r="G2999" t="s">
        <v>24</v>
      </c>
      <c r="H2999" t="s">
        <v>27</v>
      </c>
      <c r="J2999" t="s">
        <v>28</v>
      </c>
      <c r="K2999" t="s">
        <v>28</v>
      </c>
      <c r="L2999" t="s">
        <v>28</v>
      </c>
      <c r="M2999" t="s">
        <v>28</v>
      </c>
      <c r="N2999" t="s">
        <v>28</v>
      </c>
      <c r="O2999" t="s">
        <v>28</v>
      </c>
      <c r="P2999" t="s">
        <v>28</v>
      </c>
      <c r="Q2999" t="s">
        <v>28</v>
      </c>
      <c r="R2999" t="s">
        <v>28</v>
      </c>
      <c r="S2999" t="s">
        <v>28</v>
      </c>
      <c r="U2999" t="s">
        <v>28</v>
      </c>
    </row>
    <row r="3000" spans="1:21" x14ac:dyDescent="0.35">
      <c r="A3000" t="s">
        <v>72</v>
      </c>
      <c r="B3000">
        <v>45</v>
      </c>
      <c r="C3000">
        <v>2024</v>
      </c>
      <c r="D3000" t="s">
        <v>111</v>
      </c>
      <c r="E3000">
        <v>109</v>
      </c>
      <c r="F3000" t="s">
        <v>109</v>
      </c>
      <c r="G3000" t="s">
        <v>24</v>
      </c>
      <c r="H3000" t="s">
        <v>27</v>
      </c>
      <c r="J3000" t="s">
        <v>28</v>
      </c>
      <c r="K3000" t="s">
        <v>28</v>
      </c>
      <c r="L3000" t="s">
        <v>28</v>
      </c>
      <c r="M3000" t="s">
        <v>28</v>
      </c>
      <c r="N3000" t="s">
        <v>28</v>
      </c>
      <c r="O3000" t="s">
        <v>28</v>
      </c>
      <c r="P3000" t="s">
        <v>28</v>
      </c>
      <c r="Q3000" t="s">
        <v>28</v>
      </c>
      <c r="R3000" t="s">
        <v>28</v>
      </c>
      <c r="S3000" t="s">
        <v>28</v>
      </c>
      <c r="U3000" t="s">
        <v>28</v>
      </c>
    </row>
    <row r="3001" spans="1:21" x14ac:dyDescent="0.35">
      <c r="A3001" t="s">
        <v>73</v>
      </c>
      <c r="B3001">
        <v>46</v>
      </c>
      <c r="C3001">
        <v>2024</v>
      </c>
      <c r="D3001" t="s">
        <v>111</v>
      </c>
      <c r="E3001">
        <v>109</v>
      </c>
      <c r="F3001" t="s">
        <v>109</v>
      </c>
      <c r="G3001" t="s">
        <v>24</v>
      </c>
      <c r="H3001" t="s">
        <v>25</v>
      </c>
      <c r="I3001">
        <v>50</v>
      </c>
      <c r="J3001" t="s">
        <v>27</v>
      </c>
      <c r="K3001">
        <v>20</v>
      </c>
      <c r="L3001">
        <v>2</v>
      </c>
      <c r="M3001">
        <v>1</v>
      </c>
      <c r="N3001" t="s">
        <v>27</v>
      </c>
      <c r="P3001">
        <v>18</v>
      </c>
      <c r="Q3001" t="s">
        <v>32</v>
      </c>
      <c r="R3001" t="s">
        <v>27</v>
      </c>
      <c r="S3001">
        <v>4</v>
      </c>
      <c r="T3001">
        <v>50</v>
      </c>
      <c r="U3001" t="s">
        <v>29</v>
      </c>
    </row>
    <row r="3002" spans="1:21" x14ac:dyDescent="0.35">
      <c r="A3002" t="s">
        <v>74</v>
      </c>
      <c r="B3002">
        <v>47</v>
      </c>
      <c r="C3002">
        <v>2024</v>
      </c>
      <c r="D3002" t="s">
        <v>111</v>
      </c>
      <c r="E3002">
        <v>109</v>
      </c>
      <c r="F3002" t="s">
        <v>109</v>
      </c>
      <c r="G3002" t="s">
        <v>24</v>
      </c>
      <c r="H3002" t="s">
        <v>25</v>
      </c>
      <c r="I3002">
        <v>160</v>
      </c>
      <c r="J3002" t="s">
        <v>87</v>
      </c>
      <c r="K3002">
        <v>1250</v>
      </c>
      <c r="L3002">
        <v>2</v>
      </c>
      <c r="M3002">
        <v>1</v>
      </c>
      <c r="N3002" t="s">
        <v>27</v>
      </c>
      <c r="P3002">
        <v>18</v>
      </c>
      <c r="Q3002" t="s">
        <v>32</v>
      </c>
      <c r="R3002" t="s">
        <v>27</v>
      </c>
      <c r="S3002">
        <v>12</v>
      </c>
      <c r="T3002">
        <v>110</v>
      </c>
      <c r="U3002" t="s">
        <v>29</v>
      </c>
    </row>
    <row r="3003" spans="1:21" x14ac:dyDescent="0.35">
      <c r="A3003" t="s">
        <v>75</v>
      </c>
      <c r="B3003">
        <v>48</v>
      </c>
      <c r="C3003">
        <v>2024</v>
      </c>
      <c r="D3003" t="s">
        <v>111</v>
      </c>
      <c r="E3003">
        <v>109</v>
      </c>
      <c r="F3003" t="s">
        <v>109</v>
      </c>
      <c r="G3003" t="s">
        <v>24</v>
      </c>
      <c r="H3003" t="s">
        <v>27</v>
      </c>
      <c r="J3003" t="s">
        <v>28</v>
      </c>
      <c r="K3003" t="s">
        <v>28</v>
      </c>
      <c r="L3003" t="s">
        <v>28</v>
      </c>
      <c r="M3003" t="s">
        <v>28</v>
      </c>
      <c r="N3003" t="s">
        <v>28</v>
      </c>
      <c r="O3003" t="s">
        <v>28</v>
      </c>
      <c r="P3003" t="s">
        <v>28</v>
      </c>
      <c r="Q3003" t="s">
        <v>28</v>
      </c>
      <c r="R3003" t="s">
        <v>28</v>
      </c>
      <c r="S3003" t="s">
        <v>28</v>
      </c>
      <c r="U3003" t="s">
        <v>28</v>
      </c>
    </row>
    <row r="3004" spans="1:21" x14ac:dyDescent="0.35">
      <c r="A3004" t="s">
        <v>76</v>
      </c>
      <c r="B3004">
        <v>49</v>
      </c>
      <c r="C3004">
        <v>2024</v>
      </c>
      <c r="D3004" t="s">
        <v>111</v>
      </c>
      <c r="E3004">
        <v>109</v>
      </c>
      <c r="F3004" t="s">
        <v>109</v>
      </c>
      <c r="G3004" t="s">
        <v>24</v>
      </c>
      <c r="H3004" t="s">
        <v>27</v>
      </c>
      <c r="J3004" t="s">
        <v>28</v>
      </c>
      <c r="K3004" t="s">
        <v>28</v>
      </c>
      <c r="L3004" t="s">
        <v>28</v>
      </c>
      <c r="M3004" t="s">
        <v>28</v>
      </c>
      <c r="N3004" t="s">
        <v>28</v>
      </c>
      <c r="O3004" t="s">
        <v>28</v>
      </c>
      <c r="P3004" t="s">
        <v>28</v>
      </c>
      <c r="Q3004" t="s">
        <v>28</v>
      </c>
      <c r="R3004" t="s">
        <v>28</v>
      </c>
      <c r="S3004" t="s">
        <v>28</v>
      </c>
      <c r="U3004" t="s">
        <v>28</v>
      </c>
    </row>
    <row r="3005" spans="1:21" x14ac:dyDescent="0.35">
      <c r="A3005" t="s">
        <v>77</v>
      </c>
      <c r="B3005">
        <v>50</v>
      </c>
      <c r="C3005">
        <v>2024</v>
      </c>
      <c r="D3005" t="s">
        <v>111</v>
      </c>
      <c r="E3005">
        <v>109</v>
      </c>
      <c r="F3005" t="s">
        <v>109</v>
      </c>
      <c r="G3005" t="s">
        <v>24</v>
      </c>
      <c r="H3005" t="s">
        <v>27</v>
      </c>
      <c r="J3005" t="s">
        <v>28</v>
      </c>
      <c r="K3005" t="s">
        <v>28</v>
      </c>
      <c r="L3005" t="s">
        <v>28</v>
      </c>
      <c r="M3005" t="s">
        <v>28</v>
      </c>
      <c r="N3005" t="s">
        <v>28</v>
      </c>
      <c r="O3005" t="s">
        <v>28</v>
      </c>
      <c r="P3005" t="s">
        <v>28</v>
      </c>
      <c r="Q3005" t="s">
        <v>28</v>
      </c>
      <c r="R3005" t="s">
        <v>28</v>
      </c>
      <c r="S3005" t="s">
        <v>28</v>
      </c>
      <c r="U3005" t="s">
        <v>28</v>
      </c>
    </row>
    <row r="3006" spans="1:21" x14ac:dyDescent="0.35">
      <c r="A3006" t="s">
        <v>78</v>
      </c>
      <c r="B3006">
        <v>51</v>
      </c>
      <c r="C3006">
        <v>2024</v>
      </c>
      <c r="D3006" t="s">
        <v>111</v>
      </c>
      <c r="E3006">
        <v>109</v>
      </c>
      <c r="F3006" t="s">
        <v>109</v>
      </c>
      <c r="G3006" t="s">
        <v>24</v>
      </c>
      <c r="H3006" t="s">
        <v>27</v>
      </c>
      <c r="J3006" t="s">
        <v>28</v>
      </c>
      <c r="K3006" t="s">
        <v>28</v>
      </c>
      <c r="L3006" t="s">
        <v>28</v>
      </c>
      <c r="M3006" t="s">
        <v>28</v>
      </c>
      <c r="N3006" t="s">
        <v>28</v>
      </c>
      <c r="O3006" t="s">
        <v>28</v>
      </c>
      <c r="P3006" t="s">
        <v>28</v>
      </c>
      <c r="Q3006" t="s">
        <v>28</v>
      </c>
      <c r="R3006" t="s">
        <v>28</v>
      </c>
      <c r="S3006" t="s">
        <v>28</v>
      </c>
      <c r="U3006" t="s">
        <v>28</v>
      </c>
    </row>
    <row r="3007" spans="1:21" x14ac:dyDescent="0.35">
      <c r="A3007" t="s">
        <v>79</v>
      </c>
      <c r="B3007">
        <v>53</v>
      </c>
      <c r="C3007">
        <v>2024</v>
      </c>
      <c r="D3007" t="s">
        <v>111</v>
      </c>
      <c r="E3007">
        <v>109</v>
      </c>
      <c r="F3007" t="s">
        <v>109</v>
      </c>
      <c r="G3007" t="s">
        <v>24</v>
      </c>
      <c r="H3007" t="s">
        <v>27</v>
      </c>
      <c r="J3007" t="s">
        <v>28</v>
      </c>
      <c r="K3007" t="s">
        <v>28</v>
      </c>
      <c r="L3007" t="s">
        <v>28</v>
      </c>
      <c r="M3007" t="s">
        <v>28</v>
      </c>
      <c r="N3007" t="s">
        <v>28</v>
      </c>
      <c r="O3007" t="s">
        <v>28</v>
      </c>
      <c r="P3007" t="s">
        <v>28</v>
      </c>
      <c r="Q3007" t="s">
        <v>28</v>
      </c>
      <c r="R3007" t="s">
        <v>28</v>
      </c>
      <c r="S3007" t="s">
        <v>28</v>
      </c>
      <c r="U3007" t="s">
        <v>28</v>
      </c>
    </row>
    <row r="3008" spans="1:21" x14ac:dyDescent="0.35">
      <c r="A3008" t="s">
        <v>80</v>
      </c>
      <c r="B3008">
        <v>54</v>
      </c>
      <c r="C3008">
        <v>2024</v>
      </c>
      <c r="D3008" t="s">
        <v>111</v>
      </c>
      <c r="E3008">
        <v>109</v>
      </c>
      <c r="F3008" t="s">
        <v>109</v>
      </c>
      <c r="G3008" t="s">
        <v>24</v>
      </c>
      <c r="H3008" t="s">
        <v>27</v>
      </c>
      <c r="J3008" t="s">
        <v>28</v>
      </c>
      <c r="K3008" t="s">
        <v>28</v>
      </c>
      <c r="L3008" t="s">
        <v>28</v>
      </c>
      <c r="M3008" t="s">
        <v>28</v>
      </c>
      <c r="N3008" t="s">
        <v>28</v>
      </c>
      <c r="O3008" t="s">
        <v>28</v>
      </c>
      <c r="P3008" t="s">
        <v>28</v>
      </c>
      <c r="Q3008" t="s">
        <v>28</v>
      </c>
      <c r="R3008" t="s">
        <v>28</v>
      </c>
      <c r="S3008" t="s">
        <v>28</v>
      </c>
      <c r="U3008" t="s">
        <v>28</v>
      </c>
    </row>
    <row r="3009" spans="1:21" x14ac:dyDescent="0.35">
      <c r="A3009" t="s">
        <v>81</v>
      </c>
      <c r="B3009">
        <v>55</v>
      </c>
      <c r="C3009">
        <v>2024</v>
      </c>
      <c r="D3009" t="s">
        <v>111</v>
      </c>
      <c r="E3009">
        <v>109</v>
      </c>
      <c r="F3009" t="s">
        <v>109</v>
      </c>
      <c r="G3009" t="s">
        <v>24</v>
      </c>
      <c r="H3009" t="s">
        <v>27</v>
      </c>
      <c r="J3009" t="s">
        <v>28</v>
      </c>
      <c r="K3009" t="s">
        <v>28</v>
      </c>
      <c r="L3009" t="s">
        <v>28</v>
      </c>
      <c r="M3009" t="s">
        <v>28</v>
      </c>
      <c r="N3009" t="s">
        <v>28</v>
      </c>
      <c r="O3009" t="s">
        <v>28</v>
      </c>
      <c r="P3009" t="s">
        <v>28</v>
      </c>
      <c r="Q3009" t="s">
        <v>28</v>
      </c>
      <c r="R3009" t="s">
        <v>28</v>
      </c>
      <c r="S3009" t="s">
        <v>28</v>
      </c>
      <c r="U3009" t="s">
        <v>28</v>
      </c>
    </row>
    <row r="3010" spans="1:21" x14ac:dyDescent="0.35">
      <c r="A3010" t="s">
        <v>82</v>
      </c>
      <c r="B3010">
        <v>56</v>
      </c>
      <c r="C3010">
        <v>2024</v>
      </c>
      <c r="D3010" t="s">
        <v>111</v>
      </c>
      <c r="E3010">
        <v>109</v>
      </c>
      <c r="F3010" t="s">
        <v>109</v>
      </c>
      <c r="G3010" t="s">
        <v>24</v>
      </c>
      <c r="H3010" t="s">
        <v>27</v>
      </c>
      <c r="J3010" t="s">
        <v>28</v>
      </c>
      <c r="K3010" t="s">
        <v>28</v>
      </c>
      <c r="L3010" t="s">
        <v>28</v>
      </c>
      <c r="M3010" t="s">
        <v>28</v>
      </c>
      <c r="N3010" t="s">
        <v>28</v>
      </c>
      <c r="O3010" t="s">
        <v>28</v>
      </c>
      <c r="P3010" t="s">
        <v>28</v>
      </c>
      <c r="Q3010" t="s">
        <v>28</v>
      </c>
      <c r="R3010" t="s">
        <v>28</v>
      </c>
      <c r="S3010" t="s">
        <v>28</v>
      </c>
      <c r="U3010" t="s">
        <v>28</v>
      </c>
    </row>
    <row r="3011" spans="1:21" x14ac:dyDescent="0.35">
      <c r="A3011" t="s">
        <v>21</v>
      </c>
      <c r="B3011">
        <v>1</v>
      </c>
      <c r="C3011">
        <v>2024</v>
      </c>
      <c r="D3011" t="s">
        <v>113</v>
      </c>
      <c r="E3011">
        <v>110</v>
      </c>
      <c r="F3011" t="s">
        <v>114</v>
      </c>
      <c r="G3011" t="s">
        <v>24</v>
      </c>
      <c r="H3011" t="s">
        <v>25</v>
      </c>
      <c r="I3011">
        <v>178.5</v>
      </c>
      <c r="J3011" t="s">
        <v>31</v>
      </c>
      <c r="K3011" t="s">
        <v>28</v>
      </c>
      <c r="L3011">
        <v>5</v>
      </c>
      <c r="M3011">
        <v>1</v>
      </c>
      <c r="N3011" t="s">
        <v>27</v>
      </c>
      <c r="O3011" t="s">
        <v>32</v>
      </c>
      <c r="P3011" t="s">
        <v>28</v>
      </c>
      <c r="Q3011" t="s">
        <v>32</v>
      </c>
      <c r="R3011" t="s">
        <v>27</v>
      </c>
      <c r="S3011" s="2">
        <v>24</v>
      </c>
      <c r="T3011" s="2">
        <v>75</v>
      </c>
      <c r="U3011" t="s">
        <v>29</v>
      </c>
    </row>
    <row r="3012" spans="1:21" x14ac:dyDescent="0.35">
      <c r="A3012" t="s">
        <v>30</v>
      </c>
      <c r="B3012">
        <v>2</v>
      </c>
      <c r="C3012">
        <v>2024</v>
      </c>
      <c r="D3012" t="s">
        <v>113</v>
      </c>
      <c r="E3012">
        <v>110</v>
      </c>
      <c r="F3012" t="s">
        <v>114</v>
      </c>
      <c r="G3012" t="s">
        <v>24</v>
      </c>
      <c r="H3012" t="s">
        <v>25</v>
      </c>
      <c r="I3012">
        <v>200</v>
      </c>
      <c r="J3012" t="s">
        <v>31</v>
      </c>
      <c r="K3012" t="s">
        <v>28</v>
      </c>
      <c r="L3012">
        <v>5</v>
      </c>
      <c r="M3012">
        <v>1</v>
      </c>
      <c r="N3012" t="s">
        <v>27</v>
      </c>
      <c r="O3012" t="s">
        <v>27</v>
      </c>
      <c r="P3012" t="s">
        <v>28</v>
      </c>
      <c r="Q3012" t="s">
        <v>27</v>
      </c>
      <c r="R3012" t="s">
        <v>32</v>
      </c>
      <c r="S3012" s="2">
        <v>60</v>
      </c>
      <c r="T3012" s="2">
        <v>100</v>
      </c>
      <c r="U3012" t="s">
        <v>29</v>
      </c>
    </row>
    <row r="3013" spans="1:21" x14ac:dyDescent="0.35">
      <c r="A3013" t="s">
        <v>33</v>
      </c>
      <c r="B3013">
        <v>4</v>
      </c>
      <c r="C3013">
        <v>2024</v>
      </c>
      <c r="D3013" t="s">
        <v>113</v>
      </c>
      <c r="E3013">
        <v>110</v>
      </c>
      <c r="F3013" t="s">
        <v>114</v>
      </c>
      <c r="G3013" t="s">
        <v>24</v>
      </c>
      <c r="H3013" t="s">
        <v>25</v>
      </c>
      <c r="I3013">
        <v>200</v>
      </c>
      <c r="J3013" t="s">
        <v>31</v>
      </c>
      <c r="K3013" t="s">
        <v>28</v>
      </c>
      <c r="L3013">
        <v>5</v>
      </c>
      <c r="M3013">
        <v>1</v>
      </c>
      <c r="N3013" t="s">
        <v>27</v>
      </c>
      <c r="O3013" t="s">
        <v>32</v>
      </c>
      <c r="P3013" t="s">
        <v>28</v>
      </c>
      <c r="Q3013" t="s">
        <v>27</v>
      </c>
      <c r="R3013" t="s">
        <v>32</v>
      </c>
      <c r="S3013" s="2">
        <v>90</v>
      </c>
      <c r="T3013" s="2">
        <v>160</v>
      </c>
      <c r="U3013" t="s">
        <v>29</v>
      </c>
    </row>
    <row r="3014" spans="1:21" x14ac:dyDescent="0.35">
      <c r="A3014" t="s">
        <v>34</v>
      </c>
      <c r="B3014">
        <v>5</v>
      </c>
      <c r="C3014">
        <v>2024</v>
      </c>
      <c r="D3014" t="s">
        <v>113</v>
      </c>
      <c r="E3014">
        <v>110</v>
      </c>
      <c r="F3014" t="s">
        <v>114</v>
      </c>
      <c r="G3014" t="s">
        <v>24</v>
      </c>
      <c r="H3014" t="s">
        <v>25</v>
      </c>
      <c r="I3014">
        <v>161.25</v>
      </c>
      <c r="J3014" t="s">
        <v>31</v>
      </c>
      <c r="K3014" t="s">
        <v>28</v>
      </c>
      <c r="L3014">
        <v>5</v>
      </c>
      <c r="M3014">
        <v>1</v>
      </c>
      <c r="N3014" t="s">
        <v>27</v>
      </c>
      <c r="O3014" t="s">
        <v>27</v>
      </c>
      <c r="P3014" t="s">
        <v>28</v>
      </c>
      <c r="Q3014" t="s">
        <v>27</v>
      </c>
      <c r="R3014" t="s">
        <v>27</v>
      </c>
      <c r="S3014" s="2">
        <v>15</v>
      </c>
      <c r="T3014" s="2">
        <v>65</v>
      </c>
      <c r="U3014" t="s">
        <v>29</v>
      </c>
    </row>
    <row r="3015" spans="1:21" x14ac:dyDescent="0.35">
      <c r="A3015" t="s">
        <v>35</v>
      </c>
      <c r="B3015">
        <v>6</v>
      </c>
      <c r="C3015">
        <v>2024</v>
      </c>
      <c r="D3015" t="s">
        <v>113</v>
      </c>
      <c r="E3015">
        <v>110</v>
      </c>
      <c r="F3015" t="s">
        <v>114</v>
      </c>
      <c r="G3015" t="s">
        <v>24</v>
      </c>
      <c r="H3015" t="s">
        <v>25</v>
      </c>
      <c r="I3015">
        <v>500</v>
      </c>
      <c r="J3015" t="s">
        <v>31</v>
      </c>
      <c r="K3015" t="s">
        <v>28</v>
      </c>
      <c r="L3015">
        <v>5</v>
      </c>
      <c r="M3015">
        <v>1</v>
      </c>
      <c r="N3015" t="s">
        <v>27</v>
      </c>
      <c r="O3015" t="s">
        <v>27</v>
      </c>
      <c r="P3015" t="s">
        <v>28</v>
      </c>
      <c r="Q3015" t="s">
        <v>27</v>
      </c>
      <c r="R3015" t="s">
        <v>27</v>
      </c>
      <c r="S3015" s="2">
        <v>30</v>
      </c>
      <c r="T3015" s="2">
        <v>150</v>
      </c>
      <c r="U3015" t="s">
        <v>27</v>
      </c>
    </row>
    <row r="3016" spans="1:21" x14ac:dyDescent="0.35">
      <c r="A3016" t="s">
        <v>36</v>
      </c>
      <c r="B3016">
        <v>8</v>
      </c>
      <c r="C3016">
        <v>2024</v>
      </c>
      <c r="D3016" t="s">
        <v>113</v>
      </c>
      <c r="E3016">
        <v>110</v>
      </c>
      <c r="F3016" t="s">
        <v>114</v>
      </c>
      <c r="G3016" t="s">
        <v>24</v>
      </c>
      <c r="H3016" t="s">
        <v>25</v>
      </c>
      <c r="I3016">
        <v>126</v>
      </c>
      <c r="J3016" t="s">
        <v>31</v>
      </c>
      <c r="K3016" t="s">
        <v>28</v>
      </c>
      <c r="L3016">
        <v>5</v>
      </c>
      <c r="M3016">
        <v>1</v>
      </c>
      <c r="N3016" t="s">
        <v>27</v>
      </c>
      <c r="O3016" t="s">
        <v>27</v>
      </c>
      <c r="P3016" t="s">
        <v>28</v>
      </c>
      <c r="Q3016" t="s">
        <v>27</v>
      </c>
      <c r="R3016" t="s">
        <v>32</v>
      </c>
      <c r="S3016" s="2">
        <v>0</v>
      </c>
      <c r="T3016" s="2" t="s">
        <v>28</v>
      </c>
      <c r="U3016" t="s">
        <v>29</v>
      </c>
    </row>
    <row r="3017" spans="1:21" x14ac:dyDescent="0.35">
      <c r="A3017" t="s">
        <v>37</v>
      </c>
      <c r="B3017">
        <v>9</v>
      </c>
      <c r="C3017">
        <v>2024</v>
      </c>
      <c r="D3017" t="s">
        <v>113</v>
      </c>
      <c r="E3017">
        <v>110</v>
      </c>
      <c r="F3017" t="s">
        <v>114</v>
      </c>
      <c r="G3017" t="s">
        <v>24</v>
      </c>
      <c r="H3017" t="s">
        <v>25</v>
      </c>
      <c r="I3017">
        <v>180</v>
      </c>
      <c r="J3017" t="s">
        <v>31</v>
      </c>
      <c r="K3017" t="s">
        <v>28</v>
      </c>
      <c r="L3017">
        <v>5</v>
      </c>
      <c r="M3017">
        <v>1</v>
      </c>
      <c r="N3017" t="s">
        <v>27</v>
      </c>
      <c r="O3017" t="s">
        <v>27</v>
      </c>
      <c r="P3017" t="s">
        <v>28</v>
      </c>
      <c r="Q3017" t="s">
        <v>27</v>
      </c>
      <c r="R3017" t="s">
        <v>27</v>
      </c>
      <c r="S3017" s="2">
        <v>50</v>
      </c>
      <c r="T3017" s="2">
        <v>110</v>
      </c>
      <c r="U3017" t="s">
        <v>29</v>
      </c>
    </row>
    <row r="3018" spans="1:21" x14ac:dyDescent="0.35">
      <c r="A3018" t="s">
        <v>38</v>
      </c>
      <c r="B3018">
        <v>10</v>
      </c>
      <c r="C3018">
        <v>2024</v>
      </c>
      <c r="D3018" t="s">
        <v>113</v>
      </c>
      <c r="E3018">
        <v>110</v>
      </c>
      <c r="F3018" t="s">
        <v>114</v>
      </c>
      <c r="G3018" t="s">
        <v>24</v>
      </c>
      <c r="H3018" t="s">
        <v>25</v>
      </c>
      <c r="I3018">
        <v>235</v>
      </c>
      <c r="J3018" t="s">
        <v>31</v>
      </c>
      <c r="K3018" t="s">
        <v>28</v>
      </c>
      <c r="L3018">
        <v>5</v>
      </c>
      <c r="M3018">
        <v>1</v>
      </c>
      <c r="N3018" t="s">
        <v>27</v>
      </c>
      <c r="O3018" t="s">
        <v>27</v>
      </c>
      <c r="P3018" t="s">
        <v>28</v>
      </c>
      <c r="Q3018" t="s">
        <v>27</v>
      </c>
      <c r="R3018" t="s">
        <v>32</v>
      </c>
      <c r="S3018" s="2">
        <v>30</v>
      </c>
      <c r="T3018" s="2" t="s">
        <v>28</v>
      </c>
      <c r="U3018" t="s">
        <v>29</v>
      </c>
    </row>
    <row r="3019" spans="1:21" x14ac:dyDescent="0.35">
      <c r="A3019" t="s">
        <v>41</v>
      </c>
      <c r="B3019">
        <v>12</v>
      </c>
      <c r="C3019">
        <v>2024</v>
      </c>
      <c r="D3019" t="s">
        <v>113</v>
      </c>
      <c r="E3019">
        <v>110</v>
      </c>
      <c r="F3019" t="s">
        <v>114</v>
      </c>
      <c r="G3019" t="s">
        <v>24</v>
      </c>
      <c r="H3019" t="s">
        <v>25</v>
      </c>
      <c r="I3019">
        <v>110</v>
      </c>
      <c r="J3019" t="s">
        <v>31</v>
      </c>
      <c r="K3019" t="s">
        <v>28</v>
      </c>
      <c r="L3019">
        <v>5</v>
      </c>
      <c r="M3019">
        <v>1</v>
      </c>
      <c r="N3019" t="s">
        <v>27</v>
      </c>
      <c r="O3019" t="s">
        <v>27</v>
      </c>
      <c r="P3019" t="s">
        <v>28</v>
      </c>
      <c r="Q3019" t="s">
        <v>27</v>
      </c>
      <c r="R3019" t="s">
        <v>32</v>
      </c>
      <c r="S3019" s="2">
        <v>30</v>
      </c>
      <c r="T3019" s="2">
        <v>84</v>
      </c>
      <c r="U3019" t="s">
        <v>29</v>
      </c>
    </row>
    <row r="3020" spans="1:21" x14ac:dyDescent="0.35">
      <c r="A3020" t="s">
        <v>42</v>
      </c>
      <c r="B3020">
        <v>13</v>
      </c>
      <c r="C3020">
        <v>2024</v>
      </c>
      <c r="D3020" t="s">
        <v>113</v>
      </c>
      <c r="E3020">
        <v>110</v>
      </c>
      <c r="F3020" t="s">
        <v>114</v>
      </c>
      <c r="G3020" t="s">
        <v>24</v>
      </c>
      <c r="H3020" t="s">
        <v>25</v>
      </c>
      <c r="I3020">
        <v>75</v>
      </c>
      <c r="J3020" t="s">
        <v>31</v>
      </c>
      <c r="K3020" t="s">
        <v>28</v>
      </c>
      <c r="L3020">
        <v>5</v>
      </c>
      <c r="M3020">
        <v>1</v>
      </c>
      <c r="N3020" t="s">
        <v>27</v>
      </c>
      <c r="O3020" t="s">
        <v>32</v>
      </c>
      <c r="P3020">
        <v>18</v>
      </c>
      <c r="Q3020" t="s">
        <v>27</v>
      </c>
      <c r="R3020" t="s">
        <v>32</v>
      </c>
      <c r="S3020" s="2">
        <v>30</v>
      </c>
      <c r="T3020" s="2">
        <v>65</v>
      </c>
      <c r="U3020" t="s">
        <v>29</v>
      </c>
    </row>
    <row r="3021" spans="1:21" x14ac:dyDescent="0.35">
      <c r="A3021" t="s">
        <v>43</v>
      </c>
      <c r="B3021">
        <v>15</v>
      </c>
      <c r="C3021">
        <v>2024</v>
      </c>
      <c r="D3021" t="s">
        <v>113</v>
      </c>
      <c r="E3021">
        <v>110</v>
      </c>
      <c r="F3021" t="s">
        <v>114</v>
      </c>
      <c r="G3021" t="s">
        <v>24</v>
      </c>
      <c r="H3021" t="s">
        <v>25</v>
      </c>
      <c r="I3021">
        <v>194</v>
      </c>
      <c r="J3021" t="s">
        <v>31</v>
      </c>
      <c r="K3021" t="s">
        <v>28</v>
      </c>
      <c r="L3021">
        <v>5</v>
      </c>
      <c r="M3021">
        <v>1</v>
      </c>
      <c r="N3021" t="s">
        <v>27</v>
      </c>
      <c r="O3021" t="s">
        <v>27</v>
      </c>
      <c r="P3021">
        <v>18</v>
      </c>
      <c r="Q3021" t="s">
        <v>27</v>
      </c>
      <c r="R3021" t="s">
        <v>27</v>
      </c>
      <c r="S3021" s="2">
        <v>30</v>
      </c>
      <c r="T3021" s="2">
        <v>36</v>
      </c>
      <c r="U3021" t="s">
        <v>29</v>
      </c>
    </row>
    <row r="3022" spans="1:21" x14ac:dyDescent="0.35">
      <c r="A3022" t="s">
        <v>44</v>
      </c>
      <c r="B3022">
        <v>16</v>
      </c>
      <c r="C3022">
        <v>2024</v>
      </c>
      <c r="D3022" t="s">
        <v>113</v>
      </c>
      <c r="E3022">
        <v>110</v>
      </c>
      <c r="F3022" t="s">
        <v>114</v>
      </c>
      <c r="G3022" t="s">
        <v>24</v>
      </c>
      <c r="H3022" t="s">
        <v>25</v>
      </c>
      <c r="I3022">
        <v>118.25</v>
      </c>
      <c r="J3022" t="s">
        <v>31</v>
      </c>
      <c r="K3022" t="s">
        <v>28</v>
      </c>
      <c r="L3022">
        <v>5</v>
      </c>
      <c r="M3022">
        <v>1</v>
      </c>
      <c r="N3022" t="s">
        <v>27</v>
      </c>
      <c r="O3022" t="s">
        <v>27</v>
      </c>
      <c r="P3022" t="s">
        <v>28</v>
      </c>
      <c r="Q3022" t="s">
        <v>27</v>
      </c>
      <c r="R3022" t="s">
        <v>32</v>
      </c>
      <c r="S3022" s="2">
        <v>30</v>
      </c>
      <c r="T3022" s="2">
        <v>90</v>
      </c>
      <c r="U3022" t="s">
        <v>29</v>
      </c>
    </row>
    <row r="3023" spans="1:21" x14ac:dyDescent="0.35">
      <c r="A3023" t="s">
        <v>45</v>
      </c>
      <c r="B3023">
        <v>17</v>
      </c>
      <c r="C3023">
        <v>2024</v>
      </c>
      <c r="D3023" t="s">
        <v>113</v>
      </c>
      <c r="E3023">
        <v>110</v>
      </c>
      <c r="F3023" t="s">
        <v>114</v>
      </c>
      <c r="G3023" t="s">
        <v>24</v>
      </c>
      <c r="H3023" t="s">
        <v>25</v>
      </c>
      <c r="I3023">
        <v>125</v>
      </c>
      <c r="J3023" t="s">
        <v>31</v>
      </c>
      <c r="K3023" t="s">
        <v>28</v>
      </c>
      <c r="L3023">
        <v>5</v>
      </c>
      <c r="M3023">
        <v>1</v>
      </c>
      <c r="N3023" t="s">
        <v>27</v>
      </c>
      <c r="O3023" t="s">
        <v>27</v>
      </c>
      <c r="P3023" t="s">
        <v>28</v>
      </c>
      <c r="Q3023" t="s">
        <v>27</v>
      </c>
      <c r="R3023" t="s">
        <v>32</v>
      </c>
      <c r="S3023" s="2">
        <v>80</v>
      </c>
      <c r="T3023" s="2">
        <v>80</v>
      </c>
      <c r="U3023" t="s">
        <v>27</v>
      </c>
    </row>
    <row r="3024" spans="1:21" x14ac:dyDescent="0.35">
      <c r="A3024" t="s">
        <v>46</v>
      </c>
      <c r="B3024">
        <v>18</v>
      </c>
      <c r="C3024">
        <v>2024</v>
      </c>
      <c r="D3024" t="s">
        <v>113</v>
      </c>
      <c r="E3024">
        <v>110</v>
      </c>
      <c r="F3024" t="s">
        <v>114</v>
      </c>
      <c r="G3024" t="s">
        <v>24</v>
      </c>
      <c r="H3024" t="s">
        <v>25</v>
      </c>
      <c r="I3024">
        <v>50</v>
      </c>
      <c r="J3024" t="s">
        <v>31</v>
      </c>
      <c r="K3024" t="s">
        <v>28</v>
      </c>
      <c r="L3024">
        <v>5</v>
      </c>
      <c r="M3024">
        <v>1</v>
      </c>
      <c r="N3024" t="s">
        <v>27</v>
      </c>
      <c r="O3024" t="s">
        <v>32</v>
      </c>
      <c r="P3024" t="s">
        <v>28</v>
      </c>
      <c r="Q3024" t="s">
        <v>27</v>
      </c>
      <c r="R3024" t="s">
        <v>27</v>
      </c>
      <c r="S3024" s="2">
        <v>30</v>
      </c>
      <c r="T3024" s="2">
        <v>50</v>
      </c>
      <c r="U3024" t="s">
        <v>29</v>
      </c>
    </row>
    <row r="3025" spans="1:21" x14ac:dyDescent="0.35">
      <c r="A3025" t="s">
        <v>47</v>
      </c>
      <c r="B3025">
        <v>19</v>
      </c>
      <c r="C3025">
        <v>2024</v>
      </c>
      <c r="D3025" t="s">
        <v>113</v>
      </c>
      <c r="E3025">
        <v>110</v>
      </c>
      <c r="F3025" t="s">
        <v>114</v>
      </c>
      <c r="G3025" t="s">
        <v>24</v>
      </c>
      <c r="H3025" t="s">
        <v>25</v>
      </c>
      <c r="I3025">
        <v>81</v>
      </c>
      <c r="J3025" t="s">
        <v>31</v>
      </c>
      <c r="K3025" t="s">
        <v>28</v>
      </c>
      <c r="L3025">
        <v>5</v>
      </c>
      <c r="M3025">
        <v>1</v>
      </c>
      <c r="N3025" t="s">
        <v>27</v>
      </c>
      <c r="O3025" t="s">
        <v>27</v>
      </c>
      <c r="P3025" t="s">
        <v>28</v>
      </c>
      <c r="Q3025" t="s">
        <v>27</v>
      </c>
      <c r="R3025" t="s">
        <v>32</v>
      </c>
      <c r="S3025" s="2">
        <v>36</v>
      </c>
      <c r="T3025" s="2">
        <v>81</v>
      </c>
      <c r="U3025" t="s">
        <v>29</v>
      </c>
    </row>
    <row r="3026" spans="1:21" x14ac:dyDescent="0.35">
      <c r="A3026" t="s">
        <v>48</v>
      </c>
      <c r="B3026">
        <v>20</v>
      </c>
      <c r="C3026">
        <v>2024</v>
      </c>
      <c r="D3026" t="s">
        <v>113</v>
      </c>
      <c r="E3026">
        <v>110</v>
      </c>
      <c r="F3026" t="s">
        <v>114</v>
      </c>
      <c r="G3026" t="s">
        <v>24</v>
      </c>
      <c r="H3026" t="s">
        <v>25</v>
      </c>
      <c r="I3026">
        <v>98</v>
      </c>
      <c r="J3026" t="s">
        <v>31</v>
      </c>
      <c r="K3026" t="s">
        <v>28</v>
      </c>
      <c r="L3026">
        <v>5</v>
      </c>
      <c r="M3026">
        <v>1</v>
      </c>
      <c r="N3026" t="s">
        <v>27</v>
      </c>
      <c r="O3026" t="s">
        <v>27</v>
      </c>
      <c r="P3026" t="s">
        <v>28</v>
      </c>
      <c r="Q3026" t="s">
        <v>27</v>
      </c>
      <c r="R3026" t="s">
        <v>32</v>
      </c>
      <c r="S3026" s="2">
        <v>30</v>
      </c>
      <c r="T3026" s="2">
        <v>55</v>
      </c>
      <c r="U3026" t="s">
        <v>29</v>
      </c>
    </row>
    <row r="3027" spans="1:21" x14ac:dyDescent="0.35">
      <c r="A3027" t="s">
        <v>49</v>
      </c>
      <c r="B3027">
        <v>21</v>
      </c>
      <c r="C3027">
        <v>2024</v>
      </c>
      <c r="D3027" t="s">
        <v>113</v>
      </c>
      <c r="E3027">
        <v>110</v>
      </c>
      <c r="F3027" t="s">
        <v>114</v>
      </c>
      <c r="G3027" t="s">
        <v>24</v>
      </c>
      <c r="H3027" t="s">
        <v>25</v>
      </c>
      <c r="I3027">
        <v>178.75</v>
      </c>
      <c r="J3027" t="s">
        <v>31</v>
      </c>
      <c r="K3027" t="s">
        <v>28</v>
      </c>
      <c r="L3027">
        <v>5</v>
      </c>
      <c r="M3027">
        <v>1</v>
      </c>
      <c r="N3027" t="s">
        <v>27</v>
      </c>
      <c r="O3027" t="s">
        <v>27</v>
      </c>
      <c r="P3027" t="s">
        <v>28</v>
      </c>
      <c r="Q3027" t="s">
        <v>27</v>
      </c>
      <c r="R3027" t="s">
        <v>32</v>
      </c>
      <c r="S3027" s="2">
        <v>28</v>
      </c>
      <c r="T3027" s="2">
        <v>110</v>
      </c>
      <c r="U3027" t="s">
        <v>29</v>
      </c>
    </row>
    <row r="3028" spans="1:21" x14ac:dyDescent="0.35">
      <c r="A3028" t="s">
        <v>50</v>
      </c>
      <c r="B3028">
        <v>22</v>
      </c>
      <c r="C3028">
        <v>2024</v>
      </c>
      <c r="D3028" t="s">
        <v>113</v>
      </c>
      <c r="E3028">
        <v>110</v>
      </c>
      <c r="F3028" t="s">
        <v>114</v>
      </c>
      <c r="G3028" t="s">
        <v>24</v>
      </c>
      <c r="H3028" t="s">
        <v>25</v>
      </c>
      <c r="I3028">
        <v>139.25</v>
      </c>
      <c r="J3028" t="s">
        <v>31</v>
      </c>
      <c r="K3028" t="s">
        <v>28</v>
      </c>
      <c r="L3028">
        <v>5</v>
      </c>
      <c r="M3028">
        <v>1</v>
      </c>
      <c r="N3028" t="s">
        <v>27</v>
      </c>
      <c r="O3028" t="s">
        <v>27</v>
      </c>
      <c r="P3028" t="s">
        <v>28</v>
      </c>
      <c r="Q3028" t="s">
        <v>27</v>
      </c>
      <c r="R3028" t="s">
        <v>32</v>
      </c>
      <c r="S3028" s="2">
        <v>60</v>
      </c>
      <c r="T3028" s="2">
        <v>200</v>
      </c>
      <c r="U3028" t="s">
        <v>29</v>
      </c>
    </row>
    <row r="3029" spans="1:21" x14ac:dyDescent="0.35">
      <c r="A3029" t="s">
        <v>51</v>
      </c>
      <c r="B3029">
        <v>23</v>
      </c>
      <c r="C3029">
        <v>2024</v>
      </c>
      <c r="D3029" t="s">
        <v>113</v>
      </c>
      <c r="E3029">
        <v>110</v>
      </c>
      <c r="F3029" t="s">
        <v>114</v>
      </c>
      <c r="G3029" t="s">
        <v>24</v>
      </c>
      <c r="H3029" t="s">
        <v>25</v>
      </c>
      <c r="I3029">
        <v>152</v>
      </c>
      <c r="J3029" t="s">
        <v>31</v>
      </c>
      <c r="K3029" t="s">
        <v>28</v>
      </c>
      <c r="L3029">
        <v>5</v>
      </c>
      <c r="M3029">
        <v>1</v>
      </c>
      <c r="N3029" t="s">
        <v>27</v>
      </c>
      <c r="O3029" t="s">
        <v>27</v>
      </c>
      <c r="P3029" t="s">
        <v>28</v>
      </c>
      <c r="Q3029" t="s">
        <v>27</v>
      </c>
      <c r="R3029" t="s">
        <v>27</v>
      </c>
      <c r="S3029" s="2">
        <v>50</v>
      </c>
      <c r="T3029" s="2">
        <v>100</v>
      </c>
      <c r="U3029" t="s">
        <v>29</v>
      </c>
    </row>
    <row r="3030" spans="1:21" x14ac:dyDescent="0.35">
      <c r="A3030" t="s">
        <v>52</v>
      </c>
      <c r="B3030">
        <v>24</v>
      </c>
      <c r="C3030">
        <v>2024</v>
      </c>
      <c r="D3030" t="s">
        <v>113</v>
      </c>
      <c r="E3030">
        <v>110</v>
      </c>
      <c r="F3030" t="s">
        <v>114</v>
      </c>
      <c r="G3030" t="s">
        <v>24</v>
      </c>
      <c r="H3030" t="s">
        <v>25</v>
      </c>
      <c r="I3030">
        <v>50</v>
      </c>
      <c r="J3030" t="s">
        <v>31</v>
      </c>
      <c r="K3030" t="s">
        <v>28</v>
      </c>
      <c r="L3030">
        <v>5</v>
      </c>
      <c r="M3030">
        <v>1</v>
      </c>
      <c r="N3030" t="s">
        <v>27</v>
      </c>
      <c r="O3030" t="s">
        <v>27</v>
      </c>
      <c r="P3030" t="s">
        <v>28</v>
      </c>
      <c r="Q3030" t="s">
        <v>27</v>
      </c>
      <c r="R3030" t="s">
        <v>32</v>
      </c>
      <c r="S3030" s="2">
        <v>40</v>
      </c>
      <c r="T3030" s="2">
        <v>146</v>
      </c>
      <c r="U3030" t="s">
        <v>29</v>
      </c>
    </row>
    <row r="3031" spans="1:21" x14ac:dyDescent="0.35">
      <c r="A3031" t="s">
        <v>53</v>
      </c>
      <c r="B3031">
        <v>25</v>
      </c>
      <c r="C3031">
        <v>2024</v>
      </c>
      <c r="D3031" t="s">
        <v>113</v>
      </c>
      <c r="E3031">
        <v>110</v>
      </c>
      <c r="F3031" t="s">
        <v>114</v>
      </c>
      <c r="G3031" t="s">
        <v>24</v>
      </c>
      <c r="H3031" t="s">
        <v>25</v>
      </c>
      <c r="I3031">
        <v>150</v>
      </c>
      <c r="J3031" t="s">
        <v>31</v>
      </c>
      <c r="K3031" t="s">
        <v>28</v>
      </c>
      <c r="L3031">
        <v>5</v>
      </c>
      <c r="M3031">
        <v>1</v>
      </c>
      <c r="N3031" t="s">
        <v>27</v>
      </c>
      <c r="O3031" t="s">
        <v>27</v>
      </c>
      <c r="P3031" t="s">
        <v>28</v>
      </c>
      <c r="Q3031" t="s">
        <v>32</v>
      </c>
      <c r="R3031" t="s">
        <v>32</v>
      </c>
      <c r="S3031" s="2">
        <v>15</v>
      </c>
      <c r="T3031" s="2">
        <v>180</v>
      </c>
      <c r="U3031" t="s">
        <v>39</v>
      </c>
    </row>
    <row r="3032" spans="1:21" x14ac:dyDescent="0.35">
      <c r="A3032" t="s">
        <v>54</v>
      </c>
      <c r="B3032">
        <v>26</v>
      </c>
      <c r="C3032">
        <v>2024</v>
      </c>
      <c r="D3032" t="s">
        <v>113</v>
      </c>
      <c r="E3032">
        <v>110</v>
      </c>
      <c r="F3032" t="s">
        <v>114</v>
      </c>
      <c r="G3032" t="s">
        <v>24</v>
      </c>
      <c r="H3032" t="s">
        <v>25</v>
      </c>
      <c r="I3032">
        <v>55.45</v>
      </c>
      <c r="J3032" t="s">
        <v>31</v>
      </c>
      <c r="K3032" t="s">
        <v>28</v>
      </c>
      <c r="L3032">
        <v>5</v>
      </c>
      <c r="M3032">
        <v>1</v>
      </c>
      <c r="N3032" t="s">
        <v>27</v>
      </c>
      <c r="O3032" t="s">
        <v>27</v>
      </c>
      <c r="P3032" t="s">
        <v>28</v>
      </c>
      <c r="Q3032" t="s">
        <v>32</v>
      </c>
      <c r="R3032" t="s">
        <v>32</v>
      </c>
      <c r="S3032" s="2">
        <v>25</v>
      </c>
      <c r="T3032" s="2">
        <v>29.8</v>
      </c>
      <c r="U3032" t="s">
        <v>29</v>
      </c>
    </row>
    <row r="3033" spans="1:21" x14ac:dyDescent="0.35">
      <c r="A3033" t="s">
        <v>55</v>
      </c>
      <c r="B3033">
        <v>27</v>
      </c>
      <c r="C3033">
        <v>2024</v>
      </c>
      <c r="D3033" t="s">
        <v>113</v>
      </c>
      <c r="E3033">
        <v>110</v>
      </c>
      <c r="F3033" t="s">
        <v>114</v>
      </c>
      <c r="G3033" t="s">
        <v>24</v>
      </c>
      <c r="H3033" t="s">
        <v>25</v>
      </c>
      <c r="I3033">
        <v>138.25</v>
      </c>
      <c r="J3033" t="s">
        <v>31</v>
      </c>
      <c r="K3033" t="s">
        <v>28</v>
      </c>
      <c r="L3033">
        <v>5</v>
      </c>
      <c r="M3033">
        <v>1</v>
      </c>
      <c r="N3033" t="s">
        <v>27</v>
      </c>
      <c r="O3033" t="s">
        <v>27</v>
      </c>
      <c r="P3033" t="s">
        <v>28</v>
      </c>
      <c r="Q3033" t="s">
        <v>27</v>
      </c>
      <c r="R3033" t="s">
        <v>32</v>
      </c>
      <c r="S3033" s="2">
        <v>0</v>
      </c>
      <c r="T3033" s="2">
        <v>85</v>
      </c>
      <c r="U3033" t="s">
        <v>29</v>
      </c>
    </row>
    <row r="3034" spans="1:21" x14ac:dyDescent="0.35">
      <c r="A3034" t="s">
        <v>56</v>
      </c>
      <c r="B3034">
        <v>28</v>
      </c>
      <c r="C3034">
        <v>2024</v>
      </c>
      <c r="D3034" t="s">
        <v>113</v>
      </c>
      <c r="E3034">
        <v>110</v>
      </c>
      <c r="F3034" t="s">
        <v>114</v>
      </c>
      <c r="G3034" t="s">
        <v>24</v>
      </c>
      <c r="H3034" t="s">
        <v>25</v>
      </c>
      <c r="I3034">
        <v>175</v>
      </c>
      <c r="J3034" t="s">
        <v>31</v>
      </c>
      <c r="K3034" t="s">
        <v>28</v>
      </c>
      <c r="L3034">
        <v>5</v>
      </c>
      <c r="M3034">
        <v>1</v>
      </c>
      <c r="N3034" t="s">
        <v>27</v>
      </c>
      <c r="O3034" t="s">
        <v>27</v>
      </c>
      <c r="P3034" t="s">
        <v>28</v>
      </c>
      <c r="Q3034" t="s">
        <v>27</v>
      </c>
      <c r="R3034" t="s">
        <v>32</v>
      </c>
      <c r="S3034" s="2">
        <v>40</v>
      </c>
      <c r="T3034" s="2">
        <v>100</v>
      </c>
      <c r="U3034" t="s">
        <v>29</v>
      </c>
    </row>
    <row r="3035" spans="1:21" x14ac:dyDescent="0.35">
      <c r="A3035" t="s">
        <v>57</v>
      </c>
      <c r="B3035">
        <v>29</v>
      </c>
      <c r="C3035">
        <v>2024</v>
      </c>
      <c r="D3035" t="s">
        <v>113</v>
      </c>
      <c r="E3035">
        <v>110</v>
      </c>
      <c r="F3035" t="s">
        <v>114</v>
      </c>
      <c r="G3035" t="s">
        <v>24</v>
      </c>
      <c r="H3035" t="s">
        <v>25</v>
      </c>
      <c r="I3035">
        <v>150</v>
      </c>
      <c r="J3035" t="s">
        <v>31</v>
      </c>
      <c r="K3035" t="s">
        <v>28</v>
      </c>
      <c r="L3035">
        <v>5</v>
      </c>
      <c r="M3035">
        <v>1</v>
      </c>
      <c r="N3035" t="s">
        <v>27</v>
      </c>
      <c r="O3035" t="s">
        <v>27</v>
      </c>
      <c r="P3035" t="s">
        <v>28</v>
      </c>
      <c r="Q3035" t="s">
        <v>27</v>
      </c>
      <c r="R3035" t="s">
        <v>32</v>
      </c>
      <c r="S3035" s="2">
        <v>0</v>
      </c>
      <c r="T3035" s="2">
        <v>60</v>
      </c>
      <c r="U3035" t="s">
        <v>39</v>
      </c>
    </row>
    <row r="3036" spans="1:21" x14ac:dyDescent="0.35">
      <c r="A3036" t="s">
        <v>40</v>
      </c>
      <c r="B3036">
        <v>11</v>
      </c>
      <c r="C3036">
        <v>2024</v>
      </c>
      <c r="D3036" t="s">
        <v>113</v>
      </c>
      <c r="E3036">
        <v>110</v>
      </c>
      <c r="F3036" t="s">
        <v>114</v>
      </c>
      <c r="G3036" t="s">
        <v>24</v>
      </c>
      <c r="H3036" t="s">
        <v>25</v>
      </c>
      <c r="I3036">
        <v>230</v>
      </c>
      <c r="J3036" t="s">
        <v>31</v>
      </c>
      <c r="K3036" t="s">
        <v>28</v>
      </c>
      <c r="L3036">
        <v>5</v>
      </c>
      <c r="M3036">
        <v>1</v>
      </c>
      <c r="N3036" t="s">
        <v>27</v>
      </c>
      <c r="O3036" t="s">
        <v>27</v>
      </c>
      <c r="P3036" t="s">
        <v>28</v>
      </c>
      <c r="Q3036" t="s">
        <v>27</v>
      </c>
      <c r="R3036" t="s">
        <v>32</v>
      </c>
      <c r="S3036" s="2">
        <v>24</v>
      </c>
      <c r="T3036" s="2">
        <v>313</v>
      </c>
      <c r="U3036" t="s">
        <v>29</v>
      </c>
    </row>
    <row r="3037" spans="1:21" x14ac:dyDescent="0.35">
      <c r="A3037" t="s">
        <v>58</v>
      </c>
      <c r="B3037">
        <v>30</v>
      </c>
      <c r="C3037">
        <v>2024</v>
      </c>
      <c r="D3037" t="s">
        <v>113</v>
      </c>
      <c r="E3037">
        <v>110</v>
      </c>
      <c r="F3037" t="s">
        <v>114</v>
      </c>
      <c r="G3037" t="s">
        <v>24</v>
      </c>
      <c r="H3037" t="s">
        <v>25</v>
      </c>
      <c r="I3037">
        <v>105</v>
      </c>
      <c r="J3037" t="s">
        <v>31</v>
      </c>
      <c r="K3037" t="s">
        <v>28</v>
      </c>
      <c r="L3037">
        <v>5</v>
      </c>
      <c r="M3037">
        <v>1</v>
      </c>
      <c r="N3037" t="s">
        <v>27</v>
      </c>
      <c r="O3037" t="s">
        <v>27</v>
      </c>
      <c r="P3037" t="s">
        <v>28</v>
      </c>
      <c r="Q3037" t="s">
        <v>27</v>
      </c>
      <c r="R3037" t="s">
        <v>27</v>
      </c>
      <c r="S3037" s="2">
        <v>24</v>
      </c>
      <c r="T3037" s="2">
        <v>50</v>
      </c>
      <c r="U3037" t="s">
        <v>29</v>
      </c>
    </row>
    <row r="3038" spans="1:21" x14ac:dyDescent="0.35">
      <c r="A3038" t="s">
        <v>59</v>
      </c>
      <c r="B3038">
        <v>31</v>
      </c>
      <c r="C3038">
        <v>2024</v>
      </c>
      <c r="D3038" t="s">
        <v>113</v>
      </c>
      <c r="E3038">
        <v>110</v>
      </c>
      <c r="F3038" t="s">
        <v>114</v>
      </c>
      <c r="G3038" t="s">
        <v>24</v>
      </c>
      <c r="H3038" t="s">
        <v>25</v>
      </c>
      <c r="I3038">
        <v>113.25</v>
      </c>
      <c r="J3038" t="s">
        <v>31</v>
      </c>
      <c r="K3038" t="s">
        <v>28</v>
      </c>
      <c r="L3038">
        <v>5</v>
      </c>
      <c r="M3038">
        <v>1</v>
      </c>
      <c r="N3038" t="s">
        <v>27</v>
      </c>
      <c r="O3038" t="s">
        <v>27</v>
      </c>
      <c r="P3038">
        <v>19</v>
      </c>
      <c r="Q3038" t="s">
        <v>27</v>
      </c>
      <c r="R3038" t="s">
        <v>32</v>
      </c>
      <c r="S3038" s="2">
        <v>40</v>
      </c>
      <c r="T3038" s="2">
        <v>68</v>
      </c>
      <c r="U3038" t="s">
        <v>29</v>
      </c>
    </row>
    <row r="3039" spans="1:21" x14ac:dyDescent="0.35">
      <c r="A3039" t="s">
        <v>60</v>
      </c>
      <c r="B3039">
        <v>32</v>
      </c>
      <c r="C3039">
        <v>2024</v>
      </c>
      <c r="D3039" t="s">
        <v>113</v>
      </c>
      <c r="E3039">
        <v>110</v>
      </c>
      <c r="F3039" t="s">
        <v>114</v>
      </c>
      <c r="G3039" t="s">
        <v>24</v>
      </c>
      <c r="H3039" t="s">
        <v>25</v>
      </c>
      <c r="I3039">
        <v>240</v>
      </c>
      <c r="J3039" t="s">
        <v>31</v>
      </c>
      <c r="K3039" t="s">
        <v>28</v>
      </c>
      <c r="L3039">
        <v>5</v>
      </c>
      <c r="M3039">
        <v>1</v>
      </c>
      <c r="N3039" t="s">
        <v>27</v>
      </c>
      <c r="O3039" t="s">
        <v>27</v>
      </c>
      <c r="P3039" t="s">
        <v>28</v>
      </c>
      <c r="Q3039" t="s">
        <v>27</v>
      </c>
      <c r="R3039" t="s">
        <v>32</v>
      </c>
      <c r="S3039" s="2">
        <v>45</v>
      </c>
      <c r="T3039" s="2">
        <v>300</v>
      </c>
      <c r="U3039" t="s">
        <v>29</v>
      </c>
    </row>
    <row r="3040" spans="1:21" x14ac:dyDescent="0.35">
      <c r="A3040" t="s">
        <v>61</v>
      </c>
      <c r="B3040">
        <v>33</v>
      </c>
      <c r="C3040">
        <v>2024</v>
      </c>
      <c r="D3040" t="s">
        <v>113</v>
      </c>
      <c r="E3040">
        <v>110</v>
      </c>
      <c r="F3040" t="s">
        <v>114</v>
      </c>
      <c r="G3040" t="s">
        <v>24</v>
      </c>
      <c r="H3040" t="s">
        <v>25</v>
      </c>
      <c r="I3040">
        <v>148.25</v>
      </c>
      <c r="J3040" t="s">
        <v>31</v>
      </c>
      <c r="K3040" t="s">
        <v>28</v>
      </c>
      <c r="L3040">
        <v>5</v>
      </c>
      <c r="M3040">
        <v>1</v>
      </c>
      <c r="N3040" t="s">
        <v>27</v>
      </c>
      <c r="O3040" t="s">
        <v>27</v>
      </c>
      <c r="P3040" t="s">
        <v>28</v>
      </c>
      <c r="Q3040" t="s">
        <v>27</v>
      </c>
      <c r="R3040" t="s">
        <v>32</v>
      </c>
      <c r="S3040" s="2">
        <v>30</v>
      </c>
      <c r="T3040" s="2">
        <v>100</v>
      </c>
      <c r="U3040" t="s">
        <v>27</v>
      </c>
    </row>
    <row r="3041" spans="1:21" x14ac:dyDescent="0.35">
      <c r="A3041" t="s">
        <v>62</v>
      </c>
      <c r="B3041">
        <v>34</v>
      </c>
      <c r="C3041">
        <v>2024</v>
      </c>
      <c r="D3041" t="s">
        <v>113</v>
      </c>
      <c r="E3041">
        <v>110</v>
      </c>
      <c r="F3041" t="s">
        <v>114</v>
      </c>
      <c r="G3041" t="s">
        <v>24</v>
      </c>
      <c r="H3041" t="s">
        <v>25</v>
      </c>
      <c r="I3041">
        <v>278.75</v>
      </c>
      <c r="J3041" t="s">
        <v>31</v>
      </c>
      <c r="K3041" t="s">
        <v>28</v>
      </c>
      <c r="L3041">
        <v>5</v>
      </c>
      <c r="M3041">
        <v>1</v>
      </c>
      <c r="N3041" t="s">
        <v>27</v>
      </c>
      <c r="O3041" t="s">
        <v>27</v>
      </c>
      <c r="P3041">
        <v>18</v>
      </c>
      <c r="Q3041" t="s">
        <v>32</v>
      </c>
      <c r="R3041" t="s">
        <v>27</v>
      </c>
      <c r="S3041" s="2">
        <v>30</v>
      </c>
      <c r="T3041" s="2">
        <v>160</v>
      </c>
      <c r="U3041" t="s">
        <v>29</v>
      </c>
    </row>
    <row r="3042" spans="1:21" x14ac:dyDescent="0.35">
      <c r="A3042" t="s">
        <v>63</v>
      </c>
      <c r="B3042">
        <v>35</v>
      </c>
      <c r="C3042">
        <v>2024</v>
      </c>
      <c r="D3042" t="s">
        <v>113</v>
      </c>
      <c r="E3042">
        <v>110</v>
      </c>
      <c r="F3042" t="s">
        <v>114</v>
      </c>
      <c r="G3042" t="s">
        <v>24</v>
      </c>
      <c r="H3042" t="s">
        <v>25</v>
      </c>
      <c r="I3042">
        <v>144</v>
      </c>
      <c r="J3042" t="s">
        <v>31</v>
      </c>
      <c r="K3042" t="s">
        <v>28</v>
      </c>
      <c r="L3042">
        <v>5</v>
      </c>
      <c r="M3042">
        <v>1</v>
      </c>
      <c r="N3042" t="s">
        <v>27</v>
      </c>
      <c r="O3042" t="s">
        <v>27</v>
      </c>
      <c r="P3042" t="s">
        <v>28</v>
      </c>
      <c r="Q3042" t="s">
        <v>27</v>
      </c>
      <c r="R3042" t="s">
        <v>32</v>
      </c>
      <c r="S3042" s="2">
        <v>50</v>
      </c>
      <c r="T3042" s="2">
        <v>110</v>
      </c>
      <c r="U3042" t="s">
        <v>29</v>
      </c>
    </row>
    <row r="3043" spans="1:21" x14ac:dyDescent="0.35">
      <c r="A3043" t="s">
        <v>64</v>
      </c>
      <c r="B3043">
        <v>36</v>
      </c>
      <c r="C3043">
        <v>2024</v>
      </c>
      <c r="D3043" t="s">
        <v>113</v>
      </c>
      <c r="E3043">
        <v>110</v>
      </c>
      <c r="F3043" t="s">
        <v>114</v>
      </c>
      <c r="G3043" t="s">
        <v>24</v>
      </c>
      <c r="H3043" t="s">
        <v>25</v>
      </c>
      <c r="I3043">
        <v>80</v>
      </c>
      <c r="J3043" t="s">
        <v>31</v>
      </c>
      <c r="K3043" t="s">
        <v>28</v>
      </c>
      <c r="L3043">
        <v>5</v>
      </c>
      <c r="M3043">
        <v>1</v>
      </c>
      <c r="N3043" t="s">
        <v>27</v>
      </c>
      <c r="O3043" t="s">
        <v>27</v>
      </c>
      <c r="P3043">
        <v>18</v>
      </c>
      <c r="Q3043" t="s">
        <v>27</v>
      </c>
      <c r="R3043" t="s">
        <v>32</v>
      </c>
      <c r="S3043" s="2">
        <v>0</v>
      </c>
      <c r="T3043" s="2">
        <v>30</v>
      </c>
      <c r="U3043" t="s">
        <v>29</v>
      </c>
    </row>
    <row r="3044" spans="1:21" x14ac:dyDescent="0.35">
      <c r="A3044" t="s">
        <v>65</v>
      </c>
      <c r="B3044">
        <v>37</v>
      </c>
      <c r="C3044">
        <v>2024</v>
      </c>
      <c r="D3044" t="s">
        <v>113</v>
      </c>
      <c r="E3044">
        <v>110</v>
      </c>
      <c r="F3044" t="s">
        <v>114</v>
      </c>
      <c r="G3044" t="s">
        <v>24</v>
      </c>
      <c r="H3044" t="s">
        <v>25</v>
      </c>
      <c r="I3044">
        <v>0</v>
      </c>
      <c r="J3044" t="s">
        <v>31</v>
      </c>
      <c r="K3044" t="s">
        <v>28</v>
      </c>
      <c r="L3044">
        <v>5</v>
      </c>
      <c r="M3044">
        <v>1</v>
      </c>
      <c r="N3044" t="s">
        <v>27</v>
      </c>
      <c r="O3044" t="s">
        <v>27</v>
      </c>
      <c r="P3044" t="s">
        <v>28</v>
      </c>
      <c r="Q3044" t="s">
        <v>27</v>
      </c>
      <c r="R3044" t="s">
        <v>27</v>
      </c>
      <c r="S3044" s="2">
        <v>0</v>
      </c>
      <c r="T3044" s="2">
        <v>0</v>
      </c>
      <c r="U3044" t="s">
        <v>29</v>
      </c>
    </row>
    <row r="3045" spans="1:21" x14ac:dyDescent="0.35">
      <c r="A3045" t="s">
        <v>66</v>
      </c>
      <c r="B3045">
        <v>38</v>
      </c>
      <c r="C3045">
        <v>2024</v>
      </c>
      <c r="D3045" t="s">
        <v>113</v>
      </c>
      <c r="E3045">
        <v>110</v>
      </c>
      <c r="F3045" t="s">
        <v>114</v>
      </c>
      <c r="G3045" t="s">
        <v>24</v>
      </c>
      <c r="H3045" t="s">
        <v>25</v>
      </c>
      <c r="I3045">
        <v>166.25</v>
      </c>
      <c r="J3045" t="s">
        <v>31</v>
      </c>
      <c r="K3045" t="s">
        <v>28</v>
      </c>
      <c r="L3045">
        <v>5</v>
      </c>
      <c r="M3045">
        <v>1</v>
      </c>
      <c r="N3045" t="s">
        <v>27</v>
      </c>
      <c r="O3045" t="s">
        <v>27</v>
      </c>
      <c r="P3045" t="s">
        <v>28</v>
      </c>
      <c r="Q3045" t="s">
        <v>27</v>
      </c>
      <c r="R3045" t="s">
        <v>27</v>
      </c>
      <c r="S3045" s="2">
        <v>12</v>
      </c>
      <c r="T3045" s="2">
        <v>440</v>
      </c>
      <c r="U3045" t="s">
        <v>29</v>
      </c>
    </row>
    <row r="3046" spans="1:21" x14ac:dyDescent="0.35">
      <c r="A3046" t="s">
        <v>67</v>
      </c>
      <c r="B3046">
        <v>39</v>
      </c>
      <c r="C3046">
        <v>2024</v>
      </c>
      <c r="D3046" t="s">
        <v>113</v>
      </c>
      <c r="E3046">
        <v>110</v>
      </c>
      <c r="F3046" t="s">
        <v>114</v>
      </c>
      <c r="G3046" t="s">
        <v>24</v>
      </c>
      <c r="H3046" t="s">
        <v>25</v>
      </c>
      <c r="I3046">
        <v>150</v>
      </c>
      <c r="J3046" t="s">
        <v>31</v>
      </c>
      <c r="K3046" t="s">
        <v>28</v>
      </c>
      <c r="L3046">
        <v>5</v>
      </c>
      <c r="M3046">
        <v>1</v>
      </c>
      <c r="N3046" t="s">
        <v>27</v>
      </c>
      <c r="O3046" t="s">
        <v>27</v>
      </c>
      <c r="P3046" t="s">
        <v>28</v>
      </c>
      <c r="Q3046" t="s">
        <v>27</v>
      </c>
      <c r="R3046" t="s">
        <v>27</v>
      </c>
      <c r="S3046" s="2">
        <v>24</v>
      </c>
      <c r="T3046" s="2">
        <v>138.5</v>
      </c>
      <c r="U3046" t="s">
        <v>39</v>
      </c>
    </row>
    <row r="3047" spans="1:21" x14ac:dyDescent="0.35">
      <c r="A3047" t="s">
        <v>68</v>
      </c>
      <c r="B3047">
        <v>40</v>
      </c>
      <c r="C3047">
        <v>2024</v>
      </c>
      <c r="D3047" t="s">
        <v>113</v>
      </c>
      <c r="E3047">
        <v>110</v>
      </c>
      <c r="F3047" t="s">
        <v>114</v>
      </c>
      <c r="G3047" t="s">
        <v>24</v>
      </c>
      <c r="H3047" t="s">
        <v>25</v>
      </c>
      <c r="I3047">
        <v>70</v>
      </c>
      <c r="J3047" t="s">
        <v>31</v>
      </c>
      <c r="K3047" t="s">
        <v>28</v>
      </c>
      <c r="L3047">
        <v>5</v>
      </c>
      <c r="M3047">
        <v>1</v>
      </c>
      <c r="N3047" t="s">
        <v>27</v>
      </c>
      <c r="O3047" t="s">
        <v>27</v>
      </c>
      <c r="P3047" t="s">
        <v>28</v>
      </c>
      <c r="Q3047" t="s">
        <v>27</v>
      </c>
      <c r="R3047" t="s">
        <v>32</v>
      </c>
      <c r="S3047" s="2">
        <v>0</v>
      </c>
      <c r="T3047" s="2">
        <v>45</v>
      </c>
      <c r="U3047" t="s">
        <v>29</v>
      </c>
    </row>
    <row r="3048" spans="1:21" x14ac:dyDescent="0.35">
      <c r="A3048" t="s">
        <v>69</v>
      </c>
      <c r="B3048">
        <v>41</v>
      </c>
      <c r="C3048">
        <v>2024</v>
      </c>
      <c r="D3048" t="s">
        <v>113</v>
      </c>
      <c r="E3048">
        <v>110</v>
      </c>
      <c r="F3048" t="s">
        <v>114</v>
      </c>
      <c r="G3048" t="s">
        <v>24</v>
      </c>
      <c r="H3048" t="s">
        <v>25</v>
      </c>
      <c r="I3048">
        <v>208</v>
      </c>
      <c r="J3048" t="s">
        <v>31</v>
      </c>
      <c r="K3048" t="s">
        <v>28</v>
      </c>
      <c r="L3048">
        <v>5</v>
      </c>
      <c r="M3048">
        <v>1</v>
      </c>
      <c r="N3048" t="s">
        <v>27</v>
      </c>
      <c r="O3048" t="s">
        <v>27</v>
      </c>
      <c r="P3048" t="s">
        <v>28</v>
      </c>
      <c r="Q3048" t="s">
        <v>27</v>
      </c>
      <c r="R3048" t="s">
        <v>27</v>
      </c>
      <c r="S3048" s="2">
        <v>0</v>
      </c>
      <c r="T3048" s="2">
        <v>105</v>
      </c>
      <c r="U3048" t="s">
        <v>29</v>
      </c>
    </row>
    <row r="3049" spans="1:21" x14ac:dyDescent="0.35">
      <c r="A3049" t="s">
        <v>70</v>
      </c>
      <c r="B3049">
        <v>42</v>
      </c>
      <c r="C3049">
        <v>2024</v>
      </c>
      <c r="D3049" t="s">
        <v>113</v>
      </c>
      <c r="E3049">
        <v>110</v>
      </c>
      <c r="F3049" t="s">
        <v>114</v>
      </c>
      <c r="G3049" t="s">
        <v>24</v>
      </c>
      <c r="H3049" t="s">
        <v>25</v>
      </c>
      <c r="I3049">
        <v>100</v>
      </c>
      <c r="J3049" t="s">
        <v>31</v>
      </c>
      <c r="K3049" t="s">
        <v>28</v>
      </c>
      <c r="L3049">
        <v>5</v>
      </c>
      <c r="M3049">
        <v>1</v>
      </c>
      <c r="N3049" t="s">
        <v>27</v>
      </c>
      <c r="O3049" t="s">
        <v>27</v>
      </c>
      <c r="P3049" t="s">
        <v>28</v>
      </c>
      <c r="Q3049" t="s">
        <v>32</v>
      </c>
      <c r="R3049" t="s">
        <v>27</v>
      </c>
      <c r="S3049" s="2">
        <v>30</v>
      </c>
      <c r="T3049" s="2">
        <v>81</v>
      </c>
      <c r="U3049" t="s">
        <v>29</v>
      </c>
    </row>
    <row r="3050" spans="1:21" x14ac:dyDescent="0.35">
      <c r="A3050" t="s">
        <v>71</v>
      </c>
      <c r="B3050">
        <v>44</v>
      </c>
      <c r="C3050">
        <v>2024</v>
      </c>
      <c r="D3050" t="s">
        <v>113</v>
      </c>
      <c r="E3050">
        <v>110</v>
      </c>
      <c r="F3050" t="s">
        <v>114</v>
      </c>
      <c r="G3050" t="s">
        <v>24</v>
      </c>
      <c r="H3050" t="s">
        <v>25</v>
      </c>
      <c r="I3050">
        <v>145</v>
      </c>
      <c r="J3050" t="s">
        <v>31</v>
      </c>
      <c r="K3050" t="s">
        <v>28</v>
      </c>
      <c r="L3050">
        <v>5</v>
      </c>
      <c r="M3050">
        <v>1</v>
      </c>
      <c r="N3050" t="s">
        <v>27</v>
      </c>
      <c r="O3050" t="s">
        <v>27</v>
      </c>
      <c r="P3050" t="s">
        <v>28</v>
      </c>
      <c r="Q3050" t="s">
        <v>32</v>
      </c>
      <c r="R3050" t="s">
        <v>32</v>
      </c>
      <c r="S3050" s="2">
        <v>10</v>
      </c>
      <c r="T3050" s="2">
        <v>145</v>
      </c>
      <c r="U3050" t="s">
        <v>29</v>
      </c>
    </row>
    <row r="3051" spans="1:21" x14ac:dyDescent="0.35">
      <c r="A3051" t="s">
        <v>72</v>
      </c>
      <c r="B3051">
        <v>45</v>
      </c>
      <c r="C3051">
        <v>2024</v>
      </c>
      <c r="D3051" t="s">
        <v>113</v>
      </c>
      <c r="E3051">
        <v>110</v>
      </c>
      <c r="F3051" t="s">
        <v>114</v>
      </c>
      <c r="G3051" t="s">
        <v>24</v>
      </c>
      <c r="H3051" t="s">
        <v>25</v>
      </c>
      <c r="I3051">
        <v>30</v>
      </c>
      <c r="J3051" t="s">
        <v>31</v>
      </c>
      <c r="K3051" t="s">
        <v>28</v>
      </c>
      <c r="L3051">
        <v>5</v>
      </c>
      <c r="M3051">
        <v>1</v>
      </c>
      <c r="N3051" t="s">
        <v>27</v>
      </c>
      <c r="O3051" t="s">
        <v>27</v>
      </c>
      <c r="P3051" t="s">
        <v>28</v>
      </c>
      <c r="Q3051" t="s">
        <v>32</v>
      </c>
      <c r="R3051" t="s">
        <v>32</v>
      </c>
      <c r="S3051" s="2">
        <v>30</v>
      </c>
      <c r="T3051" s="2">
        <v>105</v>
      </c>
      <c r="U3051" t="s">
        <v>29</v>
      </c>
    </row>
    <row r="3052" spans="1:21" x14ac:dyDescent="0.35">
      <c r="A3052" t="s">
        <v>73</v>
      </c>
      <c r="B3052">
        <v>46</v>
      </c>
      <c r="C3052">
        <v>2024</v>
      </c>
      <c r="D3052" t="s">
        <v>113</v>
      </c>
      <c r="E3052">
        <v>110</v>
      </c>
      <c r="F3052" t="s">
        <v>114</v>
      </c>
      <c r="G3052" t="s">
        <v>24</v>
      </c>
      <c r="H3052" t="s">
        <v>25</v>
      </c>
      <c r="I3052">
        <v>100</v>
      </c>
      <c r="J3052" t="s">
        <v>31</v>
      </c>
      <c r="K3052" t="s">
        <v>28</v>
      </c>
      <c r="L3052">
        <v>5</v>
      </c>
      <c r="M3052">
        <v>1</v>
      </c>
      <c r="N3052" t="s">
        <v>27</v>
      </c>
      <c r="O3052" t="s">
        <v>27</v>
      </c>
      <c r="P3052" t="s">
        <v>28</v>
      </c>
      <c r="Q3052" t="s">
        <v>27</v>
      </c>
      <c r="R3052" t="s">
        <v>27</v>
      </c>
      <c r="S3052" s="2">
        <v>0</v>
      </c>
      <c r="T3052" s="2">
        <v>95</v>
      </c>
      <c r="U3052" t="s">
        <v>29</v>
      </c>
    </row>
    <row r="3053" spans="1:21" x14ac:dyDescent="0.35">
      <c r="A3053" t="s">
        <v>74</v>
      </c>
      <c r="B3053">
        <v>47</v>
      </c>
      <c r="C3053">
        <v>2024</v>
      </c>
      <c r="D3053" t="s">
        <v>113</v>
      </c>
      <c r="E3053">
        <v>110</v>
      </c>
      <c r="F3053" t="s">
        <v>114</v>
      </c>
      <c r="G3053" t="s">
        <v>24</v>
      </c>
      <c r="H3053" t="s">
        <v>25</v>
      </c>
      <c r="I3053">
        <v>39.15</v>
      </c>
      <c r="J3053" t="s">
        <v>31</v>
      </c>
      <c r="K3053" t="s">
        <v>28</v>
      </c>
      <c r="L3053">
        <v>5</v>
      </c>
      <c r="M3053">
        <v>1</v>
      </c>
      <c r="N3053" t="s">
        <v>27</v>
      </c>
      <c r="O3053" t="s">
        <v>32</v>
      </c>
      <c r="P3053" t="s">
        <v>28</v>
      </c>
      <c r="Q3053" t="s">
        <v>27</v>
      </c>
      <c r="R3053" t="s">
        <v>27</v>
      </c>
      <c r="S3053" s="2">
        <v>2</v>
      </c>
      <c r="T3053" s="2">
        <v>110</v>
      </c>
      <c r="U3053" t="s">
        <v>29</v>
      </c>
    </row>
    <row r="3054" spans="1:21" x14ac:dyDescent="0.35">
      <c r="A3054" t="s">
        <v>75</v>
      </c>
      <c r="B3054">
        <v>48</v>
      </c>
      <c r="C3054">
        <v>2024</v>
      </c>
      <c r="D3054" t="s">
        <v>113</v>
      </c>
      <c r="E3054">
        <v>110</v>
      </c>
      <c r="F3054" t="s">
        <v>114</v>
      </c>
      <c r="G3054" t="s">
        <v>24</v>
      </c>
      <c r="H3054" t="s">
        <v>25</v>
      </c>
      <c r="I3054">
        <v>100</v>
      </c>
      <c r="J3054" t="s">
        <v>31</v>
      </c>
      <c r="K3054" t="s">
        <v>28</v>
      </c>
      <c r="L3054">
        <v>5</v>
      </c>
      <c r="M3054">
        <v>1</v>
      </c>
      <c r="N3054" t="s">
        <v>27</v>
      </c>
      <c r="O3054" t="s">
        <v>27</v>
      </c>
      <c r="P3054" t="s">
        <v>28</v>
      </c>
      <c r="Q3054" t="s">
        <v>27</v>
      </c>
      <c r="R3054" t="s">
        <v>27</v>
      </c>
      <c r="S3054" s="2">
        <v>20</v>
      </c>
      <c r="T3054" s="2">
        <v>50</v>
      </c>
      <c r="U3054" t="s">
        <v>29</v>
      </c>
    </row>
    <row r="3055" spans="1:21" x14ac:dyDescent="0.35">
      <c r="A3055" t="s">
        <v>76</v>
      </c>
      <c r="B3055">
        <v>49</v>
      </c>
      <c r="C3055">
        <v>2024</v>
      </c>
      <c r="D3055" t="s">
        <v>113</v>
      </c>
      <c r="E3055">
        <v>110</v>
      </c>
      <c r="F3055" t="s">
        <v>114</v>
      </c>
      <c r="G3055" t="s">
        <v>24</v>
      </c>
      <c r="H3055" t="s">
        <v>25</v>
      </c>
      <c r="I3055">
        <v>130</v>
      </c>
      <c r="J3055" t="s">
        <v>31</v>
      </c>
      <c r="K3055" t="s">
        <v>28</v>
      </c>
      <c r="L3055">
        <v>5</v>
      </c>
      <c r="M3055">
        <v>1</v>
      </c>
      <c r="N3055" t="s">
        <v>27</v>
      </c>
      <c r="O3055" t="s">
        <v>27</v>
      </c>
      <c r="P3055" t="s">
        <v>28</v>
      </c>
      <c r="Q3055" t="s">
        <v>27</v>
      </c>
      <c r="R3055" t="s">
        <v>27</v>
      </c>
      <c r="S3055" s="2">
        <v>30</v>
      </c>
      <c r="T3055" s="2">
        <v>78</v>
      </c>
      <c r="U3055" t="s">
        <v>29</v>
      </c>
    </row>
    <row r="3056" spans="1:21" x14ac:dyDescent="0.35">
      <c r="A3056" t="s">
        <v>77</v>
      </c>
      <c r="B3056">
        <v>50</v>
      </c>
      <c r="C3056">
        <v>2024</v>
      </c>
      <c r="D3056" t="s">
        <v>113</v>
      </c>
      <c r="E3056">
        <v>110</v>
      </c>
      <c r="F3056" t="s">
        <v>114</v>
      </c>
      <c r="G3056" t="s">
        <v>24</v>
      </c>
      <c r="H3056" t="s">
        <v>25</v>
      </c>
      <c r="I3056">
        <v>100</v>
      </c>
      <c r="J3056" t="s">
        <v>31</v>
      </c>
      <c r="K3056" t="s">
        <v>28</v>
      </c>
      <c r="L3056">
        <v>5</v>
      </c>
      <c r="M3056">
        <v>1</v>
      </c>
      <c r="N3056" t="s">
        <v>27</v>
      </c>
      <c r="O3056" t="s">
        <v>27</v>
      </c>
      <c r="P3056" t="s">
        <v>28</v>
      </c>
      <c r="Q3056" t="s">
        <v>27</v>
      </c>
      <c r="R3056" t="s">
        <v>32</v>
      </c>
      <c r="S3056" s="2">
        <v>75</v>
      </c>
      <c r="T3056" s="2">
        <v>125</v>
      </c>
      <c r="U3056" t="s">
        <v>29</v>
      </c>
    </row>
    <row r="3057" spans="1:21" x14ac:dyDescent="0.35">
      <c r="A3057" t="s">
        <v>78</v>
      </c>
      <c r="B3057">
        <v>51</v>
      </c>
      <c r="C3057">
        <v>2024</v>
      </c>
      <c r="D3057" t="s">
        <v>113</v>
      </c>
      <c r="E3057">
        <v>110</v>
      </c>
      <c r="F3057" t="s">
        <v>114</v>
      </c>
      <c r="G3057" t="s">
        <v>24</v>
      </c>
      <c r="H3057" t="s">
        <v>25</v>
      </c>
      <c r="I3057">
        <v>125</v>
      </c>
      <c r="J3057" t="s">
        <v>31</v>
      </c>
      <c r="K3057" t="s">
        <v>28</v>
      </c>
      <c r="L3057">
        <v>5</v>
      </c>
      <c r="M3057">
        <v>1</v>
      </c>
      <c r="N3057" t="s">
        <v>27</v>
      </c>
      <c r="O3057" t="s">
        <v>27</v>
      </c>
      <c r="P3057" t="s">
        <v>28</v>
      </c>
      <c r="Q3057" t="s">
        <v>27</v>
      </c>
      <c r="R3057" t="s">
        <v>27</v>
      </c>
      <c r="S3057" s="2">
        <v>40</v>
      </c>
      <c r="T3057" s="2">
        <v>80</v>
      </c>
      <c r="U3057" t="s">
        <v>29</v>
      </c>
    </row>
    <row r="3058" spans="1:21" x14ac:dyDescent="0.35">
      <c r="A3058" t="s">
        <v>79</v>
      </c>
      <c r="B3058">
        <v>53</v>
      </c>
      <c r="C3058">
        <v>2024</v>
      </c>
      <c r="D3058" t="s">
        <v>113</v>
      </c>
      <c r="E3058">
        <v>110</v>
      </c>
      <c r="F3058" t="s">
        <v>114</v>
      </c>
      <c r="G3058" t="s">
        <v>24</v>
      </c>
      <c r="H3058" t="s">
        <v>25</v>
      </c>
      <c r="I3058">
        <v>125</v>
      </c>
      <c r="J3058" t="s">
        <v>31</v>
      </c>
      <c r="K3058" t="s">
        <v>28</v>
      </c>
      <c r="L3058">
        <v>5</v>
      </c>
      <c r="M3058">
        <v>1</v>
      </c>
      <c r="N3058" t="s">
        <v>27</v>
      </c>
      <c r="O3058" t="s">
        <v>27</v>
      </c>
      <c r="P3058" t="s">
        <v>28</v>
      </c>
      <c r="Q3058" t="s">
        <v>27</v>
      </c>
      <c r="R3058" t="s">
        <v>27</v>
      </c>
      <c r="S3058" s="2">
        <v>30</v>
      </c>
      <c r="T3058" s="2">
        <v>125</v>
      </c>
      <c r="U3058" t="s">
        <v>39</v>
      </c>
    </row>
    <row r="3059" spans="1:21" x14ac:dyDescent="0.35">
      <c r="A3059" t="s">
        <v>80</v>
      </c>
      <c r="B3059">
        <v>54</v>
      </c>
      <c r="C3059">
        <v>2024</v>
      </c>
      <c r="D3059" t="s">
        <v>113</v>
      </c>
      <c r="E3059">
        <v>110</v>
      </c>
      <c r="F3059" t="s">
        <v>114</v>
      </c>
      <c r="G3059" t="s">
        <v>24</v>
      </c>
      <c r="H3059" t="s">
        <v>25</v>
      </c>
      <c r="I3059">
        <v>35</v>
      </c>
      <c r="J3059" t="s">
        <v>31</v>
      </c>
      <c r="K3059" t="s">
        <v>28</v>
      </c>
      <c r="L3059">
        <v>5</v>
      </c>
      <c r="M3059">
        <v>1</v>
      </c>
      <c r="N3059" t="s">
        <v>27</v>
      </c>
      <c r="O3059" t="s">
        <v>27</v>
      </c>
      <c r="P3059">
        <v>18</v>
      </c>
      <c r="Q3059" t="s">
        <v>32</v>
      </c>
      <c r="R3059" t="s">
        <v>32</v>
      </c>
      <c r="S3059" s="2">
        <v>24</v>
      </c>
      <c r="T3059" s="2">
        <v>90</v>
      </c>
      <c r="U3059" t="s">
        <v>29</v>
      </c>
    </row>
    <row r="3060" spans="1:21" x14ac:dyDescent="0.35">
      <c r="A3060" t="s">
        <v>81</v>
      </c>
      <c r="B3060">
        <v>55</v>
      </c>
      <c r="C3060">
        <v>2024</v>
      </c>
      <c r="D3060" t="s">
        <v>113</v>
      </c>
      <c r="E3060">
        <v>110</v>
      </c>
      <c r="F3060" t="s">
        <v>114</v>
      </c>
      <c r="G3060" t="s">
        <v>24</v>
      </c>
      <c r="H3060" t="s">
        <v>25</v>
      </c>
      <c r="I3060">
        <v>135</v>
      </c>
      <c r="J3060" t="s">
        <v>31</v>
      </c>
      <c r="K3060" t="s">
        <v>28</v>
      </c>
      <c r="L3060">
        <v>5</v>
      </c>
      <c r="M3060">
        <v>2</v>
      </c>
      <c r="N3060" t="s">
        <v>27</v>
      </c>
      <c r="O3060" t="s">
        <v>27</v>
      </c>
      <c r="P3060" t="s">
        <v>28</v>
      </c>
      <c r="Q3060" t="s">
        <v>27</v>
      </c>
      <c r="R3060" t="s">
        <v>27</v>
      </c>
      <c r="S3060" s="2">
        <v>16</v>
      </c>
      <c r="T3060" s="2">
        <v>82</v>
      </c>
      <c r="U3060" t="s">
        <v>29</v>
      </c>
    </row>
    <row r="3061" spans="1:21" x14ac:dyDescent="0.35">
      <c r="A3061" t="s">
        <v>82</v>
      </c>
      <c r="B3061">
        <v>56</v>
      </c>
      <c r="C3061">
        <v>2024</v>
      </c>
      <c r="D3061" t="s">
        <v>113</v>
      </c>
      <c r="E3061">
        <v>110</v>
      </c>
      <c r="F3061" t="s">
        <v>114</v>
      </c>
      <c r="G3061" t="s">
        <v>24</v>
      </c>
      <c r="H3061" t="s">
        <v>25</v>
      </c>
      <c r="I3061">
        <v>310</v>
      </c>
      <c r="J3061" t="s">
        <v>31</v>
      </c>
      <c r="K3061" t="s">
        <v>28</v>
      </c>
      <c r="L3061">
        <v>5</v>
      </c>
      <c r="M3061">
        <v>1</v>
      </c>
      <c r="N3061" t="s">
        <v>27</v>
      </c>
      <c r="O3061" t="s">
        <v>27</v>
      </c>
      <c r="P3061" t="s">
        <v>28</v>
      </c>
      <c r="Q3061" t="s">
        <v>27</v>
      </c>
      <c r="R3061" t="s">
        <v>32</v>
      </c>
      <c r="S3061" s="2">
        <v>60</v>
      </c>
      <c r="T3061" s="2">
        <v>180</v>
      </c>
      <c r="U3061" t="s">
        <v>29</v>
      </c>
    </row>
    <row r="3062" spans="1:21" x14ac:dyDescent="0.35">
      <c r="A3062" t="s">
        <v>21</v>
      </c>
      <c r="B3062">
        <v>1</v>
      </c>
      <c r="C3062">
        <v>2024</v>
      </c>
      <c r="D3062" t="s">
        <v>115</v>
      </c>
      <c r="E3062">
        <v>111</v>
      </c>
      <c r="F3062" t="s">
        <v>116</v>
      </c>
      <c r="G3062" t="s">
        <v>95</v>
      </c>
      <c r="H3062" t="s">
        <v>25</v>
      </c>
      <c r="I3062">
        <v>255</v>
      </c>
      <c r="J3062" t="s">
        <v>96</v>
      </c>
      <c r="K3062">
        <v>1500</v>
      </c>
      <c r="L3062" s="7">
        <v>2</v>
      </c>
      <c r="M3062">
        <v>2</v>
      </c>
      <c r="N3062" t="s">
        <v>32</v>
      </c>
      <c r="O3062" t="s">
        <v>27</v>
      </c>
      <c r="P3062">
        <v>16</v>
      </c>
      <c r="Q3062" t="s">
        <v>27</v>
      </c>
      <c r="R3062" t="s">
        <v>32</v>
      </c>
      <c r="S3062">
        <v>0</v>
      </c>
      <c r="T3062">
        <v>100</v>
      </c>
      <c r="U3062" t="s">
        <v>39</v>
      </c>
    </row>
    <row r="3063" spans="1:21" x14ac:dyDescent="0.35">
      <c r="A3063" t="s">
        <v>30</v>
      </c>
      <c r="B3063">
        <v>2</v>
      </c>
      <c r="C3063">
        <v>2024</v>
      </c>
      <c r="D3063" t="s">
        <v>115</v>
      </c>
      <c r="E3063">
        <v>111</v>
      </c>
      <c r="F3063" t="s">
        <v>116</v>
      </c>
      <c r="G3063" t="s">
        <v>95</v>
      </c>
      <c r="H3063" t="s">
        <v>25</v>
      </c>
      <c r="I3063">
        <v>420</v>
      </c>
      <c r="J3063" t="s">
        <v>28</v>
      </c>
      <c r="K3063">
        <v>1650</v>
      </c>
      <c r="L3063" s="7">
        <v>2</v>
      </c>
      <c r="M3063">
        <v>1</v>
      </c>
      <c r="N3063" t="s">
        <v>32</v>
      </c>
      <c r="O3063" t="s">
        <v>27</v>
      </c>
      <c r="P3063" t="s">
        <v>28</v>
      </c>
      <c r="Q3063" t="s">
        <v>27</v>
      </c>
      <c r="R3063" t="s">
        <v>27</v>
      </c>
      <c r="S3063">
        <v>0</v>
      </c>
      <c r="T3063">
        <v>90</v>
      </c>
      <c r="U3063" t="s">
        <v>29</v>
      </c>
    </row>
    <row r="3064" spans="1:21" x14ac:dyDescent="0.35">
      <c r="A3064" t="s">
        <v>33</v>
      </c>
      <c r="B3064">
        <v>4</v>
      </c>
      <c r="C3064">
        <v>2024</v>
      </c>
      <c r="D3064" t="s">
        <v>115</v>
      </c>
      <c r="E3064">
        <v>111</v>
      </c>
      <c r="F3064" t="s">
        <v>116</v>
      </c>
      <c r="G3064" t="s">
        <v>95</v>
      </c>
      <c r="H3064" t="s">
        <v>25</v>
      </c>
      <c r="I3064">
        <v>237</v>
      </c>
      <c r="J3064" t="s">
        <v>96</v>
      </c>
      <c r="K3064">
        <v>1500</v>
      </c>
      <c r="L3064" s="7">
        <v>2</v>
      </c>
      <c r="M3064">
        <v>2</v>
      </c>
      <c r="N3064" t="s">
        <v>32</v>
      </c>
      <c r="O3064" t="s">
        <v>27</v>
      </c>
      <c r="P3064">
        <v>16</v>
      </c>
      <c r="Q3064" t="s">
        <v>27</v>
      </c>
      <c r="R3064" t="s">
        <v>27</v>
      </c>
      <c r="S3064">
        <v>0</v>
      </c>
      <c r="T3064">
        <v>60</v>
      </c>
      <c r="U3064" t="s">
        <v>39</v>
      </c>
    </row>
    <row r="3065" spans="1:21" x14ac:dyDescent="0.35">
      <c r="A3065" t="s">
        <v>34</v>
      </c>
      <c r="B3065">
        <v>5</v>
      </c>
      <c r="C3065">
        <v>2024</v>
      </c>
      <c r="D3065" t="s">
        <v>115</v>
      </c>
      <c r="E3065">
        <v>111</v>
      </c>
      <c r="F3065" t="s">
        <v>116</v>
      </c>
      <c r="G3065" t="s">
        <v>95</v>
      </c>
      <c r="H3065" t="s">
        <v>25</v>
      </c>
      <c r="I3065">
        <v>145</v>
      </c>
      <c r="J3065" t="s">
        <v>96</v>
      </c>
      <c r="K3065">
        <v>1200</v>
      </c>
      <c r="L3065" s="7">
        <v>2</v>
      </c>
      <c r="M3065">
        <v>2</v>
      </c>
      <c r="N3065" t="s">
        <v>27</v>
      </c>
      <c r="O3065" t="s">
        <v>27</v>
      </c>
      <c r="P3065">
        <v>16</v>
      </c>
      <c r="Q3065" t="s">
        <v>27</v>
      </c>
      <c r="R3065" t="s">
        <v>27</v>
      </c>
      <c r="S3065">
        <v>0</v>
      </c>
      <c r="T3065">
        <v>50</v>
      </c>
      <c r="U3065" t="s">
        <v>39</v>
      </c>
    </row>
    <row r="3066" spans="1:21" x14ac:dyDescent="0.35">
      <c r="A3066" t="s">
        <v>35</v>
      </c>
      <c r="B3066">
        <v>6</v>
      </c>
      <c r="C3066">
        <v>2024</v>
      </c>
      <c r="D3066" t="s">
        <v>115</v>
      </c>
      <c r="E3066">
        <v>111</v>
      </c>
      <c r="F3066" t="s">
        <v>116</v>
      </c>
      <c r="G3066" t="s">
        <v>95</v>
      </c>
      <c r="H3066" t="s">
        <v>25</v>
      </c>
      <c r="I3066">
        <v>134</v>
      </c>
      <c r="J3066" t="s">
        <v>96</v>
      </c>
      <c r="K3066">
        <v>1000</v>
      </c>
      <c r="L3066" s="7">
        <v>2</v>
      </c>
      <c r="M3066">
        <v>1</v>
      </c>
      <c r="N3066" t="s">
        <v>32</v>
      </c>
      <c r="O3066" t="s">
        <v>27</v>
      </c>
      <c r="P3066">
        <v>17</v>
      </c>
      <c r="Q3066" t="s">
        <v>27</v>
      </c>
      <c r="R3066" t="s">
        <v>27</v>
      </c>
      <c r="S3066">
        <v>0</v>
      </c>
      <c r="T3066">
        <v>50</v>
      </c>
      <c r="U3066" t="s">
        <v>39</v>
      </c>
    </row>
    <row r="3067" spans="1:21" x14ac:dyDescent="0.35">
      <c r="A3067" t="s">
        <v>36</v>
      </c>
      <c r="B3067">
        <v>8</v>
      </c>
      <c r="C3067">
        <v>2024</v>
      </c>
      <c r="D3067" t="s">
        <v>115</v>
      </c>
      <c r="E3067">
        <v>111</v>
      </c>
      <c r="F3067" t="s">
        <v>116</v>
      </c>
      <c r="G3067" t="s">
        <v>95</v>
      </c>
      <c r="H3067" t="s">
        <v>25</v>
      </c>
      <c r="I3067">
        <v>163</v>
      </c>
      <c r="J3067" t="s">
        <v>28</v>
      </c>
      <c r="K3067">
        <v>1500</v>
      </c>
      <c r="L3067" s="7">
        <v>2</v>
      </c>
      <c r="M3067">
        <v>2</v>
      </c>
      <c r="N3067" t="s">
        <v>27</v>
      </c>
      <c r="O3067" t="s">
        <v>27</v>
      </c>
      <c r="P3067">
        <v>16</v>
      </c>
      <c r="Q3067" t="s">
        <v>27</v>
      </c>
      <c r="R3067" t="s">
        <v>32</v>
      </c>
      <c r="S3067">
        <v>0</v>
      </c>
      <c r="T3067">
        <v>90</v>
      </c>
      <c r="U3067" t="s">
        <v>29</v>
      </c>
    </row>
    <row r="3068" spans="1:21" x14ac:dyDescent="0.35">
      <c r="A3068" t="s">
        <v>37</v>
      </c>
      <c r="B3068">
        <v>9</v>
      </c>
      <c r="C3068">
        <v>2024</v>
      </c>
      <c r="D3068" t="s">
        <v>115</v>
      </c>
      <c r="E3068">
        <v>111</v>
      </c>
      <c r="F3068" t="s">
        <v>116</v>
      </c>
      <c r="G3068" t="s">
        <v>95</v>
      </c>
      <c r="H3068" t="s">
        <v>25</v>
      </c>
      <c r="I3068">
        <v>165</v>
      </c>
      <c r="J3068" t="s">
        <v>99</v>
      </c>
      <c r="K3068">
        <v>1500</v>
      </c>
      <c r="L3068" s="7">
        <v>2</v>
      </c>
      <c r="M3068">
        <v>1</v>
      </c>
      <c r="N3068" t="s">
        <v>27</v>
      </c>
      <c r="O3068" t="s">
        <v>27</v>
      </c>
      <c r="P3068" t="s">
        <v>28</v>
      </c>
      <c r="Q3068" t="s">
        <v>27</v>
      </c>
      <c r="R3068" t="s">
        <v>27</v>
      </c>
      <c r="S3068">
        <v>0</v>
      </c>
      <c r="T3068">
        <v>100</v>
      </c>
      <c r="U3068" t="s">
        <v>29</v>
      </c>
    </row>
    <row r="3069" spans="1:21" x14ac:dyDescent="0.35">
      <c r="A3069" t="s">
        <v>38</v>
      </c>
      <c r="B3069">
        <v>10</v>
      </c>
      <c r="C3069">
        <v>2024</v>
      </c>
      <c r="D3069" t="s">
        <v>115</v>
      </c>
      <c r="E3069">
        <v>111</v>
      </c>
      <c r="F3069" t="s">
        <v>116</v>
      </c>
      <c r="G3069" t="s">
        <v>95</v>
      </c>
      <c r="H3069" t="s">
        <v>25</v>
      </c>
      <c r="I3069">
        <v>433</v>
      </c>
      <c r="J3069" t="s">
        <v>96</v>
      </c>
      <c r="K3069">
        <v>1500</v>
      </c>
      <c r="L3069" s="7">
        <v>2</v>
      </c>
      <c r="M3069">
        <v>2</v>
      </c>
      <c r="N3069" t="s">
        <v>32</v>
      </c>
      <c r="O3069" t="s">
        <v>27</v>
      </c>
      <c r="P3069" t="s">
        <v>28</v>
      </c>
      <c r="Q3069" t="s">
        <v>27</v>
      </c>
      <c r="R3069" t="s">
        <v>32</v>
      </c>
      <c r="S3069">
        <v>0</v>
      </c>
      <c r="T3069">
        <v>128</v>
      </c>
      <c r="U3069" t="s">
        <v>39</v>
      </c>
    </row>
    <row r="3070" spans="1:21" x14ac:dyDescent="0.35">
      <c r="A3070" t="s">
        <v>40</v>
      </c>
      <c r="B3070">
        <v>11</v>
      </c>
      <c r="C3070">
        <v>2024</v>
      </c>
      <c r="D3070" t="s">
        <v>115</v>
      </c>
      <c r="E3070">
        <v>111</v>
      </c>
      <c r="F3070" t="s">
        <v>116</v>
      </c>
      <c r="G3070" t="s">
        <v>95</v>
      </c>
      <c r="H3070" t="s">
        <v>25</v>
      </c>
      <c r="I3070">
        <v>175</v>
      </c>
      <c r="J3070" t="s">
        <v>96</v>
      </c>
      <c r="K3070">
        <v>1500</v>
      </c>
      <c r="L3070" s="7">
        <v>2</v>
      </c>
      <c r="M3070">
        <v>2</v>
      </c>
      <c r="N3070" t="s">
        <v>32</v>
      </c>
      <c r="O3070" t="s">
        <v>27</v>
      </c>
      <c r="P3070">
        <v>18</v>
      </c>
      <c r="Q3070" t="s">
        <v>27</v>
      </c>
      <c r="R3070" t="s">
        <v>32</v>
      </c>
      <c r="S3070">
        <v>6</v>
      </c>
      <c r="T3070">
        <v>110</v>
      </c>
      <c r="U3070" t="s">
        <v>29</v>
      </c>
    </row>
    <row r="3071" spans="1:21" x14ac:dyDescent="0.35">
      <c r="A3071" t="s">
        <v>41</v>
      </c>
      <c r="B3071">
        <v>12</v>
      </c>
      <c r="C3071">
        <v>2024</v>
      </c>
      <c r="D3071" t="s">
        <v>115</v>
      </c>
      <c r="E3071">
        <v>111</v>
      </c>
      <c r="F3071" t="s">
        <v>116</v>
      </c>
      <c r="G3071" t="s">
        <v>95</v>
      </c>
      <c r="H3071" t="s">
        <v>25</v>
      </c>
      <c r="I3071">
        <v>49.75</v>
      </c>
      <c r="J3071" t="s">
        <v>96</v>
      </c>
      <c r="K3071">
        <v>1200</v>
      </c>
      <c r="L3071" s="7">
        <v>2</v>
      </c>
      <c r="M3071">
        <v>2</v>
      </c>
      <c r="N3071" t="s">
        <v>27</v>
      </c>
      <c r="O3071" t="s">
        <v>27</v>
      </c>
      <c r="P3071">
        <v>16</v>
      </c>
      <c r="Q3071" t="s">
        <v>27</v>
      </c>
      <c r="R3071" t="s">
        <v>27</v>
      </c>
      <c r="S3071">
        <v>10</v>
      </c>
      <c r="T3071">
        <v>40</v>
      </c>
      <c r="U3071" t="s">
        <v>29</v>
      </c>
    </row>
    <row r="3072" spans="1:21" x14ac:dyDescent="0.35">
      <c r="A3072" t="s">
        <v>42</v>
      </c>
      <c r="B3072">
        <v>13</v>
      </c>
      <c r="C3072">
        <v>2024</v>
      </c>
      <c r="D3072" t="s">
        <v>115</v>
      </c>
      <c r="E3072">
        <v>111</v>
      </c>
      <c r="F3072" t="s">
        <v>116</v>
      </c>
      <c r="G3072" t="s">
        <v>95</v>
      </c>
      <c r="H3072" t="s">
        <v>25</v>
      </c>
      <c r="I3072">
        <v>139</v>
      </c>
      <c r="J3072" t="s">
        <v>87</v>
      </c>
      <c r="K3072">
        <v>1500</v>
      </c>
      <c r="L3072" s="7">
        <v>2</v>
      </c>
      <c r="M3072">
        <v>2</v>
      </c>
      <c r="N3072" t="s">
        <v>32</v>
      </c>
      <c r="O3072" t="s">
        <v>27</v>
      </c>
      <c r="P3072">
        <v>18</v>
      </c>
      <c r="Q3072" t="s">
        <v>27</v>
      </c>
      <c r="R3072" t="s">
        <v>32</v>
      </c>
      <c r="S3072">
        <v>5</v>
      </c>
      <c r="T3072">
        <v>50</v>
      </c>
      <c r="U3072" t="s">
        <v>29</v>
      </c>
    </row>
    <row r="3073" spans="1:21" x14ac:dyDescent="0.35">
      <c r="A3073" t="s">
        <v>43</v>
      </c>
      <c r="B3073">
        <v>15</v>
      </c>
      <c r="C3073">
        <v>2024</v>
      </c>
      <c r="D3073" t="s">
        <v>115</v>
      </c>
      <c r="E3073">
        <v>111</v>
      </c>
      <c r="F3073" t="s">
        <v>116</v>
      </c>
      <c r="G3073" t="s">
        <v>95</v>
      </c>
      <c r="H3073" t="s">
        <v>25</v>
      </c>
      <c r="I3073">
        <v>255</v>
      </c>
      <c r="J3073" t="s">
        <v>87</v>
      </c>
      <c r="K3073">
        <v>1800</v>
      </c>
      <c r="L3073" s="7">
        <v>2</v>
      </c>
      <c r="M3073">
        <v>1</v>
      </c>
      <c r="N3073" t="s">
        <v>32</v>
      </c>
      <c r="O3073" t="s">
        <v>27</v>
      </c>
      <c r="P3073">
        <v>16</v>
      </c>
      <c r="Q3073" t="s">
        <v>27</v>
      </c>
      <c r="R3073" t="s">
        <v>32</v>
      </c>
      <c r="S3073">
        <v>0</v>
      </c>
      <c r="T3073">
        <v>46</v>
      </c>
      <c r="U3073" t="s">
        <v>29</v>
      </c>
    </row>
    <row r="3074" spans="1:21" x14ac:dyDescent="0.35">
      <c r="A3074" t="s">
        <v>44</v>
      </c>
      <c r="B3074">
        <v>16</v>
      </c>
      <c r="C3074">
        <v>2024</v>
      </c>
      <c r="D3074" t="s">
        <v>115</v>
      </c>
      <c r="E3074">
        <v>111</v>
      </c>
      <c r="F3074" t="s">
        <v>116</v>
      </c>
      <c r="G3074" t="s">
        <v>95</v>
      </c>
      <c r="H3074" t="s">
        <v>25</v>
      </c>
      <c r="I3074">
        <v>258</v>
      </c>
      <c r="J3074" t="s">
        <v>96</v>
      </c>
      <c r="K3074">
        <v>1600</v>
      </c>
      <c r="L3074" s="7">
        <v>2</v>
      </c>
      <c r="M3074">
        <v>2</v>
      </c>
      <c r="N3074" t="s">
        <v>32</v>
      </c>
      <c r="O3074" t="s">
        <v>27</v>
      </c>
      <c r="P3074">
        <v>16.5</v>
      </c>
      <c r="Q3074" t="s">
        <v>27</v>
      </c>
      <c r="R3074" t="s">
        <v>32</v>
      </c>
      <c r="S3074">
        <v>0</v>
      </c>
      <c r="T3074">
        <v>50</v>
      </c>
      <c r="U3074" t="s">
        <v>29</v>
      </c>
    </row>
    <row r="3075" spans="1:21" x14ac:dyDescent="0.35">
      <c r="A3075" t="s">
        <v>45</v>
      </c>
      <c r="B3075">
        <v>17</v>
      </c>
      <c r="C3075">
        <v>2024</v>
      </c>
      <c r="D3075" t="s">
        <v>115</v>
      </c>
      <c r="E3075">
        <v>111</v>
      </c>
      <c r="F3075" t="s">
        <v>116</v>
      </c>
      <c r="G3075" t="s">
        <v>95</v>
      </c>
      <c r="H3075" t="s">
        <v>25</v>
      </c>
      <c r="I3075">
        <v>225</v>
      </c>
      <c r="J3075" t="s">
        <v>87</v>
      </c>
      <c r="K3075">
        <v>1500</v>
      </c>
      <c r="L3075" s="7">
        <v>2</v>
      </c>
      <c r="M3075">
        <v>1</v>
      </c>
      <c r="N3075" t="s">
        <v>27</v>
      </c>
      <c r="O3075" t="s">
        <v>27</v>
      </c>
      <c r="P3075">
        <v>16</v>
      </c>
      <c r="Q3075" t="s">
        <v>27</v>
      </c>
      <c r="R3075" t="s">
        <v>27</v>
      </c>
      <c r="S3075">
        <v>14</v>
      </c>
      <c r="T3075">
        <v>50</v>
      </c>
      <c r="U3075" t="s">
        <v>29</v>
      </c>
    </row>
    <row r="3076" spans="1:21" x14ac:dyDescent="0.35">
      <c r="A3076" t="s">
        <v>46</v>
      </c>
      <c r="B3076">
        <v>18</v>
      </c>
      <c r="C3076">
        <v>2024</v>
      </c>
      <c r="D3076" t="s">
        <v>115</v>
      </c>
      <c r="E3076">
        <v>111</v>
      </c>
      <c r="F3076" t="s">
        <v>116</v>
      </c>
      <c r="G3076" t="s">
        <v>95</v>
      </c>
      <c r="H3076" t="s">
        <v>25</v>
      </c>
      <c r="I3076">
        <v>88</v>
      </c>
      <c r="J3076" t="s">
        <v>96</v>
      </c>
      <c r="K3076">
        <v>1500</v>
      </c>
      <c r="L3076" s="7">
        <v>2</v>
      </c>
      <c r="M3076">
        <v>1</v>
      </c>
      <c r="N3076" t="s">
        <v>27</v>
      </c>
      <c r="O3076" t="s">
        <v>27</v>
      </c>
      <c r="P3076">
        <v>16</v>
      </c>
      <c r="Q3076" t="s">
        <v>27</v>
      </c>
      <c r="R3076" t="s">
        <v>27</v>
      </c>
      <c r="S3076">
        <v>0</v>
      </c>
      <c r="T3076">
        <v>20</v>
      </c>
      <c r="U3076" t="s">
        <v>39</v>
      </c>
    </row>
    <row r="3077" spans="1:21" x14ac:dyDescent="0.35">
      <c r="A3077" t="s">
        <v>47</v>
      </c>
      <c r="B3077">
        <v>19</v>
      </c>
      <c r="C3077">
        <v>2024</v>
      </c>
      <c r="D3077" t="s">
        <v>115</v>
      </c>
      <c r="E3077">
        <v>111</v>
      </c>
      <c r="F3077" t="s">
        <v>116</v>
      </c>
      <c r="G3077" t="s">
        <v>95</v>
      </c>
      <c r="H3077" t="s">
        <v>25</v>
      </c>
      <c r="I3077">
        <v>143</v>
      </c>
      <c r="J3077" t="s">
        <v>87</v>
      </c>
      <c r="K3077">
        <v>2100</v>
      </c>
      <c r="L3077" s="7">
        <v>2</v>
      </c>
      <c r="M3077">
        <v>1</v>
      </c>
      <c r="N3077" t="s">
        <v>32</v>
      </c>
      <c r="O3077" t="s">
        <v>27</v>
      </c>
      <c r="P3077" t="s">
        <v>28</v>
      </c>
      <c r="Q3077" t="s">
        <v>27</v>
      </c>
      <c r="R3077" t="s">
        <v>27</v>
      </c>
      <c r="S3077">
        <v>6</v>
      </c>
      <c r="T3077">
        <v>60</v>
      </c>
      <c r="U3077" t="s">
        <v>29</v>
      </c>
    </row>
    <row r="3078" spans="1:21" x14ac:dyDescent="0.35">
      <c r="A3078" t="s">
        <v>48</v>
      </c>
      <c r="B3078">
        <v>20</v>
      </c>
      <c r="C3078">
        <v>2024</v>
      </c>
      <c r="D3078" t="s">
        <v>115</v>
      </c>
      <c r="E3078">
        <v>111</v>
      </c>
      <c r="F3078" t="s">
        <v>116</v>
      </c>
      <c r="G3078" t="s">
        <v>95</v>
      </c>
      <c r="H3078" t="s">
        <v>25</v>
      </c>
      <c r="I3078">
        <v>210</v>
      </c>
      <c r="J3078" t="s">
        <v>87</v>
      </c>
      <c r="K3078">
        <v>1500</v>
      </c>
      <c r="L3078" s="7">
        <v>2</v>
      </c>
      <c r="M3078">
        <v>2</v>
      </c>
      <c r="N3078" t="s">
        <v>32</v>
      </c>
      <c r="O3078" t="s">
        <v>27</v>
      </c>
      <c r="P3078">
        <v>17</v>
      </c>
      <c r="Q3078" t="s">
        <v>27</v>
      </c>
      <c r="R3078" t="s">
        <v>32</v>
      </c>
      <c r="S3078">
        <v>0</v>
      </c>
      <c r="T3078">
        <v>50</v>
      </c>
      <c r="U3078" t="s">
        <v>39</v>
      </c>
    </row>
    <row r="3079" spans="1:21" x14ac:dyDescent="0.35">
      <c r="A3079" t="s">
        <v>49</v>
      </c>
      <c r="B3079">
        <v>21</v>
      </c>
      <c r="C3079">
        <v>2024</v>
      </c>
      <c r="D3079" t="s">
        <v>115</v>
      </c>
      <c r="E3079">
        <v>111</v>
      </c>
      <c r="F3079" t="s">
        <v>116</v>
      </c>
      <c r="G3079" t="s">
        <v>95</v>
      </c>
      <c r="H3079" t="s">
        <v>25</v>
      </c>
      <c r="I3079">
        <v>135</v>
      </c>
      <c r="J3079" t="s">
        <v>87</v>
      </c>
      <c r="K3079">
        <v>1500</v>
      </c>
      <c r="L3079" s="7">
        <v>2</v>
      </c>
      <c r="M3079">
        <v>2</v>
      </c>
      <c r="N3079" t="s">
        <v>27</v>
      </c>
      <c r="O3079" t="s">
        <v>27</v>
      </c>
      <c r="P3079">
        <v>18</v>
      </c>
      <c r="Q3079" t="s">
        <v>32</v>
      </c>
      <c r="R3079" t="s">
        <v>27</v>
      </c>
      <c r="S3079">
        <v>0</v>
      </c>
      <c r="T3079">
        <v>200</v>
      </c>
      <c r="U3079" t="s">
        <v>39</v>
      </c>
    </row>
    <row r="3080" spans="1:21" x14ac:dyDescent="0.35">
      <c r="A3080" t="s">
        <v>50</v>
      </c>
      <c r="B3080">
        <v>22</v>
      </c>
      <c r="C3080">
        <v>2024</v>
      </c>
      <c r="D3080" t="s">
        <v>115</v>
      </c>
      <c r="E3080">
        <v>111</v>
      </c>
      <c r="F3080" t="s">
        <v>116</v>
      </c>
      <c r="G3080" t="s">
        <v>95</v>
      </c>
      <c r="H3080" t="s">
        <v>25</v>
      </c>
      <c r="I3080">
        <v>75</v>
      </c>
      <c r="J3080" t="s">
        <v>96</v>
      </c>
      <c r="K3080">
        <v>1500</v>
      </c>
      <c r="L3080" s="7">
        <v>2</v>
      </c>
      <c r="M3080">
        <v>2</v>
      </c>
      <c r="N3080" t="s">
        <v>27</v>
      </c>
      <c r="O3080" t="s">
        <v>27</v>
      </c>
      <c r="P3080">
        <v>16</v>
      </c>
      <c r="Q3080" t="s">
        <v>27</v>
      </c>
      <c r="R3080" t="s">
        <v>27</v>
      </c>
      <c r="S3080">
        <v>0</v>
      </c>
      <c r="T3080">
        <v>100</v>
      </c>
      <c r="U3080" t="s">
        <v>39</v>
      </c>
    </row>
    <row r="3081" spans="1:21" x14ac:dyDescent="0.35">
      <c r="A3081" t="s">
        <v>51</v>
      </c>
      <c r="B3081">
        <v>23</v>
      </c>
      <c r="C3081">
        <v>2024</v>
      </c>
      <c r="D3081" t="s">
        <v>115</v>
      </c>
      <c r="E3081">
        <v>111</v>
      </c>
      <c r="F3081" t="s">
        <v>116</v>
      </c>
      <c r="G3081" t="s">
        <v>95</v>
      </c>
      <c r="H3081" t="s">
        <v>25</v>
      </c>
      <c r="I3081">
        <v>41</v>
      </c>
      <c r="J3081" t="s">
        <v>28</v>
      </c>
      <c r="K3081">
        <v>1500</v>
      </c>
      <c r="L3081" s="7">
        <v>2</v>
      </c>
      <c r="M3081">
        <v>2</v>
      </c>
      <c r="N3081" t="s">
        <v>32</v>
      </c>
      <c r="O3081" t="s">
        <v>27</v>
      </c>
      <c r="P3081" t="s">
        <v>28</v>
      </c>
      <c r="Q3081" t="s">
        <v>27</v>
      </c>
      <c r="R3081" t="s">
        <v>32</v>
      </c>
      <c r="S3081">
        <v>0</v>
      </c>
      <c r="T3081">
        <v>80</v>
      </c>
      <c r="U3081" t="s">
        <v>29</v>
      </c>
    </row>
    <row r="3082" spans="1:21" x14ac:dyDescent="0.35">
      <c r="A3082" t="s">
        <v>52</v>
      </c>
      <c r="B3082">
        <v>24</v>
      </c>
      <c r="C3082">
        <v>2024</v>
      </c>
      <c r="D3082" t="s">
        <v>115</v>
      </c>
      <c r="E3082">
        <v>111</v>
      </c>
      <c r="F3082" t="s">
        <v>116</v>
      </c>
      <c r="G3082" t="s">
        <v>95</v>
      </c>
      <c r="H3082" t="s">
        <v>25</v>
      </c>
      <c r="I3082">
        <v>104</v>
      </c>
      <c r="J3082" t="s">
        <v>99</v>
      </c>
      <c r="K3082">
        <v>1500</v>
      </c>
      <c r="L3082" s="7">
        <v>2</v>
      </c>
      <c r="M3082">
        <v>2</v>
      </c>
      <c r="N3082" t="s">
        <v>32</v>
      </c>
      <c r="O3082" t="s">
        <v>27</v>
      </c>
      <c r="P3082">
        <v>17</v>
      </c>
      <c r="Q3082" t="s">
        <v>27</v>
      </c>
      <c r="R3082" t="s">
        <v>32</v>
      </c>
      <c r="S3082">
        <v>6</v>
      </c>
      <c r="T3082">
        <v>25</v>
      </c>
      <c r="U3082" t="s">
        <v>29</v>
      </c>
    </row>
    <row r="3083" spans="1:21" x14ac:dyDescent="0.35">
      <c r="A3083" t="s">
        <v>53</v>
      </c>
      <c r="B3083">
        <v>25</v>
      </c>
      <c r="C3083">
        <v>2024</v>
      </c>
      <c r="D3083" t="s">
        <v>115</v>
      </c>
      <c r="E3083">
        <v>111</v>
      </c>
      <c r="F3083" t="s">
        <v>116</v>
      </c>
      <c r="G3083" t="s">
        <v>95</v>
      </c>
      <c r="H3083" t="s">
        <v>25</v>
      </c>
      <c r="I3083">
        <v>313</v>
      </c>
      <c r="J3083" t="s">
        <v>28</v>
      </c>
      <c r="K3083">
        <v>1000</v>
      </c>
      <c r="L3083" s="7">
        <v>2</v>
      </c>
      <c r="M3083">
        <v>2</v>
      </c>
      <c r="N3083" t="s">
        <v>32</v>
      </c>
      <c r="O3083" t="s">
        <v>27</v>
      </c>
      <c r="P3083" t="s">
        <v>28</v>
      </c>
      <c r="Q3083" t="s">
        <v>27</v>
      </c>
      <c r="R3083" t="s">
        <v>27</v>
      </c>
      <c r="S3083">
        <v>0</v>
      </c>
      <c r="T3083">
        <v>63</v>
      </c>
      <c r="U3083" t="s">
        <v>39</v>
      </c>
    </row>
    <row r="3084" spans="1:21" x14ac:dyDescent="0.35">
      <c r="A3084" t="s">
        <v>54</v>
      </c>
      <c r="B3084">
        <v>26</v>
      </c>
      <c r="C3084">
        <v>2024</v>
      </c>
      <c r="D3084" t="s">
        <v>115</v>
      </c>
      <c r="E3084">
        <v>111</v>
      </c>
      <c r="F3084" t="s">
        <v>116</v>
      </c>
      <c r="G3084" t="s">
        <v>95</v>
      </c>
      <c r="H3084" t="s">
        <v>25</v>
      </c>
      <c r="I3084">
        <v>230</v>
      </c>
      <c r="J3084" t="s">
        <v>99</v>
      </c>
      <c r="K3084">
        <v>1500</v>
      </c>
      <c r="L3084" s="7">
        <v>2</v>
      </c>
      <c r="M3084">
        <v>2</v>
      </c>
      <c r="N3084" t="s">
        <v>32</v>
      </c>
      <c r="O3084" t="s">
        <v>27</v>
      </c>
      <c r="P3084">
        <v>17</v>
      </c>
      <c r="Q3084" t="s">
        <v>32</v>
      </c>
      <c r="R3084" t="s">
        <v>27</v>
      </c>
      <c r="S3084">
        <v>0</v>
      </c>
      <c r="T3084">
        <v>48</v>
      </c>
      <c r="U3084" t="s">
        <v>39</v>
      </c>
    </row>
    <row r="3085" spans="1:21" x14ac:dyDescent="0.35">
      <c r="A3085" t="s">
        <v>55</v>
      </c>
      <c r="B3085">
        <v>27</v>
      </c>
      <c r="C3085">
        <v>2024</v>
      </c>
      <c r="D3085" t="s">
        <v>115</v>
      </c>
      <c r="E3085">
        <v>111</v>
      </c>
      <c r="F3085" t="s">
        <v>116</v>
      </c>
      <c r="G3085" t="s">
        <v>95</v>
      </c>
      <c r="H3085" t="s">
        <v>25</v>
      </c>
      <c r="I3085">
        <v>280</v>
      </c>
      <c r="J3085" t="s">
        <v>87</v>
      </c>
      <c r="K3085">
        <v>1550</v>
      </c>
      <c r="L3085" s="7">
        <v>2</v>
      </c>
      <c r="M3085">
        <v>3</v>
      </c>
      <c r="N3085" t="s">
        <v>27</v>
      </c>
      <c r="O3085" t="s">
        <v>27</v>
      </c>
      <c r="P3085">
        <v>17</v>
      </c>
      <c r="Q3085" t="s">
        <v>27</v>
      </c>
      <c r="R3085" t="s">
        <v>27</v>
      </c>
      <c r="S3085">
        <v>8</v>
      </c>
      <c r="T3085" s="6">
        <f>(2/3)*76.66</f>
        <v>51.106666666666662</v>
      </c>
      <c r="U3085" t="s">
        <v>29</v>
      </c>
    </row>
    <row r="3086" spans="1:21" x14ac:dyDescent="0.35">
      <c r="A3086" t="s">
        <v>56</v>
      </c>
      <c r="B3086">
        <v>28</v>
      </c>
      <c r="C3086">
        <v>2024</v>
      </c>
      <c r="D3086" t="s">
        <v>115</v>
      </c>
      <c r="E3086">
        <v>111</v>
      </c>
      <c r="F3086" t="s">
        <v>116</v>
      </c>
      <c r="G3086" t="s">
        <v>95</v>
      </c>
      <c r="H3086" t="s">
        <v>25</v>
      </c>
      <c r="I3086">
        <v>335</v>
      </c>
      <c r="J3086" t="s">
        <v>87</v>
      </c>
      <c r="K3086">
        <v>1500</v>
      </c>
      <c r="L3086" s="7">
        <v>2</v>
      </c>
      <c r="M3086">
        <v>2</v>
      </c>
      <c r="N3086" t="s">
        <v>27</v>
      </c>
      <c r="O3086" t="s">
        <v>27</v>
      </c>
      <c r="P3086">
        <v>17</v>
      </c>
      <c r="Q3086" t="s">
        <v>27</v>
      </c>
      <c r="R3086" t="s">
        <v>32</v>
      </c>
      <c r="S3086">
        <v>0</v>
      </c>
      <c r="T3086">
        <v>50</v>
      </c>
      <c r="U3086" t="s">
        <v>39</v>
      </c>
    </row>
    <row r="3087" spans="1:21" x14ac:dyDescent="0.35">
      <c r="A3087" t="s">
        <v>57</v>
      </c>
      <c r="B3087">
        <v>29</v>
      </c>
      <c r="C3087">
        <v>2024</v>
      </c>
      <c r="D3087" t="s">
        <v>115</v>
      </c>
      <c r="E3087">
        <v>111</v>
      </c>
      <c r="F3087" t="s">
        <v>116</v>
      </c>
      <c r="G3087" t="s">
        <v>95</v>
      </c>
      <c r="H3087" t="s">
        <v>25</v>
      </c>
      <c r="I3087">
        <v>146</v>
      </c>
      <c r="J3087" t="s">
        <v>96</v>
      </c>
      <c r="K3087">
        <v>1500</v>
      </c>
      <c r="L3087" s="7">
        <v>2</v>
      </c>
      <c r="M3087">
        <v>2</v>
      </c>
      <c r="N3087" t="s">
        <v>32</v>
      </c>
      <c r="O3087" t="s">
        <v>27</v>
      </c>
      <c r="P3087">
        <v>17</v>
      </c>
      <c r="Q3087" t="s">
        <v>27</v>
      </c>
      <c r="R3087" t="s">
        <v>27</v>
      </c>
      <c r="S3087">
        <v>0</v>
      </c>
      <c r="T3087">
        <v>30</v>
      </c>
      <c r="U3087" t="s">
        <v>39</v>
      </c>
    </row>
    <row r="3088" spans="1:21" x14ac:dyDescent="0.35">
      <c r="A3088" t="s">
        <v>58</v>
      </c>
      <c r="B3088">
        <v>30</v>
      </c>
      <c r="C3088">
        <v>2024</v>
      </c>
      <c r="D3088" t="s">
        <v>115</v>
      </c>
      <c r="E3088">
        <v>111</v>
      </c>
      <c r="F3088" t="s">
        <v>116</v>
      </c>
      <c r="G3088" t="s">
        <v>95</v>
      </c>
      <c r="H3088" t="s">
        <v>25</v>
      </c>
      <c r="I3088">
        <v>309</v>
      </c>
      <c r="J3088" t="s">
        <v>87</v>
      </c>
      <c r="K3088">
        <v>1500</v>
      </c>
      <c r="L3088" s="7">
        <v>2</v>
      </c>
      <c r="M3088">
        <v>2</v>
      </c>
      <c r="N3088" t="s">
        <v>27</v>
      </c>
      <c r="O3088" t="s">
        <v>27</v>
      </c>
      <c r="P3088">
        <v>18</v>
      </c>
      <c r="Q3088" t="s">
        <v>32</v>
      </c>
      <c r="R3088" t="s">
        <v>32</v>
      </c>
      <c r="S3088">
        <v>30</v>
      </c>
      <c r="T3088">
        <v>80</v>
      </c>
      <c r="U3088" t="s">
        <v>29</v>
      </c>
    </row>
    <row r="3089" spans="1:21" x14ac:dyDescent="0.35">
      <c r="A3089" t="s">
        <v>59</v>
      </c>
      <c r="B3089">
        <v>31</v>
      </c>
      <c r="C3089">
        <v>2024</v>
      </c>
      <c r="D3089" t="s">
        <v>115</v>
      </c>
      <c r="E3089">
        <v>111</v>
      </c>
      <c r="F3089" t="s">
        <v>116</v>
      </c>
      <c r="G3089" t="s">
        <v>95</v>
      </c>
      <c r="H3089" t="s">
        <v>25</v>
      </c>
      <c r="I3089">
        <v>148</v>
      </c>
      <c r="J3089" t="s">
        <v>87</v>
      </c>
      <c r="K3089">
        <v>1800</v>
      </c>
      <c r="L3089" s="7">
        <v>2</v>
      </c>
      <c r="M3089">
        <v>1</v>
      </c>
      <c r="N3089" t="s">
        <v>32</v>
      </c>
      <c r="O3089" t="s">
        <v>27</v>
      </c>
      <c r="P3089">
        <v>17</v>
      </c>
      <c r="Q3089" t="s">
        <v>32</v>
      </c>
      <c r="R3089" t="s">
        <v>32</v>
      </c>
      <c r="S3089">
        <v>8</v>
      </c>
      <c r="T3089">
        <v>118</v>
      </c>
      <c r="U3089" t="s">
        <v>39</v>
      </c>
    </row>
    <row r="3090" spans="1:21" x14ac:dyDescent="0.35">
      <c r="A3090" t="s">
        <v>60</v>
      </c>
      <c r="B3090">
        <v>32</v>
      </c>
      <c r="C3090">
        <v>2024</v>
      </c>
      <c r="D3090" t="s">
        <v>115</v>
      </c>
      <c r="E3090">
        <v>111</v>
      </c>
      <c r="F3090" t="s">
        <v>116</v>
      </c>
      <c r="G3090" t="s">
        <v>95</v>
      </c>
      <c r="H3090" t="s">
        <v>25</v>
      </c>
      <c r="I3090">
        <v>210</v>
      </c>
      <c r="J3090" t="s">
        <v>96</v>
      </c>
      <c r="K3090">
        <v>1600</v>
      </c>
      <c r="L3090" s="7">
        <v>2</v>
      </c>
      <c r="M3090">
        <v>3</v>
      </c>
      <c r="N3090" t="s">
        <v>32</v>
      </c>
      <c r="O3090" t="s">
        <v>27</v>
      </c>
      <c r="P3090">
        <v>18</v>
      </c>
      <c r="Q3090" t="s">
        <v>32</v>
      </c>
      <c r="R3090" t="s">
        <v>27</v>
      </c>
      <c r="S3090">
        <v>0</v>
      </c>
      <c r="T3090">
        <v>70</v>
      </c>
      <c r="U3090" t="s">
        <v>39</v>
      </c>
    </row>
    <row r="3091" spans="1:21" x14ac:dyDescent="0.35">
      <c r="A3091" t="s">
        <v>61</v>
      </c>
      <c r="B3091">
        <v>33</v>
      </c>
      <c r="C3091">
        <v>2024</v>
      </c>
      <c r="D3091" t="s">
        <v>115</v>
      </c>
      <c r="E3091">
        <v>111</v>
      </c>
      <c r="F3091" t="s">
        <v>116</v>
      </c>
      <c r="G3091" t="s">
        <v>95</v>
      </c>
      <c r="H3091" t="s">
        <v>25</v>
      </c>
      <c r="I3091">
        <v>50</v>
      </c>
      <c r="J3091" t="s">
        <v>87</v>
      </c>
      <c r="K3091">
        <v>1500</v>
      </c>
      <c r="L3091" s="7">
        <v>2</v>
      </c>
      <c r="M3091">
        <v>2</v>
      </c>
      <c r="N3091" t="s">
        <v>32</v>
      </c>
      <c r="O3091" t="s">
        <v>27</v>
      </c>
      <c r="P3091" t="s">
        <v>28</v>
      </c>
      <c r="Q3091" t="s">
        <v>32</v>
      </c>
      <c r="R3091" t="s">
        <v>32</v>
      </c>
      <c r="S3091">
        <v>0</v>
      </c>
      <c r="T3091">
        <v>40</v>
      </c>
      <c r="U3091" t="s">
        <v>39</v>
      </c>
    </row>
    <row r="3092" spans="1:21" x14ac:dyDescent="0.35">
      <c r="A3092" t="s">
        <v>62</v>
      </c>
      <c r="B3092">
        <v>34</v>
      </c>
      <c r="C3092">
        <v>2024</v>
      </c>
      <c r="D3092" t="s">
        <v>115</v>
      </c>
      <c r="E3092">
        <v>111</v>
      </c>
      <c r="F3092" t="s">
        <v>116</v>
      </c>
      <c r="G3092" t="s">
        <v>95</v>
      </c>
      <c r="H3092" t="s">
        <v>25</v>
      </c>
      <c r="I3092">
        <v>193</v>
      </c>
      <c r="J3092" t="s">
        <v>87</v>
      </c>
      <c r="K3092">
        <v>1200</v>
      </c>
      <c r="L3092" s="7">
        <v>2</v>
      </c>
      <c r="M3092">
        <v>2</v>
      </c>
      <c r="N3092" t="s">
        <v>27</v>
      </c>
      <c r="O3092" t="s">
        <v>27</v>
      </c>
      <c r="P3092">
        <v>17</v>
      </c>
      <c r="Q3092" t="s">
        <v>32</v>
      </c>
      <c r="R3092" t="s">
        <v>27</v>
      </c>
      <c r="S3092">
        <v>0</v>
      </c>
      <c r="T3092">
        <v>90</v>
      </c>
      <c r="U3092" t="s">
        <v>29</v>
      </c>
    </row>
    <row r="3093" spans="1:21" x14ac:dyDescent="0.35">
      <c r="A3093" t="s">
        <v>63</v>
      </c>
      <c r="B3093">
        <v>35</v>
      </c>
      <c r="C3093">
        <v>2024</v>
      </c>
      <c r="D3093" t="s">
        <v>115</v>
      </c>
      <c r="E3093">
        <v>111</v>
      </c>
      <c r="F3093" t="s">
        <v>116</v>
      </c>
      <c r="G3093" t="s">
        <v>95</v>
      </c>
      <c r="H3093" t="s">
        <v>25</v>
      </c>
      <c r="I3093">
        <v>313</v>
      </c>
      <c r="J3093" t="s">
        <v>96</v>
      </c>
      <c r="K3093">
        <v>1600</v>
      </c>
      <c r="L3093" s="7">
        <v>2</v>
      </c>
      <c r="M3093">
        <v>3</v>
      </c>
      <c r="N3093" t="s">
        <v>27</v>
      </c>
      <c r="O3093" t="s">
        <v>27</v>
      </c>
      <c r="P3093">
        <v>17</v>
      </c>
      <c r="Q3093" t="s">
        <v>27</v>
      </c>
      <c r="R3093" t="s">
        <v>27</v>
      </c>
      <c r="S3093">
        <v>0</v>
      </c>
      <c r="T3093">
        <v>400</v>
      </c>
      <c r="U3093" t="s">
        <v>39</v>
      </c>
    </row>
    <row r="3094" spans="1:21" x14ac:dyDescent="0.35">
      <c r="A3094" t="s">
        <v>64</v>
      </c>
      <c r="B3094">
        <v>36</v>
      </c>
      <c r="C3094">
        <v>2024</v>
      </c>
      <c r="D3094" t="s">
        <v>115</v>
      </c>
      <c r="E3094">
        <v>111</v>
      </c>
      <c r="F3094" t="s">
        <v>116</v>
      </c>
      <c r="G3094" t="s">
        <v>95</v>
      </c>
      <c r="H3094" t="s">
        <v>25</v>
      </c>
      <c r="I3094">
        <v>70</v>
      </c>
      <c r="J3094" t="s">
        <v>28</v>
      </c>
      <c r="K3094">
        <v>1000</v>
      </c>
      <c r="L3094" s="7">
        <v>2</v>
      </c>
      <c r="M3094">
        <v>2</v>
      </c>
      <c r="N3094" t="s">
        <v>27</v>
      </c>
      <c r="O3094" t="s">
        <v>27</v>
      </c>
      <c r="P3094">
        <v>17</v>
      </c>
      <c r="Q3094" t="s">
        <v>27</v>
      </c>
      <c r="R3094" t="s">
        <v>27</v>
      </c>
      <c r="S3094">
        <v>0</v>
      </c>
      <c r="T3094">
        <v>10</v>
      </c>
      <c r="U3094" t="s">
        <v>29</v>
      </c>
    </row>
    <row r="3095" spans="1:21" x14ac:dyDescent="0.35">
      <c r="A3095" t="s">
        <v>65</v>
      </c>
      <c r="B3095">
        <v>37</v>
      </c>
      <c r="C3095">
        <v>2024</v>
      </c>
      <c r="D3095" t="s">
        <v>115</v>
      </c>
      <c r="E3095">
        <v>111</v>
      </c>
      <c r="F3095" t="s">
        <v>116</v>
      </c>
      <c r="G3095" t="s">
        <v>95</v>
      </c>
      <c r="H3095" t="s">
        <v>25</v>
      </c>
      <c r="I3095">
        <v>232</v>
      </c>
      <c r="J3095" t="s">
        <v>28</v>
      </c>
      <c r="K3095">
        <v>1500</v>
      </c>
      <c r="L3095" s="7">
        <v>2</v>
      </c>
      <c r="M3095">
        <v>2</v>
      </c>
      <c r="N3095" t="s">
        <v>32</v>
      </c>
      <c r="O3095" t="s">
        <v>27</v>
      </c>
      <c r="P3095" t="s">
        <v>28</v>
      </c>
      <c r="Q3095" t="s">
        <v>27</v>
      </c>
      <c r="R3095" t="s">
        <v>32</v>
      </c>
      <c r="S3095">
        <v>16</v>
      </c>
      <c r="T3095" s="6">
        <f>(2/3)*26</f>
        <v>17.333333333333332</v>
      </c>
      <c r="U3095" t="s">
        <v>39</v>
      </c>
    </row>
    <row r="3096" spans="1:21" x14ac:dyDescent="0.35">
      <c r="A3096" t="s">
        <v>66</v>
      </c>
      <c r="B3096">
        <v>38</v>
      </c>
      <c r="C3096">
        <v>2024</v>
      </c>
      <c r="D3096" t="s">
        <v>115</v>
      </c>
      <c r="E3096">
        <v>111</v>
      </c>
      <c r="F3096" t="s">
        <v>116</v>
      </c>
      <c r="G3096" t="s">
        <v>95</v>
      </c>
      <c r="H3096" t="s">
        <v>25</v>
      </c>
      <c r="I3096">
        <v>250</v>
      </c>
      <c r="J3096" t="s">
        <v>87</v>
      </c>
      <c r="K3096">
        <v>1500</v>
      </c>
      <c r="L3096" s="7">
        <v>2</v>
      </c>
      <c r="M3096">
        <v>3</v>
      </c>
      <c r="N3096" t="s">
        <v>27</v>
      </c>
      <c r="O3096" t="s">
        <v>27</v>
      </c>
      <c r="P3096" t="s">
        <v>28</v>
      </c>
      <c r="Q3096" t="s">
        <v>27</v>
      </c>
      <c r="R3096" t="s">
        <v>32</v>
      </c>
      <c r="S3096">
        <v>0</v>
      </c>
      <c r="T3096">
        <v>30</v>
      </c>
      <c r="U3096" t="s">
        <v>39</v>
      </c>
    </row>
    <row r="3097" spans="1:21" x14ac:dyDescent="0.35">
      <c r="A3097" t="s">
        <v>67</v>
      </c>
      <c r="B3097">
        <v>39</v>
      </c>
      <c r="C3097">
        <v>2024</v>
      </c>
      <c r="D3097" t="s">
        <v>115</v>
      </c>
      <c r="E3097">
        <v>111</v>
      </c>
      <c r="F3097" t="s">
        <v>116</v>
      </c>
      <c r="G3097" t="s">
        <v>95</v>
      </c>
      <c r="H3097" t="s">
        <v>25</v>
      </c>
      <c r="I3097">
        <v>85</v>
      </c>
      <c r="J3097" t="s">
        <v>96</v>
      </c>
      <c r="K3097">
        <v>1500</v>
      </c>
      <c r="L3097" s="7">
        <v>2</v>
      </c>
      <c r="M3097">
        <v>2</v>
      </c>
      <c r="N3097" t="s">
        <v>27</v>
      </c>
      <c r="O3097" t="s">
        <v>27</v>
      </c>
      <c r="P3097">
        <v>16</v>
      </c>
      <c r="Q3097" t="s">
        <v>27</v>
      </c>
      <c r="R3097" t="s">
        <v>32</v>
      </c>
      <c r="S3097">
        <v>4</v>
      </c>
      <c r="T3097">
        <v>55</v>
      </c>
      <c r="U3097" t="s">
        <v>39</v>
      </c>
    </row>
    <row r="3098" spans="1:21" x14ac:dyDescent="0.35">
      <c r="A3098" t="s">
        <v>68</v>
      </c>
      <c r="B3098">
        <v>40</v>
      </c>
      <c r="C3098">
        <v>2024</v>
      </c>
      <c r="D3098" t="s">
        <v>115</v>
      </c>
      <c r="E3098">
        <v>111</v>
      </c>
      <c r="F3098" t="s">
        <v>116</v>
      </c>
      <c r="G3098" t="s">
        <v>95</v>
      </c>
      <c r="H3098" t="s">
        <v>25</v>
      </c>
      <c r="I3098">
        <v>60</v>
      </c>
      <c r="J3098" t="s">
        <v>97</v>
      </c>
      <c r="K3098">
        <v>1500</v>
      </c>
      <c r="L3098" s="7">
        <v>2</v>
      </c>
      <c r="M3098">
        <v>2</v>
      </c>
      <c r="N3098" t="s">
        <v>32</v>
      </c>
      <c r="O3098" t="s">
        <v>27</v>
      </c>
      <c r="P3098">
        <v>16</v>
      </c>
      <c r="Q3098" t="s">
        <v>27</v>
      </c>
      <c r="R3098" t="s">
        <v>27</v>
      </c>
      <c r="S3098">
        <v>0</v>
      </c>
      <c r="T3098">
        <v>50</v>
      </c>
      <c r="U3098" t="s">
        <v>39</v>
      </c>
    </row>
    <row r="3099" spans="1:21" x14ac:dyDescent="0.35">
      <c r="A3099" t="s">
        <v>69</v>
      </c>
      <c r="B3099">
        <v>41</v>
      </c>
      <c r="C3099">
        <v>2024</v>
      </c>
      <c r="D3099" t="s">
        <v>115</v>
      </c>
      <c r="E3099">
        <v>111</v>
      </c>
      <c r="F3099" t="s">
        <v>116</v>
      </c>
      <c r="G3099" t="s">
        <v>95</v>
      </c>
      <c r="H3099" t="s">
        <v>25</v>
      </c>
      <c r="I3099">
        <v>155</v>
      </c>
      <c r="J3099" t="s">
        <v>87</v>
      </c>
      <c r="K3099">
        <v>1605</v>
      </c>
      <c r="L3099" s="7">
        <v>2</v>
      </c>
      <c r="M3099">
        <v>3</v>
      </c>
      <c r="N3099" t="s">
        <v>27</v>
      </c>
      <c r="O3099" t="s">
        <v>27</v>
      </c>
      <c r="P3099">
        <v>18</v>
      </c>
      <c r="Q3099" t="s">
        <v>27</v>
      </c>
      <c r="R3099" t="s">
        <v>27</v>
      </c>
      <c r="S3099">
        <v>0</v>
      </c>
      <c r="T3099">
        <v>65</v>
      </c>
      <c r="U3099" t="s">
        <v>39</v>
      </c>
    </row>
    <row r="3100" spans="1:21" x14ac:dyDescent="0.35">
      <c r="A3100" t="s">
        <v>70</v>
      </c>
      <c r="B3100">
        <v>42</v>
      </c>
      <c r="C3100">
        <v>2024</v>
      </c>
      <c r="D3100" t="s">
        <v>115</v>
      </c>
      <c r="E3100">
        <v>111</v>
      </c>
      <c r="F3100" t="s">
        <v>116</v>
      </c>
      <c r="G3100" t="s">
        <v>95</v>
      </c>
      <c r="H3100" t="s">
        <v>25</v>
      </c>
      <c r="I3100">
        <v>118</v>
      </c>
      <c r="J3100" t="s">
        <v>96</v>
      </c>
      <c r="K3100">
        <v>1250</v>
      </c>
      <c r="L3100" s="7">
        <v>2</v>
      </c>
      <c r="M3100">
        <v>1</v>
      </c>
      <c r="N3100" t="s">
        <v>32</v>
      </c>
      <c r="O3100" t="s">
        <v>27</v>
      </c>
      <c r="P3100">
        <v>16</v>
      </c>
      <c r="Q3100" t="s">
        <v>32</v>
      </c>
      <c r="R3100" t="s">
        <v>27</v>
      </c>
      <c r="S3100">
        <v>0</v>
      </c>
      <c r="T3100">
        <v>67</v>
      </c>
      <c r="U3100" t="s">
        <v>39</v>
      </c>
    </row>
    <row r="3101" spans="1:21" x14ac:dyDescent="0.35">
      <c r="A3101" t="s">
        <v>71</v>
      </c>
      <c r="B3101">
        <v>44</v>
      </c>
      <c r="C3101">
        <v>2024</v>
      </c>
      <c r="D3101" t="s">
        <v>115</v>
      </c>
      <c r="E3101">
        <v>111</v>
      </c>
      <c r="F3101" t="s">
        <v>116</v>
      </c>
      <c r="G3101" t="s">
        <v>95</v>
      </c>
      <c r="H3101" t="s">
        <v>25</v>
      </c>
      <c r="I3101">
        <v>100</v>
      </c>
      <c r="J3101" t="s">
        <v>87</v>
      </c>
      <c r="K3101">
        <v>1200</v>
      </c>
      <c r="L3101" s="7">
        <v>2</v>
      </c>
      <c r="M3101">
        <v>1</v>
      </c>
      <c r="N3101" t="s">
        <v>27</v>
      </c>
      <c r="O3101" t="s">
        <v>27</v>
      </c>
      <c r="P3101">
        <v>18</v>
      </c>
      <c r="Q3101" t="s">
        <v>32</v>
      </c>
      <c r="R3101" t="s">
        <v>27</v>
      </c>
      <c r="S3101">
        <v>0</v>
      </c>
      <c r="T3101">
        <v>25</v>
      </c>
      <c r="U3101" t="s">
        <v>29</v>
      </c>
    </row>
    <row r="3102" spans="1:21" x14ac:dyDescent="0.35">
      <c r="A3102" t="s">
        <v>72</v>
      </c>
      <c r="B3102">
        <v>45</v>
      </c>
      <c r="C3102">
        <v>2024</v>
      </c>
      <c r="D3102" t="s">
        <v>115</v>
      </c>
      <c r="E3102">
        <v>111</v>
      </c>
      <c r="F3102" t="s">
        <v>116</v>
      </c>
      <c r="G3102" t="s">
        <v>95</v>
      </c>
      <c r="H3102" t="s">
        <v>25</v>
      </c>
      <c r="I3102">
        <v>167</v>
      </c>
      <c r="J3102" t="s">
        <v>96</v>
      </c>
      <c r="K3102">
        <v>1500</v>
      </c>
      <c r="L3102" s="7">
        <v>2</v>
      </c>
      <c r="M3102">
        <v>2</v>
      </c>
      <c r="N3102" t="s">
        <v>27</v>
      </c>
      <c r="O3102" t="s">
        <v>27</v>
      </c>
      <c r="P3102">
        <v>16</v>
      </c>
      <c r="Q3102" t="s">
        <v>27</v>
      </c>
      <c r="R3102" t="s">
        <v>32</v>
      </c>
      <c r="S3102">
        <v>4</v>
      </c>
      <c r="T3102">
        <v>52</v>
      </c>
      <c r="U3102" t="s">
        <v>39</v>
      </c>
    </row>
    <row r="3103" spans="1:21" x14ac:dyDescent="0.35">
      <c r="A3103" t="s">
        <v>73</v>
      </c>
      <c r="B3103">
        <v>46</v>
      </c>
      <c r="C3103">
        <v>2024</v>
      </c>
      <c r="D3103" t="s">
        <v>115</v>
      </c>
      <c r="E3103">
        <v>111</v>
      </c>
      <c r="F3103" t="s">
        <v>116</v>
      </c>
      <c r="G3103" t="s">
        <v>95</v>
      </c>
      <c r="H3103" t="s">
        <v>25</v>
      </c>
      <c r="I3103">
        <v>100</v>
      </c>
      <c r="J3103" t="s">
        <v>28</v>
      </c>
      <c r="K3103">
        <v>1500</v>
      </c>
      <c r="L3103" s="7">
        <v>2</v>
      </c>
      <c r="M3103">
        <v>3</v>
      </c>
      <c r="N3103" t="s">
        <v>32</v>
      </c>
      <c r="O3103" t="s">
        <v>27</v>
      </c>
      <c r="P3103">
        <v>18</v>
      </c>
      <c r="Q3103" t="s">
        <v>27</v>
      </c>
      <c r="R3103" t="s">
        <v>32</v>
      </c>
      <c r="S3103">
        <v>0</v>
      </c>
      <c r="T3103">
        <v>100</v>
      </c>
      <c r="U3103" t="s">
        <v>39</v>
      </c>
    </row>
    <row r="3104" spans="1:21" x14ac:dyDescent="0.35">
      <c r="A3104" t="s">
        <v>74</v>
      </c>
      <c r="B3104">
        <v>47</v>
      </c>
      <c r="C3104">
        <v>2024</v>
      </c>
      <c r="D3104" t="s">
        <v>115</v>
      </c>
      <c r="E3104">
        <v>111</v>
      </c>
      <c r="F3104" t="s">
        <v>116</v>
      </c>
      <c r="G3104" t="s">
        <v>95</v>
      </c>
      <c r="H3104" t="s">
        <v>25</v>
      </c>
      <c r="I3104">
        <v>200</v>
      </c>
      <c r="J3104" t="s">
        <v>96</v>
      </c>
      <c r="K3104">
        <v>750</v>
      </c>
      <c r="L3104" s="7">
        <v>2</v>
      </c>
      <c r="M3104">
        <v>2</v>
      </c>
      <c r="N3104" t="s">
        <v>32</v>
      </c>
      <c r="O3104" t="s">
        <v>27</v>
      </c>
      <c r="P3104">
        <v>16</v>
      </c>
      <c r="Q3104" t="s">
        <v>27</v>
      </c>
      <c r="R3104" t="s">
        <v>27</v>
      </c>
      <c r="S3104">
        <v>0</v>
      </c>
      <c r="T3104">
        <v>60</v>
      </c>
      <c r="U3104" t="s">
        <v>39</v>
      </c>
    </row>
    <row r="3105" spans="1:21" x14ac:dyDescent="0.35">
      <c r="A3105" t="s">
        <v>75</v>
      </c>
      <c r="B3105">
        <v>48</v>
      </c>
      <c r="C3105">
        <v>2024</v>
      </c>
      <c r="D3105" t="s">
        <v>115</v>
      </c>
      <c r="E3105">
        <v>111</v>
      </c>
      <c r="F3105" t="s">
        <v>116</v>
      </c>
      <c r="G3105" t="s">
        <v>95</v>
      </c>
      <c r="H3105" t="s">
        <v>25</v>
      </c>
      <c r="I3105">
        <v>181</v>
      </c>
      <c r="J3105" t="s">
        <v>87</v>
      </c>
      <c r="K3105">
        <v>1500</v>
      </c>
      <c r="L3105" s="7">
        <v>2</v>
      </c>
      <c r="M3105">
        <v>2</v>
      </c>
      <c r="N3105" t="s">
        <v>27</v>
      </c>
      <c r="O3105" t="s">
        <v>27</v>
      </c>
      <c r="P3105">
        <v>17</v>
      </c>
      <c r="Q3105" t="s">
        <v>27</v>
      </c>
      <c r="R3105" t="s">
        <v>27</v>
      </c>
      <c r="S3105">
        <v>4</v>
      </c>
      <c r="T3105">
        <v>50</v>
      </c>
      <c r="U3105" t="s">
        <v>39</v>
      </c>
    </row>
    <row r="3106" spans="1:21" x14ac:dyDescent="0.35">
      <c r="A3106" t="s">
        <v>76</v>
      </c>
      <c r="B3106">
        <v>49</v>
      </c>
      <c r="C3106">
        <v>2024</v>
      </c>
      <c r="D3106" t="s">
        <v>115</v>
      </c>
      <c r="E3106">
        <v>111</v>
      </c>
      <c r="F3106" t="s">
        <v>116</v>
      </c>
      <c r="G3106" t="s">
        <v>95</v>
      </c>
      <c r="H3106" t="s">
        <v>25</v>
      </c>
      <c r="I3106">
        <v>254</v>
      </c>
      <c r="J3106" t="s">
        <v>28</v>
      </c>
      <c r="K3106">
        <v>1600</v>
      </c>
      <c r="L3106" s="7">
        <v>2</v>
      </c>
      <c r="M3106">
        <v>2</v>
      </c>
      <c r="N3106" t="s">
        <v>32</v>
      </c>
      <c r="O3106" t="s">
        <v>27</v>
      </c>
      <c r="P3106" t="s">
        <v>28</v>
      </c>
      <c r="Q3106" t="s">
        <v>27</v>
      </c>
      <c r="R3106" t="s">
        <v>32</v>
      </c>
      <c r="S3106">
        <v>0</v>
      </c>
      <c r="T3106">
        <v>52</v>
      </c>
      <c r="U3106" t="s">
        <v>29</v>
      </c>
    </row>
    <row r="3107" spans="1:21" x14ac:dyDescent="0.35">
      <c r="A3107" t="s">
        <v>77</v>
      </c>
      <c r="B3107">
        <v>50</v>
      </c>
      <c r="C3107">
        <v>2024</v>
      </c>
      <c r="D3107" t="s">
        <v>115</v>
      </c>
      <c r="E3107">
        <v>111</v>
      </c>
      <c r="F3107" t="s">
        <v>116</v>
      </c>
      <c r="G3107" t="s">
        <v>95</v>
      </c>
      <c r="H3107" t="s">
        <v>25</v>
      </c>
      <c r="I3107">
        <v>345</v>
      </c>
      <c r="J3107" t="s">
        <v>87</v>
      </c>
      <c r="K3107">
        <v>1000</v>
      </c>
      <c r="L3107" s="7">
        <v>2</v>
      </c>
      <c r="M3107">
        <v>2</v>
      </c>
      <c r="N3107" t="s">
        <v>32</v>
      </c>
      <c r="O3107" t="s">
        <v>27</v>
      </c>
      <c r="P3107">
        <v>18</v>
      </c>
      <c r="Q3107" t="s">
        <v>27</v>
      </c>
      <c r="R3107" t="s">
        <v>27</v>
      </c>
      <c r="S3107">
        <v>0</v>
      </c>
      <c r="T3107">
        <v>130</v>
      </c>
      <c r="U3107" t="s">
        <v>29</v>
      </c>
    </row>
    <row r="3108" spans="1:21" x14ac:dyDescent="0.35">
      <c r="A3108" t="s">
        <v>78</v>
      </c>
      <c r="B3108">
        <v>51</v>
      </c>
      <c r="C3108">
        <v>2024</v>
      </c>
      <c r="D3108" t="s">
        <v>115</v>
      </c>
      <c r="E3108">
        <v>111</v>
      </c>
      <c r="F3108" t="s">
        <v>116</v>
      </c>
      <c r="G3108" t="s">
        <v>95</v>
      </c>
      <c r="H3108" t="s">
        <v>25</v>
      </c>
      <c r="I3108">
        <v>267</v>
      </c>
      <c r="J3108" t="s">
        <v>28</v>
      </c>
      <c r="K3108">
        <v>1500</v>
      </c>
      <c r="L3108" s="7">
        <v>2</v>
      </c>
      <c r="M3108">
        <v>2</v>
      </c>
      <c r="N3108" t="s">
        <v>32</v>
      </c>
      <c r="O3108" t="s">
        <v>27</v>
      </c>
      <c r="P3108" t="s">
        <v>28</v>
      </c>
      <c r="Q3108" t="s">
        <v>27</v>
      </c>
      <c r="R3108" t="s">
        <v>32</v>
      </c>
      <c r="S3108">
        <v>0</v>
      </c>
      <c r="T3108">
        <v>95</v>
      </c>
      <c r="U3108" t="s">
        <v>29</v>
      </c>
    </row>
    <row r="3109" spans="1:21" x14ac:dyDescent="0.35">
      <c r="A3109" t="s">
        <v>79</v>
      </c>
      <c r="B3109">
        <v>53</v>
      </c>
      <c r="C3109">
        <v>2024</v>
      </c>
      <c r="D3109" t="s">
        <v>115</v>
      </c>
      <c r="E3109">
        <v>111</v>
      </c>
      <c r="F3109" t="s">
        <v>116</v>
      </c>
      <c r="G3109" t="s">
        <v>95</v>
      </c>
      <c r="H3109" t="s">
        <v>25</v>
      </c>
      <c r="I3109">
        <v>329</v>
      </c>
      <c r="J3109" t="s">
        <v>28</v>
      </c>
      <c r="K3109">
        <v>1600</v>
      </c>
      <c r="L3109" s="7">
        <v>2</v>
      </c>
      <c r="M3109">
        <v>2</v>
      </c>
      <c r="N3109" t="s">
        <v>32</v>
      </c>
      <c r="O3109" t="s">
        <v>27</v>
      </c>
      <c r="P3109">
        <v>17</v>
      </c>
      <c r="Q3109" t="s">
        <v>27</v>
      </c>
      <c r="R3109" t="s">
        <v>32</v>
      </c>
      <c r="S3109">
        <v>0</v>
      </c>
      <c r="T3109">
        <v>55</v>
      </c>
      <c r="U3109" t="s">
        <v>39</v>
      </c>
    </row>
    <row r="3110" spans="1:21" x14ac:dyDescent="0.35">
      <c r="A3110" t="s">
        <v>80</v>
      </c>
      <c r="B3110">
        <v>54</v>
      </c>
      <c r="C3110">
        <v>2024</v>
      </c>
      <c r="D3110" t="s">
        <v>115</v>
      </c>
      <c r="E3110">
        <v>111</v>
      </c>
      <c r="F3110" t="s">
        <v>116</v>
      </c>
      <c r="G3110" t="s">
        <v>95</v>
      </c>
      <c r="H3110" t="s">
        <v>25</v>
      </c>
      <c r="I3110">
        <v>221</v>
      </c>
      <c r="J3110" t="s">
        <v>87</v>
      </c>
      <c r="K3110">
        <v>2100</v>
      </c>
      <c r="L3110" s="7">
        <v>2</v>
      </c>
      <c r="M3110">
        <v>3</v>
      </c>
      <c r="N3110" t="s">
        <v>27</v>
      </c>
      <c r="O3110" t="s">
        <v>27</v>
      </c>
      <c r="P3110">
        <v>18</v>
      </c>
      <c r="Q3110" t="s">
        <v>32</v>
      </c>
      <c r="R3110" t="s">
        <v>27</v>
      </c>
      <c r="S3110">
        <v>0</v>
      </c>
      <c r="T3110">
        <v>140</v>
      </c>
      <c r="U3110" t="s">
        <v>39</v>
      </c>
    </row>
    <row r="3111" spans="1:21" x14ac:dyDescent="0.35">
      <c r="A3111" t="s">
        <v>81</v>
      </c>
      <c r="B3111">
        <v>55</v>
      </c>
      <c r="C3111">
        <v>2024</v>
      </c>
      <c r="D3111" t="s">
        <v>115</v>
      </c>
      <c r="E3111">
        <v>111</v>
      </c>
      <c r="F3111" t="s">
        <v>116</v>
      </c>
      <c r="G3111" t="s">
        <v>95</v>
      </c>
      <c r="H3111" t="s">
        <v>25</v>
      </c>
      <c r="I3111">
        <v>325.5</v>
      </c>
      <c r="J3111" t="s">
        <v>87</v>
      </c>
      <c r="K3111">
        <v>1550</v>
      </c>
      <c r="L3111" s="7">
        <v>2</v>
      </c>
      <c r="M3111">
        <v>2</v>
      </c>
      <c r="N3111" t="s">
        <v>32</v>
      </c>
      <c r="O3111" t="s">
        <v>27</v>
      </c>
      <c r="P3111">
        <v>18</v>
      </c>
      <c r="Q3111" t="s">
        <v>27</v>
      </c>
      <c r="R3111" t="s">
        <v>32</v>
      </c>
      <c r="S3111">
        <v>0</v>
      </c>
      <c r="T3111">
        <v>11</v>
      </c>
      <c r="U3111" t="s">
        <v>29</v>
      </c>
    </row>
    <row r="3112" spans="1:21" x14ac:dyDescent="0.35">
      <c r="A3112" t="s">
        <v>82</v>
      </c>
      <c r="B3112">
        <v>56</v>
      </c>
      <c r="C3112">
        <v>2024</v>
      </c>
      <c r="D3112" t="s">
        <v>115</v>
      </c>
      <c r="E3112">
        <v>111</v>
      </c>
      <c r="F3112" t="s">
        <v>116</v>
      </c>
      <c r="G3112" t="s">
        <v>95</v>
      </c>
      <c r="H3112" t="s">
        <v>25</v>
      </c>
      <c r="I3112">
        <v>224</v>
      </c>
      <c r="J3112" t="s">
        <v>96</v>
      </c>
      <c r="K3112">
        <v>1600</v>
      </c>
      <c r="L3112" s="7">
        <v>2</v>
      </c>
      <c r="M3112">
        <v>2</v>
      </c>
      <c r="N3112" t="s">
        <v>27</v>
      </c>
      <c r="O3112" t="s">
        <v>27</v>
      </c>
      <c r="P3112">
        <v>16</v>
      </c>
      <c r="Q3112" t="s">
        <v>27</v>
      </c>
      <c r="R3112" t="s">
        <v>32</v>
      </c>
      <c r="S3112">
        <v>0</v>
      </c>
      <c r="T3112">
        <v>175</v>
      </c>
      <c r="U3112" t="s">
        <v>29</v>
      </c>
    </row>
    <row r="3113" spans="1:21" x14ac:dyDescent="0.35">
      <c r="A3113" t="s">
        <v>21</v>
      </c>
      <c r="B3113">
        <v>1</v>
      </c>
      <c r="C3113">
        <v>2024</v>
      </c>
      <c r="D3113" t="s">
        <v>118</v>
      </c>
      <c r="E3113">
        <v>112</v>
      </c>
      <c r="F3113" t="s">
        <v>119</v>
      </c>
      <c r="G3113" t="s">
        <v>120</v>
      </c>
      <c r="H3113" t="s">
        <v>27</v>
      </c>
      <c r="J3113" t="s">
        <v>28</v>
      </c>
      <c r="K3113" t="s">
        <v>28</v>
      </c>
      <c r="L3113" t="s">
        <v>28</v>
      </c>
      <c r="O3113" t="s">
        <v>28</v>
      </c>
      <c r="P3113" t="s">
        <v>28</v>
      </c>
      <c r="Q3113" t="s">
        <v>28</v>
      </c>
      <c r="R3113" t="s">
        <v>28</v>
      </c>
      <c r="S3113" t="s">
        <v>28</v>
      </c>
      <c r="U3113" t="s">
        <v>28</v>
      </c>
    </row>
    <row r="3114" spans="1:21" x14ac:dyDescent="0.35">
      <c r="A3114" t="s">
        <v>30</v>
      </c>
      <c r="B3114">
        <v>2</v>
      </c>
      <c r="C3114">
        <v>2024</v>
      </c>
      <c r="D3114" t="s">
        <v>118</v>
      </c>
      <c r="E3114">
        <v>112</v>
      </c>
      <c r="F3114" t="s">
        <v>119</v>
      </c>
      <c r="G3114" t="s">
        <v>120</v>
      </c>
      <c r="H3114" t="s">
        <v>27</v>
      </c>
      <c r="J3114" t="s">
        <v>28</v>
      </c>
      <c r="K3114" t="s">
        <v>28</v>
      </c>
      <c r="L3114" t="s">
        <v>28</v>
      </c>
      <c r="O3114" t="s">
        <v>28</v>
      </c>
      <c r="P3114" t="s">
        <v>28</v>
      </c>
      <c r="Q3114" t="s">
        <v>28</v>
      </c>
      <c r="R3114" t="s">
        <v>28</v>
      </c>
      <c r="S3114" t="s">
        <v>28</v>
      </c>
      <c r="U3114" t="s">
        <v>28</v>
      </c>
    </row>
    <row r="3115" spans="1:21" x14ac:dyDescent="0.35">
      <c r="A3115" t="s">
        <v>33</v>
      </c>
      <c r="B3115">
        <v>4</v>
      </c>
      <c r="C3115">
        <v>2024</v>
      </c>
      <c r="D3115" t="s">
        <v>118</v>
      </c>
      <c r="E3115">
        <v>112</v>
      </c>
      <c r="F3115" t="s">
        <v>119</v>
      </c>
      <c r="G3115" t="s">
        <v>120</v>
      </c>
      <c r="H3115" t="s">
        <v>27</v>
      </c>
      <c r="J3115" t="s">
        <v>28</v>
      </c>
      <c r="K3115" t="s">
        <v>28</v>
      </c>
      <c r="L3115" t="s">
        <v>28</v>
      </c>
      <c r="O3115" t="s">
        <v>28</v>
      </c>
      <c r="P3115" t="s">
        <v>28</v>
      </c>
      <c r="Q3115" t="s">
        <v>28</v>
      </c>
      <c r="R3115" t="s">
        <v>28</v>
      </c>
      <c r="S3115" t="s">
        <v>28</v>
      </c>
      <c r="U3115" t="s">
        <v>28</v>
      </c>
    </row>
    <row r="3116" spans="1:21" x14ac:dyDescent="0.35">
      <c r="A3116" t="s">
        <v>34</v>
      </c>
      <c r="B3116">
        <v>5</v>
      </c>
      <c r="C3116">
        <v>2024</v>
      </c>
      <c r="D3116" t="s">
        <v>118</v>
      </c>
      <c r="E3116">
        <v>112</v>
      </c>
      <c r="F3116" t="s">
        <v>119</v>
      </c>
      <c r="G3116" t="s">
        <v>120</v>
      </c>
      <c r="H3116" t="s">
        <v>27</v>
      </c>
      <c r="J3116" t="s">
        <v>28</v>
      </c>
      <c r="K3116" t="s">
        <v>28</v>
      </c>
      <c r="L3116" t="s">
        <v>28</v>
      </c>
      <c r="O3116" t="s">
        <v>28</v>
      </c>
      <c r="P3116" t="s">
        <v>28</v>
      </c>
      <c r="Q3116" t="s">
        <v>28</v>
      </c>
      <c r="R3116" t="s">
        <v>28</v>
      </c>
      <c r="S3116" t="s">
        <v>28</v>
      </c>
      <c r="U3116" t="s">
        <v>28</v>
      </c>
    </row>
    <row r="3117" spans="1:21" x14ac:dyDescent="0.35">
      <c r="A3117" t="s">
        <v>35</v>
      </c>
      <c r="B3117">
        <v>6</v>
      </c>
      <c r="C3117">
        <v>2024</v>
      </c>
      <c r="D3117" t="s">
        <v>118</v>
      </c>
      <c r="E3117">
        <v>112</v>
      </c>
      <c r="F3117" t="s">
        <v>119</v>
      </c>
      <c r="G3117" t="s">
        <v>120</v>
      </c>
      <c r="H3117" t="s">
        <v>27</v>
      </c>
      <c r="J3117" t="s">
        <v>28</v>
      </c>
      <c r="K3117" t="s">
        <v>28</v>
      </c>
      <c r="L3117" t="s">
        <v>28</v>
      </c>
      <c r="O3117" t="s">
        <v>28</v>
      </c>
      <c r="P3117" t="s">
        <v>28</v>
      </c>
      <c r="Q3117" t="s">
        <v>28</v>
      </c>
      <c r="R3117" t="s">
        <v>28</v>
      </c>
      <c r="S3117" t="s">
        <v>28</v>
      </c>
      <c r="U3117" t="s">
        <v>28</v>
      </c>
    </row>
    <row r="3118" spans="1:21" x14ac:dyDescent="0.35">
      <c r="A3118" t="s">
        <v>36</v>
      </c>
      <c r="B3118">
        <v>8</v>
      </c>
      <c r="C3118">
        <v>2024</v>
      </c>
      <c r="D3118" t="s">
        <v>118</v>
      </c>
      <c r="E3118">
        <v>112</v>
      </c>
      <c r="F3118" t="s">
        <v>119</v>
      </c>
      <c r="G3118" t="s">
        <v>120</v>
      </c>
      <c r="H3118" t="s">
        <v>27</v>
      </c>
      <c r="J3118" t="s">
        <v>28</v>
      </c>
      <c r="K3118" t="s">
        <v>28</v>
      </c>
      <c r="L3118" t="s">
        <v>28</v>
      </c>
      <c r="O3118" t="s">
        <v>28</v>
      </c>
      <c r="P3118" t="s">
        <v>28</v>
      </c>
      <c r="Q3118" t="s">
        <v>28</v>
      </c>
      <c r="R3118" t="s">
        <v>28</v>
      </c>
      <c r="S3118" t="s">
        <v>28</v>
      </c>
      <c r="U3118" t="s">
        <v>28</v>
      </c>
    </row>
    <row r="3119" spans="1:21" x14ac:dyDescent="0.35">
      <c r="A3119" t="s">
        <v>37</v>
      </c>
      <c r="B3119">
        <v>9</v>
      </c>
      <c r="C3119">
        <v>2024</v>
      </c>
      <c r="D3119" t="s">
        <v>118</v>
      </c>
      <c r="E3119">
        <v>112</v>
      </c>
      <c r="F3119" t="s">
        <v>119</v>
      </c>
      <c r="G3119" t="s">
        <v>120</v>
      </c>
      <c r="H3119" t="s">
        <v>25</v>
      </c>
      <c r="I3119">
        <v>100</v>
      </c>
      <c r="J3119" t="s">
        <v>121</v>
      </c>
      <c r="K3119">
        <v>4000</v>
      </c>
      <c r="L3119">
        <v>0</v>
      </c>
      <c r="M3119">
        <v>2</v>
      </c>
      <c r="N3119" t="s">
        <v>27</v>
      </c>
      <c r="O3119" t="s">
        <v>27</v>
      </c>
      <c r="P3119">
        <v>18</v>
      </c>
      <c r="Q3119" t="s">
        <v>27</v>
      </c>
      <c r="R3119" t="s">
        <v>27</v>
      </c>
      <c r="S3119">
        <v>0</v>
      </c>
      <c r="T3119">
        <v>50</v>
      </c>
      <c r="U3119" t="s">
        <v>27</v>
      </c>
    </row>
    <row r="3120" spans="1:21" x14ac:dyDescent="0.35">
      <c r="A3120" t="s">
        <v>38</v>
      </c>
      <c r="B3120">
        <v>10</v>
      </c>
      <c r="C3120">
        <v>2024</v>
      </c>
      <c r="D3120" t="s">
        <v>118</v>
      </c>
      <c r="E3120">
        <v>112</v>
      </c>
      <c r="F3120" t="s">
        <v>119</v>
      </c>
      <c r="G3120" t="s">
        <v>120</v>
      </c>
      <c r="H3120" t="s">
        <v>27</v>
      </c>
      <c r="J3120" t="s">
        <v>28</v>
      </c>
      <c r="K3120" t="s">
        <v>28</v>
      </c>
      <c r="L3120" t="s">
        <v>28</v>
      </c>
      <c r="O3120" t="s">
        <v>28</v>
      </c>
      <c r="P3120" t="s">
        <v>28</v>
      </c>
      <c r="Q3120" t="s">
        <v>28</v>
      </c>
      <c r="R3120" t="s">
        <v>28</v>
      </c>
      <c r="S3120" t="s">
        <v>28</v>
      </c>
      <c r="U3120" t="s">
        <v>28</v>
      </c>
    </row>
    <row r="3121" spans="1:21" x14ac:dyDescent="0.35">
      <c r="A3121" t="s">
        <v>40</v>
      </c>
      <c r="B3121">
        <v>11</v>
      </c>
      <c r="C3121">
        <v>2024</v>
      </c>
      <c r="D3121" t="s">
        <v>118</v>
      </c>
      <c r="E3121">
        <v>112</v>
      </c>
      <c r="F3121" t="s">
        <v>119</v>
      </c>
      <c r="G3121" t="s">
        <v>120</v>
      </c>
      <c r="H3121" t="s">
        <v>27</v>
      </c>
      <c r="J3121" t="s">
        <v>28</v>
      </c>
      <c r="K3121" t="s">
        <v>28</v>
      </c>
      <c r="L3121" t="s">
        <v>28</v>
      </c>
      <c r="O3121" t="s">
        <v>28</v>
      </c>
      <c r="P3121" t="s">
        <v>28</v>
      </c>
      <c r="Q3121" t="s">
        <v>28</v>
      </c>
      <c r="R3121" t="s">
        <v>28</v>
      </c>
      <c r="S3121" t="s">
        <v>28</v>
      </c>
      <c r="U3121" t="s">
        <v>28</v>
      </c>
    </row>
    <row r="3122" spans="1:21" x14ac:dyDescent="0.35">
      <c r="A3122" t="s">
        <v>41</v>
      </c>
      <c r="B3122">
        <v>12</v>
      </c>
      <c r="C3122">
        <v>2024</v>
      </c>
      <c r="D3122" t="s">
        <v>118</v>
      </c>
      <c r="E3122">
        <v>112</v>
      </c>
      <c r="F3122" t="s">
        <v>119</v>
      </c>
      <c r="G3122" t="s">
        <v>120</v>
      </c>
      <c r="H3122" t="s">
        <v>27</v>
      </c>
      <c r="J3122" t="s">
        <v>28</v>
      </c>
      <c r="K3122" t="s">
        <v>28</v>
      </c>
      <c r="L3122" t="s">
        <v>28</v>
      </c>
      <c r="O3122" t="s">
        <v>28</v>
      </c>
      <c r="P3122" t="s">
        <v>28</v>
      </c>
      <c r="Q3122" t="s">
        <v>28</v>
      </c>
      <c r="R3122" t="s">
        <v>28</v>
      </c>
      <c r="S3122" t="s">
        <v>28</v>
      </c>
      <c r="U3122" t="s">
        <v>28</v>
      </c>
    </row>
    <row r="3123" spans="1:21" x14ac:dyDescent="0.35">
      <c r="A3123" t="s">
        <v>42</v>
      </c>
      <c r="B3123">
        <v>13</v>
      </c>
      <c r="C3123">
        <v>2024</v>
      </c>
      <c r="D3123" t="s">
        <v>118</v>
      </c>
      <c r="E3123">
        <v>112</v>
      </c>
      <c r="F3123" t="s">
        <v>119</v>
      </c>
      <c r="G3123" t="s">
        <v>120</v>
      </c>
      <c r="H3123" t="s">
        <v>27</v>
      </c>
      <c r="J3123" t="s">
        <v>28</v>
      </c>
      <c r="K3123" t="s">
        <v>28</v>
      </c>
      <c r="L3123" t="s">
        <v>28</v>
      </c>
      <c r="O3123" t="s">
        <v>28</v>
      </c>
      <c r="P3123" t="s">
        <v>28</v>
      </c>
      <c r="Q3123" t="s">
        <v>28</v>
      </c>
      <c r="R3123" t="s">
        <v>28</v>
      </c>
      <c r="S3123" t="s">
        <v>28</v>
      </c>
      <c r="U3123" t="s">
        <v>28</v>
      </c>
    </row>
    <row r="3124" spans="1:21" x14ac:dyDescent="0.35">
      <c r="A3124" t="s">
        <v>43</v>
      </c>
      <c r="B3124">
        <v>15</v>
      </c>
      <c r="C3124">
        <v>2024</v>
      </c>
      <c r="D3124" t="s">
        <v>118</v>
      </c>
      <c r="E3124">
        <v>112</v>
      </c>
      <c r="F3124" t="s">
        <v>119</v>
      </c>
      <c r="G3124" t="s">
        <v>120</v>
      </c>
      <c r="H3124" t="s">
        <v>25</v>
      </c>
      <c r="I3124">
        <v>150</v>
      </c>
      <c r="J3124" t="s">
        <v>121</v>
      </c>
      <c r="K3124">
        <v>0</v>
      </c>
      <c r="L3124">
        <v>0</v>
      </c>
      <c r="M3124">
        <v>1</v>
      </c>
      <c r="N3124" t="s">
        <v>27</v>
      </c>
      <c r="O3124" t="s">
        <v>27</v>
      </c>
      <c r="P3124">
        <v>21</v>
      </c>
      <c r="Q3124" t="s">
        <v>27</v>
      </c>
      <c r="R3124" t="s">
        <v>27</v>
      </c>
      <c r="S3124">
        <v>0</v>
      </c>
      <c r="T3124">
        <v>200</v>
      </c>
      <c r="U3124" t="s">
        <v>27</v>
      </c>
    </row>
    <row r="3125" spans="1:21" x14ac:dyDescent="0.35">
      <c r="A3125" t="s">
        <v>44</v>
      </c>
      <c r="B3125">
        <v>16</v>
      </c>
      <c r="C3125">
        <v>2024</v>
      </c>
      <c r="D3125" t="s">
        <v>118</v>
      </c>
      <c r="E3125">
        <v>112</v>
      </c>
      <c r="F3125" t="s">
        <v>119</v>
      </c>
      <c r="G3125" t="s">
        <v>120</v>
      </c>
      <c r="H3125" t="s">
        <v>27</v>
      </c>
      <c r="J3125" t="s">
        <v>28</v>
      </c>
      <c r="K3125" t="s">
        <v>28</v>
      </c>
      <c r="L3125" t="s">
        <v>28</v>
      </c>
      <c r="O3125" t="s">
        <v>28</v>
      </c>
      <c r="P3125" t="s">
        <v>28</v>
      </c>
      <c r="Q3125" t="s">
        <v>28</v>
      </c>
      <c r="R3125" t="s">
        <v>28</v>
      </c>
      <c r="S3125" t="s">
        <v>28</v>
      </c>
      <c r="U3125" t="s">
        <v>28</v>
      </c>
    </row>
    <row r="3126" spans="1:21" x14ac:dyDescent="0.35">
      <c r="A3126" t="s">
        <v>45</v>
      </c>
      <c r="B3126">
        <v>17</v>
      </c>
      <c r="C3126">
        <v>2024</v>
      </c>
      <c r="D3126" t="s">
        <v>118</v>
      </c>
      <c r="E3126">
        <v>112</v>
      </c>
      <c r="F3126" t="s">
        <v>119</v>
      </c>
      <c r="G3126" t="s">
        <v>120</v>
      </c>
      <c r="H3126" t="s">
        <v>27</v>
      </c>
      <c r="J3126" t="s">
        <v>28</v>
      </c>
      <c r="K3126" t="s">
        <v>28</v>
      </c>
      <c r="L3126" t="s">
        <v>28</v>
      </c>
      <c r="O3126" t="s">
        <v>28</v>
      </c>
      <c r="P3126" t="s">
        <v>28</v>
      </c>
      <c r="Q3126" t="s">
        <v>28</v>
      </c>
      <c r="R3126" t="s">
        <v>28</v>
      </c>
      <c r="S3126" t="s">
        <v>28</v>
      </c>
      <c r="U3126" t="s">
        <v>28</v>
      </c>
    </row>
    <row r="3127" spans="1:21" x14ac:dyDescent="0.35">
      <c r="A3127" t="s">
        <v>46</v>
      </c>
      <c r="B3127">
        <v>18</v>
      </c>
      <c r="C3127">
        <v>2024</v>
      </c>
      <c r="D3127" t="s">
        <v>118</v>
      </c>
      <c r="E3127">
        <v>112</v>
      </c>
      <c r="F3127" t="s">
        <v>119</v>
      </c>
      <c r="G3127" t="s">
        <v>120</v>
      </c>
      <c r="H3127" t="s">
        <v>27</v>
      </c>
      <c r="J3127" t="s">
        <v>28</v>
      </c>
      <c r="K3127" t="s">
        <v>28</v>
      </c>
      <c r="L3127" t="s">
        <v>28</v>
      </c>
      <c r="O3127" t="s">
        <v>28</v>
      </c>
      <c r="P3127" t="s">
        <v>28</v>
      </c>
      <c r="Q3127" t="s">
        <v>28</v>
      </c>
      <c r="R3127" t="s">
        <v>28</v>
      </c>
      <c r="S3127" t="s">
        <v>28</v>
      </c>
      <c r="U3127" t="s">
        <v>28</v>
      </c>
    </row>
    <row r="3128" spans="1:21" x14ac:dyDescent="0.35">
      <c r="A3128" t="s">
        <v>47</v>
      </c>
      <c r="B3128">
        <v>19</v>
      </c>
      <c r="C3128">
        <v>2024</v>
      </c>
      <c r="D3128" t="s">
        <v>118</v>
      </c>
      <c r="E3128">
        <v>112</v>
      </c>
      <c r="F3128" t="s">
        <v>119</v>
      </c>
      <c r="G3128" t="s">
        <v>120</v>
      </c>
      <c r="H3128" t="s">
        <v>27</v>
      </c>
      <c r="J3128" t="s">
        <v>28</v>
      </c>
      <c r="K3128" t="s">
        <v>28</v>
      </c>
      <c r="L3128" t="s">
        <v>28</v>
      </c>
      <c r="O3128" t="s">
        <v>28</v>
      </c>
      <c r="P3128" t="s">
        <v>28</v>
      </c>
      <c r="Q3128" t="s">
        <v>28</v>
      </c>
      <c r="R3128" t="s">
        <v>28</v>
      </c>
      <c r="S3128" t="s">
        <v>28</v>
      </c>
      <c r="U3128" t="s">
        <v>28</v>
      </c>
    </row>
    <row r="3129" spans="1:21" x14ac:dyDescent="0.35">
      <c r="A3129" t="s">
        <v>48</v>
      </c>
      <c r="B3129">
        <v>20</v>
      </c>
      <c r="C3129">
        <v>2024</v>
      </c>
      <c r="D3129" t="s">
        <v>118</v>
      </c>
      <c r="E3129">
        <v>112</v>
      </c>
      <c r="F3129" t="s">
        <v>119</v>
      </c>
      <c r="G3129" t="s">
        <v>120</v>
      </c>
      <c r="H3129" t="s">
        <v>27</v>
      </c>
      <c r="J3129" t="s">
        <v>28</v>
      </c>
      <c r="K3129" t="s">
        <v>28</v>
      </c>
      <c r="L3129" t="s">
        <v>28</v>
      </c>
      <c r="O3129" t="s">
        <v>28</v>
      </c>
      <c r="P3129" t="s">
        <v>28</v>
      </c>
      <c r="Q3129" t="s">
        <v>28</v>
      </c>
      <c r="R3129" t="s">
        <v>28</v>
      </c>
      <c r="S3129" t="s">
        <v>28</v>
      </c>
      <c r="U3129" t="s">
        <v>28</v>
      </c>
    </row>
    <row r="3130" spans="1:21" x14ac:dyDescent="0.35">
      <c r="A3130" t="s">
        <v>49</v>
      </c>
      <c r="B3130">
        <v>21</v>
      </c>
      <c r="C3130">
        <v>2024</v>
      </c>
      <c r="D3130" t="s">
        <v>118</v>
      </c>
      <c r="E3130">
        <v>112</v>
      </c>
      <c r="F3130" t="s">
        <v>119</v>
      </c>
      <c r="G3130" t="s">
        <v>120</v>
      </c>
      <c r="H3130" t="s">
        <v>27</v>
      </c>
      <c r="J3130" t="s">
        <v>28</v>
      </c>
      <c r="K3130" t="s">
        <v>28</v>
      </c>
      <c r="L3130" t="s">
        <v>28</v>
      </c>
      <c r="O3130" t="s">
        <v>28</v>
      </c>
      <c r="P3130" t="s">
        <v>28</v>
      </c>
      <c r="Q3130" t="s">
        <v>28</v>
      </c>
      <c r="R3130" t="s">
        <v>28</v>
      </c>
      <c r="S3130" t="s">
        <v>28</v>
      </c>
      <c r="U3130" t="s">
        <v>28</v>
      </c>
    </row>
    <row r="3131" spans="1:21" x14ac:dyDescent="0.35">
      <c r="A3131" t="s">
        <v>50</v>
      </c>
      <c r="B3131">
        <v>22</v>
      </c>
      <c r="C3131">
        <v>2024</v>
      </c>
      <c r="D3131" t="s">
        <v>118</v>
      </c>
      <c r="E3131">
        <v>112</v>
      </c>
      <c r="F3131" t="s">
        <v>119</v>
      </c>
      <c r="G3131" t="s">
        <v>120</v>
      </c>
      <c r="H3131" t="s">
        <v>27</v>
      </c>
      <c r="J3131" t="s">
        <v>28</v>
      </c>
      <c r="K3131" t="s">
        <v>28</v>
      </c>
      <c r="L3131" t="s">
        <v>28</v>
      </c>
      <c r="O3131" t="s">
        <v>28</v>
      </c>
      <c r="P3131" t="s">
        <v>28</v>
      </c>
      <c r="Q3131" t="s">
        <v>28</v>
      </c>
      <c r="R3131" t="s">
        <v>28</v>
      </c>
      <c r="S3131" t="s">
        <v>28</v>
      </c>
      <c r="U3131" t="s">
        <v>28</v>
      </c>
    </row>
    <row r="3132" spans="1:21" x14ac:dyDescent="0.35">
      <c r="A3132" t="s">
        <v>51</v>
      </c>
      <c r="B3132">
        <v>23</v>
      </c>
      <c r="C3132">
        <v>2024</v>
      </c>
      <c r="D3132" t="s">
        <v>118</v>
      </c>
      <c r="E3132">
        <v>112</v>
      </c>
      <c r="F3132" t="s">
        <v>119</v>
      </c>
      <c r="G3132" t="s">
        <v>120</v>
      </c>
      <c r="H3132" t="s">
        <v>27</v>
      </c>
      <c r="J3132" t="s">
        <v>28</v>
      </c>
      <c r="K3132" t="s">
        <v>28</v>
      </c>
      <c r="L3132" t="s">
        <v>28</v>
      </c>
      <c r="O3132" t="s">
        <v>28</v>
      </c>
      <c r="P3132" t="s">
        <v>28</v>
      </c>
      <c r="Q3132" t="s">
        <v>28</v>
      </c>
      <c r="R3132" t="s">
        <v>28</v>
      </c>
      <c r="S3132" t="s">
        <v>28</v>
      </c>
      <c r="U3132" t="s">
        <v>28</v>
      </c>
    </row>
    <row r="3133" spans="1:21" x14ac:dyDescent="0.35">
      <c r="A3133" t="s">
        <v>52</v>
      </c>
      <c r="B3133">
        <v>24</v>
      </c>
      <c r="C3133">
        <v>2024</v>
      </c>
      <c r="D3133" t="s">
        <v>118</v>
      </c>
      <c r="E3133">
        <v>112</v>
      </c>
      <c r="F3133" t="s">
        <v>119</v>
      </c>
      <c r="G3133" t="s">
        <v>120</v>
      </c>
      <c r="H3133" t="s">
        <v>25</v>
      </c>
      <c r="I3133">
        <v>0</v>
      </c>
      <c r="J3133" t="s">
        <v>121</v>
      </c>
      <c r="K3133">
        <v>0</v>
      </c>
      <c r="L3133">
        <v>0</v>
      </c>
      <c r="M3133">
        <v>2</v>
      </c>
      <c r="N3133" t="s">
        <v>27</v>
      </c>
      <c r="O3133" t="s">
        <v>27</v>
      </c>
      <c r="P3133" t="s">
        <v>28</v>
      </c>
      <c r="Q3133" t="s">
        <v>27</v>
      </c>
      <c r="R3133" t="s">
        <v>27</v>
      </c>
      <c r="S3133">
        <v>0</v>
      </c>
      <c r="T3133">
        <v>0</v>
      </c>
      <c r="U3133" t="s">
        <v>27</v>
      </c>
    </row>
    <row r="3134" spans="1:21" x14ac:dyDescent="0.35">
      <c r="A3134" t="s">
        <v>53</v>
      </c>
      <c r="B3134">
        <v>25</v>
      </c>
      <c r="C3134">
        <v>2024</v>
      </c>
      <c r="D3134" t="s">
        <v>118</v>
      </c>
      <c r="E3134">
        <v>112</v>
      </c>
      <c r="F3134" t="s">
        <v>119</v>
      </c>
      <c r="G3134" t="s">
        <v>120</v>
      </c>
      <c r="H3134" t="s">
        <v>25</v>
      </c>
      <c r="I3134">
        <v>75</v>
      </c>
      <c r="J3134" t="s">
        <v>121</v>
      </c>
      <c r="K3134">
        <v>0</v>
      </c>
      <c r="L3134">
        <v>0</v>
      </c>
      <c r="M3134">
        <v>2</v>
      </c>
      <c r="N3134" t="s">
        <v>27</v>
      </c>
      <c r="O3134" t="s">
        <v>27</v>
      </c>
      <c r="P3134">
        <v>18</v>
      </c>
      <c r="Q3134" t="s">
        <v>27</v>
      </c>
      <c r="R3134" t="s">
        <v>27</v>
      </c>
      <c r="S3134">
        <v>4</v>
      </c>
      <c r="T3134">
        <v>60</v>
      </c>
      <c r="U3134" t="s">
        <v>27</v>
      </c>
    </row>
    <row r="3135" spans="1:21" x14ac:dyDescent="0.35">
      <c r="A3135" t="s">
        <v>54</v>
      </c>
      <c r="B3135">
        <v>26</v>
      </c>
      <c r="C3135">
        <v>2024</v>
      </c>
      <c r="D3135" t="s">
        <v>118</v>
      </c>
      <c r="E3135">
        <v>112</v>
      </c>
      <c r="F3135" t="s">
        <v>119</v>
      </c>
      <c r="G3135" t="s">
        <v>120</v>
      </c>
      <c r="H3135" t="s">
        <v>27</v>
      </c>
      <c r="J3135" t="s">
        <v>28</v>
      </c>
      <c r="K3135" t="s">
        <v>28</v>
      </c>
      <c r="L3135" t="s">
        <v>28</v>
      </c>
      <c r="O3135" t="s">
        <v>28</v>
      </c>
      <c r="P3135" t="s">
        <v>28</v>
      </c>
      <c r="Q3135" t="s">
        <v>28</v>
      </c>
      <c r="R3135" t="s">
        <v>28</v>
      </c>
      <c r="S3135" t="s">
        <v>28</v>
      </c>
      <c r="U3135" t="s">
        <v>28</v>
      </c>
    </row>
    <row r="3136" spans="1:21" x14ac:dyDescent="0.35">
      <c r="A3136" t="s">
        <v>55</v>
      </c>
      <c r="B3136">
        <v>27</v>
      </c>
      <c r="C3136">
        <v>2024</v>
      </c>
      <c r="D3136" t="s">
        <v>118</v>
      </c>
      <c r="E3136">
        <v>112</v>
      </c>
      <c r="F3136" t="s">
        <v>119</v>
      </c>
      <c r="G3136" t="s">
        <v>120</v>
      </c>
      <c r="H3136" t="s">
        <v>25</v>
      </c>
      <c r="I3136">
        <v>210</v>
      </c>
      <c r="J3136" t="s">
        <v>121</v>
      </c>
      <c r="K3136">
        <v>0</v>
      </c>
      <c r="L3136">
        <v>0</v>
      </c>
      <c r="M3136">
        <v>2</v>
      </c>
      <c r="N3136" t="s">
        <v>27</v>
      </c>
      <c r="O3136" t="s">
        <v>27</v>
      </c>
      <c r="P3136">
        <v>18</v>
      </c>
      <c r="Q3136" t="s">
        <v>27</v>
      </c>
      <c r="R3136" t="s">
        <v>27</v>
      </c>
      <c r="S3136">
        <v>0</v>
      </c>
      <c r="T3136">
        <v>0</v>
      </c>
      <c r="U3136" t="s">
        <v>27</v>
      </c>
    </row>
    <row r="3137" spans="1:21" x14ac:dyDescent="0.35">
      <c r="A3137" t="s">
        <v>56</v>
      </c>
      <c r="B3137">
        <v>28</v>
      </c>
      <c r="C3137">
        <v>2024</v>
      </c>
      <c r="D3137" t="s">
        <v>118</v>
      </c>
      <c r="E3137">
        <v>112</v>
      </c>
      <c r="F3137" t="s">
        <v>119</v>
      </c>
      <c r="G3137" t="s">
        <v>120</v>
      </c>
      <c r="H3137" t="s">
        <v>27</v>
      </c>
      <c r="J3137" t="s">
        <v>28</v>
      </c>
      <c r="K3137" t="s">
        <v>28</v>
      </c>
      <c r="L3137" t="s">
        <v>28</v>
      </c>
      <c r="O3137" t="s">
        <v>28</v>
      </c>
      <c r="P3137" t="s">
        <v>28</v>
      </c>
      <c r="Q3137" t="s">
        <v>28</v>
      </c>
      <c r="R3137" t="s">
        <v>28</v>
      </c>
      <c r="S3137" t="s">
        <v>28</v>
      </c>
      <c r="U3137" t="s">
        <v>28</v>
      </c>
    </row>
    <row r="3138" spans="1:21" x14ac:dyDescent="0.35">
      <c r="A3138" t="s">
        <v>57</v>
      </c>
      <c r="B3138">
        <v>29</v>
      </c>
      <c r="C3138">
        <v>2024</v>
      </c>
      <c r="D3138" t="s">
        <v>118</v>
      </c>
      <c r="E3138">
        <v>112</v>
      </c>
      <c r="F3138" t="s">
        <v>119</v>
      </c>
      <c r="G3138" t="s">
        <v>120</v>
      </c>
      <c r="H3138" t="s">
        <v>27</v>
      </c>
      <c r="J3138" t="s">
        <v>28</v>
      </c>
      <c r="K3138" t="s">
        <v>28</v>
      </c>
      <c r="L3138" t="s">
        <v>28</v>
      </c>
      <c r="O3138" t="s">
        <v>28</v>
      </c>
      <c r="P3138" t="s">
        <v>28</v>
      </c>
      <c r="Q3138" t="s">
        <v>28</v>
      </c>
      <c r="R3138" t="s">
        <v>28</v>
      </c>
      <c r="S3138" t="s">
        <v>28</v>
      </c>
      <c r="U3138" t="s">
        <v>28</v>
      </c>
    </row>
    <row r="3139" spans="1:21" x14ac:dyDescent="0.35">
      <c r="A3139" t="s">
        <v>58</v>
      </c>
      <c r="B3139">
        <v>30</v>
      </c>
      <c r="C3139">
        <v>2024</v>
      </c>
      <c r="D3139" t="s">
        <v>118</v>
      </c>
      <c r="E3139">
        <v>112</v>
      </c>
      <c r="F3139" t="s">
        <v>119</v>
      </c>
      <c r="G3139" t="s">
        <v>120</v>
      </c>
      <c r="H3139" t="s">
        <v>25</v>
      </c>
      <c r="I3139">
        <v>100</v>
      </c>
      <c r="J3139" t="s">
        <v>121</v>
      </c>
      <c r="K3139">
        <v>1000</v>
      </c>
      <c r="L3139">
        <v>0</v>
      </c>
      <c r="M3139">
        <v>1</v>
      </c>
      <c r="N3139" t="s">
        <v>27</v>
      </c>
      <c r="O3139" t="s">
        <v>32</v>
      </c>
      <c r="P3139">
        <v>18</v>
      </c>
      <c r="Q3139" t="s">
        <v>27</v>
      </c>
      <c r="R3139" t="s">
        <v>27</v>
      </c>
      <c r="S3139">
        <v>0</v>
      </c>
      <c r="T3139">
        <v>300</v>
      </c>
      <c r="U3139" t="s">
        <v>39</v>
      </c>
    </row>
    <row r="3140" spans="1:21" x14ac:dyDescent="0.35">
      <c r="A3140" t="s">
        <v>59</v>
      </c>
      <c r="B3140">
        <v>31</v>
      </c>
      <c r="C3140">
        <v>2024</v>
      </c>
      <c r="D3140" t="s">
        <v>118</v>
      </c>
      <c r="E3140">
        <v>112</v>
      </c>
      <c r="F3140" t="s">
        <v>119</v>
      </c>
      <c r="G3140" t="s">
        <v>120</v>
      </c>
      <c r="H3140" t="s">
        <v>27</v>
      </c>
      <c r="J3140" t="s">
        <v>28</v>
      </c>
      <c r="K3140" t="s">
        <v>28</v>
      </c>
      <c r="L3140" t="s">
        <v>28</v>
      </c>
      <c r="O3140" t="s">
        <v>28</v>
      </c>
      <c r="P3140" t="s">
        <v>28</v>
      </c>
      <c r="Q3140" t="s">
        <v>28</v>
      </c>
      <c r="R3140" t="s">
        <v>28</v>
      </c>
      <c r="S3140" t="s">
        <v>28</v>
      </c>
      <c r="U3140" t="s">
        <v>28</v>
      </c>
    </row>
    <row r="3141" spans="1:21" x14ac:dyDescent="0.35">
      <c r="A3141" t="s">
        <v>60</v>
      </c>
      <c r="B3141">
        <v>32</v>
      </c>
      <c r="C3141">
        <v>2024</v>
      </c>
      <c r="D3141" t="s">
        <v>118</v>
      </c>
      <c r="E3141">
        <v>112</v>
      </c>
      <c r="F3141" t="s">
        <v>119</v>
      </c>
      <c r="G3141" t="s">
        <v>120</v>
      </c>
      <c r="H3141" t="s">
        <v>27</v>
      </c>
      <c r="J3141" t="s">
        <v>28</v>
      </c>
      <c r="K3141" t="s">
        <v>28</v>
      </c>
      <c r="L3141" t="s">
        <v>28</v>
      </c>
      <c r="O3141" t="s">
        <v>28</v>
      </c>
      <c r="P3141" t="s">
        <v>28</v>
      </c>
      <c r="Q3141" t="s">
        <v>28</v>
      </c>
      <c r="R3141" t="s">
        <v>28</v>
      </c>
      <c r="S3141" t="s">
        <v>28</v>
      </c>
      <c r="U3141" t="s">
        <v>28</v>
      </c>
    </row>
    <row r="3142" spans="1:21" x14ac:dyDescent="0.35">
      <c r="A3142" t="s">
        <v>61</v>
      </c>
      <c r="B3142">
        <v>33</v>
      </c>
      <c r="C3142">
        <v>2024</v>
      </c>
      <c r="D3142" t="s">
        <v>118</v>
      </c>
      <c r="E3142">
        <v>112</v>
      </c>
      <c r="F3142" t="s">
        <v>119</v>
      </c>
      <c r="G3142" t="s">
        <v>120</v>
      </c>
      <c r="H3142" t="s">
        <v>27</v>
      </c>
      <c r="J3142" t="s">
        <v>28</v>
      </c>
      <c r="K3142" t="s">
        <v>28</v>
      </c>
      <c r="L3142" t="s">
        <v>28</v>
      </c>
      <c r="O3142" t="s">
        <v>28</v>
      </c>
      <c r="P3142" t="s">
        <v>28</v>
      </c>
      <c r="Q3142" t="s">
        <v>28</v>
      </c>
      <c r="R3142" t="s">
        <v>28</v>
      </c>
      <c r="S3142" t="s">
        <v>28</v>
      </c>
      <c r="U3142" t="s">
        <v>28</v>
      </c>
    </row>
    <row r="3143" spans="1:21" x14ac:dyDescent="0.35">
      <c r="A3143" t="s">
        <v>62</v>
      </c>
      <c r="B3143">
        <v>34</v>
      </c>
      <c r="C3143">
        <v>2024</v>
      </c>
      <c r="D3143" t="s">
        <v>118</v>
      </c>
      <c r="E3143">
        <v>112</v>
      </c>
      <c r="F3143" t="s">
        <v>119</v>
      </c>
      <c r="G3143" t="s">
        <v>120</v>
      </c>
      <c r="H3143" t="s">
        <v>25</v>
      </c>
      <c r="I3143">
        <v>250</v>
      </c>
      <c r="J3143" t="s">
        <v>121</v>
      </c>
      <c r="K3143">
        <v>1000</v>
      </c>
      <c r="L3143">
        <v>0</v>
      </c>
      <c r="M3143">
        <v>2</v>
      </c>
      <c r="N3143" t="s">
        <v>27</v>
      </c>
      <c r="O3143" t="s">
        <v>27</v>
      </c>
      <c r="P3143">
        <v>18</v>
      </c>
      <c r="Q3143" t="s">
        <v>27</v>
      </c>
      <c r="R3143" t="s">
        <v>27</v>
      </c>
      <c r="S3143">
        <v>0</v>
      </c>
      <c r="T3143">
        <v>100</v>
      </c>
      <c r="U3143" t="s">
        <v>27</v>
      </c>
    </row>
    <row r="3144" spans="1:21" x14ac:dyDescent="0.35">
      <c r="A3144" t="s">
        <v>63</v>
      </c>
      <c r="B3144">
        <v>35</v>
      </c>
      <c r="C3144">
        <v>2024</v>
      </c>
      <c r="D3144" t="s">
        <v>118</v>
      </c>
      <c r="E3144">
        <v>112</v>
      </c>
      <c r="F3144" t="s">
        <v>119</v>
      </c>
      <c r="G3144" t="s">
        <v>120</v>
      </c>
      <c r="H3144" t="s">
        <v>25</v>
      </c>
      <c r="I3144">
        <v>75</v>
      </c>
      <c r="J3144" t="s">
        <v>121</v>
      </c>
      <c r="K3144">
        <v>500</v>
      </c>
      <c r="L3144">
        <v>0</v>
      </c>
      <c r="M3144">
        <v>1</v>
      </c>
      <c r="N3144" t="s">
        <v>27</v>
      </c>
      <c r="O3144" t="s">
        <v>27</v>
      </c>
      <c r="P3144">
        <v>18</v>
      </c>
      <c r="Q3144" t="s">
        <v>27</v>
      </c>
      <c r="R3144" t="s">
        <v>27</v>
      </c>
      <c r="S3144">
        <v>0</v>
      </c>
      <c r="T3144">
        <v>75</v>
      </c>
      <c r="U3144" t="s">
        <v>27</v>
      </c>
    </row>
    <row r="3145" spans="1:21" x14ac:dyDescent="0.35">
      <c r="A3145" t="s">
        <v>64</v>
      </c>
      <c r="B3145">
        <v>36</v>
      </c>
      <c r="C3145">
        <v>2024</v>
      </c>
      <c r="D3145" t="s">
        <v>118</v>
      </c>
      <c r="E3145">
        <v>112</v>
      </c>
      <c r="F3145" t="s">
        <v>119</v>
      </c>
      <c r="G3145" t="s">
        <v>120</v>
      </c>
      <c r="H3145" t="s">
        <v>25</v>
      </c>
      <c r="I3145">
        <v>150</v>
      </c>
      <c r="J3145" t="s">
        <v>121</v>
      </c>
      <c r="K3145">
        <v>6000</v>
      </c>
      <c r="L3145">
        <v>0</v>
      </c>
      <c r="M3145">
        <v>2</v>
      </c>
      <c r="N3145" t="s">
        <v>27</v>
      </c>
      <c r="O3145" t="s">
        <v>27</v>
      </c>
      <c r="P3145">
        <v>21</v>
      </c>
      <c r="Q3145" t="s">
        <v>27</v>
      </c>
      <c r="R3145" t="s">
        <v>27</v>
      </c>
      <c r="S3145">
        <v>0</v>
      </c>
      <c r="T3145">
        <v>100</v>
      </c>
      <c r="U3145" t="s">
        <v>27</v>
      </c>
    </row>
    <row r="3146" spans="1:21" x14ac:dyDescent="0.35">
      <c r="A3146" t="s">
        <v>65</v>
      </c>
      <c r="B3146">
        <v>37</v>
      </c>
      <c r="C3146">
        <v>2024</v>
      </c>
      <c r="D3146" t="s">
        <v>118</v>
      </c>
      <c r="E3146">
        <v>112</v>
      </c>
      <c r="F3146" t="s">
        <v>119</v>
      </c>
      <c r="G3146" t="s">
        <v>120</v>
      </c>
      <c r="H3146" t="s">
        <v>27</v>
      </c>
      <c r="J3146" t="s">
        <v>28</v>
      </c>
      <c r="K3146" t="s">
        <v>28</v>
      </c>
      <c r="L3146" t="s">
        <v>28</v>
      </c>
      <c r="O3146" t="s">
        <v>28</v>
      </c>
      <c r="P3146" t="s">
        <v>28</v>
      </c>
      <c r="Q3146" t="s">
        <v>28</v>
      </c>
      <c r="R3146" t="s">
        <v>28</v>
      </c>
      <c r="S3146" t="s">
        <v>28</v>
      </c>
      <c r="U3146" t="s">
        <v>28</v>
      </c>
    </row>
    <row r="3147" spans="1:21" x14ac:dyDescent="0.35">
      <c r="A3147" t="s">
        <v>66</v>
      </c>
      <c r="B3147">
        <v>38</v>
      </c>
      <c r="C3147">
        <v>2024</v>
      </c>
      <c r="D3147" t="s">
        <v>118</v>
      </c>
      <c r="E3147">
        <v>112</v>
      </c>
      <c r="F3147" t="s">
        <v>119</v>
      </c>
      <c r="G3147" t="s">
        <v>120</v>
      </c>
      <c r="H3147" t="s">
        <v>27</v>
      </c>
      <c r="J3147" t="s">
        <v>28</v>
      </c>
      <c r="K3147" t="s">
        <v>28</v>
      </c>
      <c r="L3147" t="s">
        <v>28</v>
      </c>
      <c r="O3147" t="s">
        <v>28</v>
      </c>
      <c r="P3147" t="s">
        <v>28</v>
      </c>
      <c r="Q3147" t="s">
        <v>28</v>
      </c>
      <c r="R3147" t="s">
        <v>28</v>
      </c>
      <c r="S3147" t="s">
        <v>28</v>
      </c>
      <c r="U3147" t="s">
        <v>28</v>
      </c>
    </row>
    <row r="3148" spans="1:21" x14ac:dyDescent="0.35">
      <c r="A3148" t="s">
        <v>67</v>
      </c>
      <c r="B3148">
        <v>39</v>
      </c>
      <c r="C3148">
        <v>2024</v>
      </c>
      <c r="D3148" t="s">
        <v>118</v>
      </c>
      <c r="E3148">
        <v>112</v>
      </c>
      <c r="F3148" t="s">
        <v>119</v>
      </c>
      <c r="G3148" t="s">
        <v>120</v>
      </c>
      <c r="H3148" t="s">
        <v>27</v>
      </c>
      <c r="J3148" t="s">
        <v>28</v>
      </c>
      <c r="K3148" t="s">
        <v>28</v>
      </c>
      <c r="L3148" t="s">
        <v>28</v>
      </c>
      <c r="O3148" t="s">
        <v>28</v>
      </c>
      <c r="P3148" t="s">
        <v>28</v>
      </c>
      <c r="Q3148" t="s">
        <v>28</v>
      </c>
      <c r="R3148" t="s">
        <v>28</v>
      </c>
      <c r="S3148" t="s">
        <v>28</v>
      </c>
      <c r="U3148" t="s">
        <v>28</v>
      </c>
    </row>
    <row r="3149" spans="1:21" x14ac:dyDescent="0.35">
      <c r="A3149" t="s">
        <v>68</v>
      </c>
      <c r="B3149">
        <v>40</v>
      </c>
      <c r="C3149">
        <v>2024</v>
      </c>
      <c r="D3149" t="s">
        <v>118</v>
      </c>
      <c r="E3149">
        <v>112</v>
      </c>
      <c r="F3149" t="s">
        <v>119</v>
      </c>
      <c r="G3149" t="s">
        <v>120</v>
      </c>
      <c r="H3149" t="s">
        <v>27</v>
      </c>
      <c r="J3149" t="s">
        <v>28</v>
      </c>
      <c r="K3149" t="s">
        <v>28</v>
      </c>
      <c r="L3149" t="s">
        <v>28</v>
      </c>
      <c r="O3149" t="s">
        <v>28</v>
      </c>
      <c r="P3149" t="s">
        <v>28</v>
      </c>
      <c r="Q3149" t="s">
        <v>28</v>
      </c>
      <c r="R3149" t="s">
        <v>28</v>
      </c>
      <c r="S3149" t="s">
        <v>28</v>
      </c>
      <c r="U3149" t="s">
        <v>28</v>
      </c>
    </row>
    <row r="3150" spans="1:21" x14ac:dyDescent="0.35">
      <c r="A3150" t="s">
        <v>69</v>
      </c>
      <c r="B3150">
        <v>41</v>
      </c>
      <c r="C3150">
        <v>2024</v>
      </c>
      <c r="D3150" t="s">
        <v>118</v>
      </c>
      <c r="E3150">
        <v>112</v>
      </c>
      <c r="F3150" t="s">
        <v>119</v>
      </c>
      <c r="G3150" t="s">
        <v>120</v>
      </c>
      <c r="H3150" t="s">
        <v>27</v>
      </c>
      <c r="J3150" t="s">
        <v>28</v>
      </c>
      <c r="K3150" t="s">
        <v>28</v>
      </c>
      <c r="L3150" t="s">
        <v>28</v>
      </c>
      <c r="O3150" t="s">
        <v>28</v>
      </c>
      <c r="P3150" t="s">
        <v>28</v>
      </c>
      <c r="Q3150" t="s">
        <v>28</v>
      </c>
      <c r="R3150" t="s">
        <v>28</v>
      </c>
      <c r="S3150" t="s">
        <v>28</v>
      </c>
      <c r="U3150" t="s">
        <v>28</v>
      </c>
    </row>
    <row r="3151" spans="1:21" x14ac:dyDescent="0.35">
      <c r="A3151" t="s">
        <v>70</v>
      </c>
      <c r="B3151">
        <v>42</v>
      </c>
      <c r="C3151">
        <v>2024</v>
      </c>
      <c r="D3151" t="s">
        <v>118</v>
      </c>
      <c r="E3151">
        <v>112</v>
      </c>
      <c r="F3151" t="s">
        <v>119</v>
      </c>
      <c r="G3151" t="s">
        <v>120</v>
      </c>
      <c r="H3151" t="s">
        <v>25</v>
      </c>
      <c r="I3151">
        <v>170</v>
      </c>
      <c r="J3151" t="s">
        <v>121</v>
      </c>
      <c r="K3151">
        <v>0</v>
      </c>
      <c r="L3151">
        <v>0</v>
      </c>
      <c r="M3151">
        <v>1</v>
      </c>
      <c r="N3151" t="s">
        <v>27</v>
      </c>
      <c r="O3151" t="s">
        <v>27</v>
      </c>
      <c r="P3151">
        <v>18</v>
      </c>
      <c r="Q3151" t="s">
        <v>32</v>
      </c>
      <c r="R3151" t="s">
        <v>27</v>
      </c>
      <c r="S3151">
        <v>0</v>
      </c>
      <c r="T3151">
        <v>130</v>
      </c>
      <c r="U3151" t="s">
        <v>39</v>
      </c>
    </row>
    <row r="3152" spans="1:21" x14ac:dyDescent="0.35">
      <c r="A3152" t="s">
        <v>71</v>
      </c>
      <c r="B3152">
        <v>44</v>
      </c>
      <c r="C3152">
        <v>2024</v>
      </c>
      <c r="D3152" t="s">
        <v>118</v>
      </c>
      <c r="E3152">
        <v>112</v>
      </c>
      <c r="F3152" t="s">
        <v>119</v>
      </c>
      <c r="G3152" t="s">
        <v>120</v>
      </c>
      <c r="H3152" t="s">
        <v>25</v>
      </c>
      <c r="I3152">
        <v>171</v>
      </c>
      <c r="J3152" t="s">
        <v>121</v>
      </c>
      <c r="K3152">
        <v>0</v>
      </c>
      <c r="L3152">
        <v>0</v>
      </c>
      <c r="M3152">
        <v>1</v>
      </c>
      <c r="N3152" t="s">
        <v>27</v>
      </c>
      <c r="O3152" t="s">
        <v>27</v>
      </c>
      <c r="P3152" t="s">
        <v>28</v>
      </c>
      <c r="Q3152" t="s">
        <v>27</v>
      </c>
      <c r="R3152" t="s">
        <v>27</v>
      </c>
      <c r="S3152">
        <v>0</v>
      </c>
      <c r="T3152">
        <v>102</v>
      </c>
      <c r="U3152" t="s">
        <v>29</v>
      </c>
    </row>
    <row r="3153" spans="1:21" x14ac:dyDescent="0.35">
      <c r="A3153" t="s">
        <v>72</v>
      </c>
      <c r="B3153">
        <v>45</v>
      </c>
      <c r="C3153">
        <v>2024</v>
      </c>
      <c r="D3153" t="s">
        <v>118</v>
      </c>
      <c r="E3153">
        <v>112</v>
      </c>
      <c r="F3153" t="s">
        <v>119</v>
      </c>
      <c r="G3153" t="s">
        <v>120</v>
      </c>
      <c r="H3153" t="s">
        <v>27</v>
      </c>
      <c r="J3153" t="s">
        <v>28</v>
      </c>
      <c r="K3153" t="s">
        <v>28</v>
      </c>
      <c r="L3153" t="s">
        <v>28</v>
      </c>
      <c r="O3153" t="s">
        <v>28</v>
      </c>
      <c r="P3153" t="s">
        <v>28</v>
      </c>
      <c r="Q3153" t="s">
        <v>28</v>
      </c>
      <c r="R3153" t="s">
        <v>28</v>
      </c>
      <c r="S3153" t="s">
        <v>28</v>
      </c>
      <c r="U3153" t="s">
        <v>28</v>
      </c>
    </row>
    <row r="3154" spans="1:21" x14ac:dyDescent="0.35">
      <c r="A3154" t="s">
        <v>73</v>
      </c>
      <c r="B3154">
        <v>46</v>
      </c>
      <c r="C3154">
        <v>2024</v>
      </c>
      <c r="D3154" t="s">
        <v>118</v>
      </c>
      <c r="E3154">
        <v>112</v>
      </c>
      <c r="F3154" t="s">
        <v>119</v>
      </c>
      <c r="G3154" t="s">
        <v>120</v>
      </c>
      <c r="H3154" t="s">
        <v>27</v>
      </c>
      <c r="J3154" t="s">
        <v>28</v>
      </c>
      <c r="K3154" t="s">
        <v>28</v>
      </c>
      <c r="L3154" t="s">
        <v>28</v>
      </c>
      <c r="O3154" t="s">
        <v>28</v>
      </c>
      <c r="P3154" t="s">
        <v>28</v>
      </c>
      <c r="Q3154" t="s">
        <v>28</v>
      </c>
      <c r="R3154" t="s">
        <v>28</v>
      </c>
      <c r="S3154" t="s">
        <v>28</v>
      </c>
      <c r="U3154" t="s">
        <v>28</v>
      </c>
    </row>
    <row r="3155" spans="1:21" x14ac:dyDescent="0.35">
      <c r="A3155" t="s">
        <v>74</v>
      </c>
      <c r="B3155">
        <v>47</v>
      </c>
      <c r="C3155">
        <v>2024</v>
      </c>
      <c r="D3155" t="s">
        <v>118</v>
      </c>
      <c r="E3155">
        <v>112</v>
      </c>
      <c r="F3155" t="s">
        <v>119</v>
      </c>
      <c r="G3155" t="s">
        <v>120</v>
      </c>
      <c r="H3155" t="s">
        <v>27</v>
      </c>
      <c r="J3155" t="s">
        <v>28</v>
      </c>
      <c r="K3155" t="s">
        <v>28</v>
      </c>
      <c r="L3155" t="s">
        <v>28</v>
      </c>
      <c r="O3155" t="s">
        <v>28</v>
      </c>
      <c r="P3155" t="s">
        <v>28</v>
      </c>
      <c r="Q3155" t="s">
        <v>28</v>
      </c>
      <c r="R3155" t="s">
        <v>28</v>
      </c>
      <c r="S3155" t="s">
        <v>28</v>
      </c>
      <c r="U3155" t="s">
        <v>28</v>
      </c>
    </row>
    <row r="3156" spans="1:21" x14ac:dyDescent="0.35">
      <c r="A3156" t="s">
        <v>75</v>
      </c>
      <c r="B3156">
        <v>48</v>
      </c>
      <c r="C3156">
        <v>2024</v>
      </c>
      <c r="D3156" t="s">
        <v>118</v>
      </c>
      <c r="E3156">
        <v>112</v>
      </c>
      <c r="F3156" t="s">
        <v>119</v>
      </c>
      <c r="G3156" t="s">
        <v>120</v>
      </c>
      <c r="H3156" t="s">
        <v>27</v>
      </c>
      <c r="J3156" t="s">
        <v>28</v>
      </c>
      <c r="K3156" t="s">
        <v>28</v>
      </c>
      <c r="L3156" t="s">
        <v>28</v>
      </c>
      <c r="O3156" t="s">
        <v>28</v>
      </c>
      <c r="P3156" t="s">
        <v>28</v>
      </c>
      <c r="Q3156" t="s">
        <v>28</v>
      </c>
      <c r="R3156" t="s">
        <v>28</v>
      </c>
      <c r="S3156" t="s">
        <v>28</v>
      </c>
      <c r="U3156" t="s">
        <v>28</v>
      </c>
    </row>
    <row r="3157" spans="1:21" x14ac:dyDescent="0.35">
      <c r="A3157" t="s">
        <v>76</v>
      </c>
      <c r="B3157">
        <v>49</v>
      </c>
      <c r="C3157">
        <v>2024</v>
      </c>
      <c r="D3157" t="s">
        <v>118</v>
      </c>
      <c r="E3157">
        <v>112</v>
      </c>
      <c r="F3157" t="s">
        <v>119</v>
      </c>
      <c r="G3157" t="s">
        <v>120</v>
      </c>
      <c r="H3157" t="s">
        <v>27</v>
      </c>
      <c r="J3157" t="s">
        <v>28</v>
      </c>
      <c r="K3157" t="s">
        <v>28</v>
      </c>
      <c r="L3157" t="s">
        <v>28</v>
      </c>
      <c r="O3157" t="s">
        <v>28</v>
      </c>
      <c r="P3157" t="s">
        <v>28</v>
      </c>
      <c r="Q3157" t="s">
        <v>28</v>
      </c>
      <c r="R3157" t="s">
        <v>28</v>
      </c>
      <c r="S3157" t="s">
        <v>28</v>
      </c>
      <c r="U3157" t="s">
        <v>28</v>
      </c>
    </row>
    <row r="3158" spans="1:21" x14ac:dyDescent="0.35">
      <c r="A3158" t="s">
        <v>77</v>
      </c>
      <c r="B3158">
        <v>50</v>
      </c>
      <c r="C3158">
        <v>2024</v>
      </c>
      <c r="D3158" t="s">
        <v>118</v>
      </c>
      <c r="E3158">
        <v>112</v>
      </c>
      <c r="F3158" t="s">
        <v>119</v>
      </c>
      <c r="G3158" t="s">
        <v>120</v>
      </c>
      <c r="H3158" t="s">
        <v>27</v>
      </c>
      <c r="J3158" t="s">
        <v>28</v>
      </c>
      <c r="K3158" t="s">
        <v>28</v>
      </c>
      <c r="L3158" t="s">
        <v>28</v>
      </c>
      <c r="O3158" t="s">
        <v>28</v>
      </c>
      <c r="P3158" t="s">
        <v>28</v>
      </c>
      <c r="Q3158" t="s">
        <v>28</v>
      </c>
      <c r="R3158" t="s">
        <v>28</v>
      </c>
      <c r="S3158" t="s">
        <v>28</v>
      </c>
      <c r="U3158" t="s">
        <v>28</v>
      </c>
    </row>
    <row r="3159" spans="1:21" x14ac:dyDescent="0.35">
      <c r="A3159" t="s">
        <v>78</v>
      </c>
      <c r="B3159">
        <v>51</v>
      </c>
      <c r="C3159">
        <v>2024</v>
      </c>
      <c r="D3159" t="s">
        <v>118</v>
      </c>
      <c r="E3159">
        <v>112</v>
      </c>
      <c r="F3159" t="s">
        <v>119</v>
      </c>
      <c r="G3159" t="s">
        <v>120</v>
      </c>
      <c r="H3159" t="s">
        <v>27</v>
      </c>
      <c r="J3159" t="s">
        <v>28</v>
      </c>
      <c r="K3159" t="s">
        <v>28</v>
      </c>
      <c r="L3159" t="s">
        <v>28</v>
      </c>
      <c r="O3159" t="s">
        <v>28</v>
      </c>
      <c r="P3159" t="s">
        <v>28</v>
      </c>
      <c r="Q3159" t="s">
        <v>28</v>
      </c>
      <c r="R3159" t="s">
        <v>28</v>
      </c>
      <c r="S3159" t="s">
        <v>28</v>
      </c>
      <c r="U3159" t="s">
        <v>28</v>
      </c>
    </row>
    <row r="3160" spans="1:21" x14ac:dyDescent="0.35">
      <c r="A3160" t="s">
        <v>79</v>
      </c>
      <c r="B3160">
        <v>53</v>
      </c>
      <c r="C3160">
        <v>2024</v>
      </c>
      <c r="D3160" t="s">
        <v>118</v>
      </c>
      <c r="E3160">
        <v>112</v>
      </c>
      <c r="F3160" t="s">
        <v>119</v>
      </c>
      <c r="G3160" t="s">
        <v>120</v>
      </c>
      <c r="H3160" t="s">
        <v>27</v>
      </c>
      <c r="J3160" t="s">
        <v>28</v>
      </c>
      <c r="K3160" t="s">
        <v>28</v>
      </c>
      <c r="L3160" t="s">
        <v>28</v>
      </c>
      <c r="O3160" t="s">
        <v>28</v>
      </c>
      <c r="P3160" t="s">
        <v>28</v>
      </c>
      <c r="Q3160" t="s">
        <v>28</v>
      </c>
      <c r="R3160" t="s">
        <v>28</v>
      </c>
      <c r="S3160" t="s">
        <v>28</v>
      </c>
      <c r="U3160" t="s">
        <v>28</v>
      </c>
    </row>
    <row r="3161" spans="1:21" x14ac:dyDescent="0.35">
      <c r="A3161" t="s">
        <v>80</v>
      </c>
      <c r="B3161">
        <v>54</v>
      </c>
      <c r="C3161">
        <v>2024</v>
      </c>
      <c r="D3161" t="s">
        <v>118</v>
      </c>
      <c r="E3161">
        <v>112</v>
      </c>
      <c r="F3161" t="s">
        <v>119</v>
      </c>
      <c r="G3161" t="s">
        <v>120</v>
      </c>
      <c r="H3161" t="s">
        <v>27</v>
      </c>
      <c r="J3161" t="s">
        <v>28</v>
      </c>
      <c r="K3161" t="s">
        <v>28</v>
      </c>
      <c r="L3161" t="s">
        <v>28</v>
      </c>
      <c r="O3161" t="s">
        <v>28</v>
      </c>
      <c r="P3161" t="s">
        <v>28</v>
      </c>
      <c r="Q3161" t="s">
        <v>28</v>
      </c>
      <c r="R3161" t="s">
        <v>28</v>
      </c>
      <c r="S3161" t="s">
        <v>28</v>
      </c>
      <c r="U3161" t="s">
        <v>28</v>
      </c>
    </row>
    <row r="3162" spans="1:21" x14ac:dyDescent="0.35">
      <c r="A3162" t="s">
        <v>81</v>
      </c>
      <c r="B3162">
        <v>55</v>
      </c>
      <c r="C3162">
        <v>2024</v>
      </c>
      <c r="D3162" t="s">
        <v>118</v>
      </c>
      <c r="E3162">
        <v>112</v>
      </c>
      <c r="F3162" t="s">
        <v>119</v>
      </c>
      <c r="G3162" t="s">
        <v>120</v>
      </c>
      <c r="H3162" t="s">
        <v>27</v>
      </c>
      <c r="J3162" t="s">
        <v>28</v>
      </c>
      <c r="K3162" t="s">
        <v>28</v>
      </c>
      <c r="L3162" t="s">
        <v>28</v>
      </c>
      <c r="O3162" t="s">
        <v>28</v>
      </c>
      <c r="P3162" t="s">
        <v>28</v>
      </c>
      <c r="Q3162" t="s">
        <v>28</v>
      </c>
      <c r="R3162" t="s">
        <v>28</v>
      </c>
      <c r="S3162" t="s">
        <v>28</v>
      </c>
      <c r="U3162" t="s">
        <v>28</v>
      </c>
    </row>
    <row r="3163" spans="1:21" x14ac:dyDescent="0.35">
      <c r="A3163" t="s">
        <v>82</v>
      </c>
      <c r="B3163">
        <v>56</v>
      </c>
      <c r="C3163">
        <v>2024</v>
      </c>
      <c r="D3163" t="s">
        <v>118</v>
      </c>
      <c r="E3163">
        <v>112</v>
      </c>
      <c r="F3163" t="s">
        <v>119</v>
      </c>
      <c r="G3163" t="s">
        <v>120</v>
      </c>
      <c r="H3163" t="s">
        <v>27</v>
      </c>
      <c r="J3163" t="s">
        <v>28</v>
      </c>
      <c r="K3163" t="s">
        <v>28</v>
      </c>
      <c r="L3163" t="s">
        <v>28</v>
      </c>
      <c r="O3163" t="s">
        <v>28</v>
      </c>
      <c r="P3163" t="s">
        <v>28</v>
      </c>
      <c r="Q3163" t="s">
        <v>28</v>
      </c>
      <c r="R3163" t="s">
        <v>28</v>
      </c>
      <c r="S3163" t="s">
        <v>28</v>
      </c>
      <c r="U3163" t="s">
        <v>28</v>
      </c>
    </row>
    <row r="3164" spans="1:21" x14ac:dyDescent="0.35">
      <c r="A3164" t="s">
        <v>21</v>
      </c>
      <c r="B3164">
        <v>1</v>
      </c>
      <c r="C3164">
        <v>2024</v>
      </c>
      <c r="D3164" t="s">
        <v>122</v>
      </c>
      <c r="E3164">
        <v>113</v>
      </c>
      <c r="F3164" t="s">
        <v>123</v>
      </c>
      <c r="G3164" t="s">
        <v>24</v>
      </c>
      <c r="H3164" t="s">
        <v>27</v>
      </c>
      <c r="J3164" t="s">
        <v>28</v>
      </c>
      <c r="K3164" t="s">
        <v>28</v>
      </c>
      <c r="L3164" t="s">
        <v>28</v>
      </c>
      <c r="M3164" t="s">
        <v>28</v>
      </c>
      <c r="N3164" t="s">
        <v>28</v>
      </c>
      <c r="O3164" t="s">
        <v>28</v>
      </c>
      <c r="P3164" t="s">
        <v>28</v>
      </c>
      <c r="Q3164" t="s">
        <v>28</v>
      </c>
      <c r="R3164" t="s">
        <v>28</v>
      </c>
      <c r="S3164" t="s">
        <v>28</v>
      </c>
      <c r="U3164" t="s">
        <v>28</v>
      </c>
    </row>
    <row r="3165" spans="1:21" x14ac:dyDescent="0.35">
      <c r="A3165" t="s">
        <v>30</v>
      </c>
      <c r="B3165">
        <v>2</v>
      </c>
      <c r="C3165">
        <v>2024</v>
      </c>
      <c r="D3165" t="s">
        <v>122</v>
      </c>
      <c r="E3165">
        <v>113</v>
      </c>
      <c r="F3165" t="s">
        <v>123</v>
      </c>
      <c r="G3165" t="s">
        <v>24</v>
      </c>
      <c r="H3165" t="s">
        <v>25</v>
      </c>
      <c r="I3165">
        <v>120</v>
      </c>
      <c r="J3165" t="s">
        <v>86</v>
      </c>
      <c r="K3165">
        <v>0</v>
      </c>
      <c r="L3165">
        <v>2</v>
      </c>
      <c r="M3165">
        <v>1</v>
      </c>
      <c r="N3165" t="s">
        <v>27</v>
      </c>
      <c r="O3165" t="s">
        <v>27</v>
      </c>
      <c r="P3165" t="s">
        <v>28</v>
      </c>
      <c r="Q3165" t="s">
        <v>32</v>
      </c>
      <c r="R3165" t="s">
        <v>27</v>
      </c>
      <c r="S3165">
        <v>2</v>
      </c>
      <c r="T3165">
        <v>60</v>
      </c>
      <c r="U3165" t="s">
        <v>29</v>
      </c>
    </row>
    <row r="3166" spans="1:21" x14ac:dyDescent="0.35">
      <c r="A3166" t="s">
        <v>33</v>
      </c>
      <c r="B3166">
        <v>4</v>
      </c>
      <c r="C3166">
        <v>2024</v>
      </c>
      <c r="D3166" t="s">
        <v>122</v>
      </c>
      <c r="E3166">
        <v>113</v>
      </c>
      <c r="F3166" t="s">
        <v>123</v>
      </c>
      <c r="G3166" t="s">
        <v>24</v>
      </c>
      <c r="H3166" t="s">
        <v>27</v>
      </c>
      <c r="J3166" t="s">
        <v>28</v>
      </c>
      <c r="K3166" t="s">
        <v>28</v>
      </c>
      <c r="L3166" t="s">
        <v>28</v>
      </c>
      <c r="M3166" t="s">
        <v>28</v>
      </c>
      <c r="N3166" t="s">
        <v>28</v>
      </c>
      <c r="O3166" t="s">
        <v>28</v>
      </c>
      <c r="P3166" t="s">
        <v>28</v>
      </c>
      <c r="Q3166" t="s">
        <v>28</v>
      </c>
      <c r="R3166" t="s">
        <v>28</v>
      </c>
      <c r="S3166" t="s">
        <v>28</v>
      </c>
      <c r="U3166" t="s">
        <v>28</v>
      </c>
    </row>
    <row r="3167" spans="1:21" x14ac:dyDescent="0.35">
      <c r="A3167" t="s">
        <v>34</v>
      </c>
      <c r="B3167">
        <v>5</v>
      </c>
      <c r="C3167">
        <v>2024</v>
      </c>
      <c r="D3167" t="s">
        <v>122</v>
      </c>
      <c r="E3167">
        <v>113</v>
      </c>
      <c r="F3167" t="s">
        <v>123</v>
      </c>
      <c r="G3167" t="s">
        <v>24</v>
      </c>
      <c r="H3167" t="s">
        <v>25</v>
      </c>
      <c r="I3167">
        <v>4</v>
      </c>
      <c r="J3167" t="s">
        <v>86</v>
      </c>
      <c r="K3167">
        <v>0</v>
      </c>
      <c r="L3167">
        <v>2</v>
      </c>
      <c r="M3167">
        <v>2</v>
      </c>
      <c r="N3167" t="s">
        <v>32</v>
      </c>
      <c r="O3167" t="s">
        <v>27</v>
      </c>
      <c r="P3167" t="s">
        <v>28</v>
      </c>
      <c r="Q3167" t="s">
        <v>32</v>
      </c>
      <c r="R3167" t="s">
        <v>27</v>
      </c>
      <c r="S3167">
        <v>2</v>
      </c>
      <c r="T3167">
        <v>50</v>
      </c>
      <c r="U3167" t="s">
        <v>27</v>
      </c>
    </row>
    <row r="3168" spans="1:21" x14ac:dyDescent="0.35">
      <c r="A3168" t="s">
        <v>35</v>
      </c>
      <c r="B3168">
        <v>6</v>
      </c>
      <c r="C3168">
        <v>2024</v>
      </c>
      <c r="D3168" t="s">
        <v>122</v>
      </c>
      <c r="E3168">
        <v>113</v>
      </c>
      <c r="F3168" t="s">
        <v>123</v>
      </c>
      <c r="G3168" t="s">
        <v>24</v>
      </c>
      <c r="H3168" t="s">
        <v>25</v>
      </c>
      <c r="I3168">
        <v>120</v>
      </c>
      <c r="J3168" t="s">
        <v>86</v>
      </c>
      <c r="K3168">
        <v>0</v>
      </c>
      <c r="L3168">
        <v>2</v>
      </c>
      <c r="M3168">
        <v>2</v>
      </c>
      <c r="N3168" t="s">
        <v>27</v>
      </c>
      <c r="O3168" t="s">
        <v>27</v>
      </c>
      <c r="P3168" t="s">
        <v>28</v>
      </c>
      <c r="Q3168" t="s">
        <v>32</v>
      </c>
      <c r="R3168" t="s">
        <v>27</v>
      </c>
      <c r="S3168">
        <v>25</v>
      </c>
      <c r="T3168">
        <v>100</v>
      </c>
      <c r="U3168" t="s">
        <v>27</v>
      </c>
    </row>
    <row r="3169" spans="1:21" x14ac:dyDescent="0.35">
      <c r="A3169" t="s">
        <v>36</v>
      </c>
      <c r="B3169">
        <v>8</v>
      </c>
      <c r="C3169">
        <v>2024</v>
      </c>
      <c r="D3169" t="s">
        <v>122</v>
      </c>
      <c r="E3169">
        <v>113</v>
      </c>
      <c r="F3169" t="s">
        <v>123</v>
      </c>
      <c r="G3169" t="s">
        <v>24</v>
      </c>
      <c r="H3169" t="s">
        <v>27</v>
      </c>
      <c r="J3169" t="s">
        <v>28</v>
      </c>
      <c r="K3169" t="s">
        <v>28</v>
      </c>
      <c r="L3169" t="s">
        <v>28</v>
      </c>
      <c r="M3169" t="s">
        <v>28</v>
      </c>
      <c r="N3169" t="s">
        <v>28</v>
      </c>
      <c r="O3169" t="s">
        <v>28</v>
      </c>
      <c r="P3169" t="s">
        <v>28</v>
      </c>
      <c r="Q3169" t="s">
        <v>28</v>
      </c>
      <c r="R3169" t="s">
        <v>28</v>
      </c>
      <c r="S3169" t="s">
        <v>28</v>
      </c>
      <c r="U3169" t="s">
        <v>28</v>
      </c>
    </row>
    <row r="3170" spans="1:21" x14ac:dyDescent="0.35">
      <c r="A3170" t="s">
        <v>37</v>
      </c>
      <c r="B3170">
        <v>9</v>
      </c>
      <c r="C3170">
        <v>2024</v>
      </c>
      <c r="D3170" t="s">
        <v>122</v>
      </c>
      <c r="E3170">
        <v>113</v>
      </c>
      <c r="F3170" t="s">
        <v>123</v>
      </c>
      <c r="G3170" t="s">
        <v>24</v>
      </c>
      <c r="H3170" t="s">
        <v>27</v>
      </c>
      <c r="J3170" t="s">
        <v>28</v>
      </c>
      <c r="K3170" t="s">
        <v>28</v>
      </c>
      <c r="L3170" t="s">
        <v>28</v>
      </c>
      <c r="M3170" t="s">
        <v>28</v>
      </c>
      <c r="N3170" t="s">
        <v>28</v>
      </c>
      <c r="O3170" t="s">
        <v>28</v>
      </c>
      <c r="P3170" t="s">
        <v>28</v>
      </c>
      <c r="Q3170" t="s">
        <v>28</v>
      </c>
      <c r="R3170" t="s">
        <v>28</v>
      </c>
      <c r="S3170" t="s">
        <v>28</v>
      </c>
      <c r="U3170" t="s">
        <v>28</v>
      </c>
    </row>
    <row r="3171" spans="1:21" x14ac:dyDescent="0.35">
      <c r="A3171" t="s">
        <v>38</v>
      </c>
      <c r="B3171">
        <v>10</v>
      </c>
      <c r="C3171">
        <v>2024</v>
      </c>
      <c r="D3171" t="s">
        <v>122</v>
      </c>
      <c r="E3171">
        <v>113</v>
      </c>
      <c r="F3171" t="s">
        <v>123</v>
      </c>
      <c r="G3171" t="s">
        <v>24</v>
      </c>
      <c r="H3171" t="s">
        <v>27</v>
      </c>
      <c r="J3171" t="s">
        <v>28</v>
      </c>
      <c r="K3171" t="s">
        <v>28</v>
      </c>
      <c r="L3171" t="s">
        <v>28</v>
      </c>
      <c r="M3171" t="s">
        <v>28</v>
      </c>
      <c r="N3171" t="s">
        <v>28</v>
      </c>
      <c r="O3171" t="s">
        <v>28</v>
      </c>
      <c r="P3171" t="s">
        <v>28</v>
      </c>
      <c r="Q3171" t="s">
        <v>28</v>
      </c>
      <c r="R3171" t="s">
        <v>28</v>
      </c>
      <c r="S3171" t="s">
        <v>28</v>
      </c>
      <c r="U3171" t="s">
        <v>28</v>
      </c>
    </row>
    <row r="3172" spans="1:21" x14ac:dyDescent="0.35">
      <c r="A3172" t="s">
        <v>41</v>
      </c>
      <c r="B3172">
        <v>12</v>
      </c>
      <c r="C3172">
        <v>2024</v>
      </c>
      <c r="D3172" t="s">
        <v>122</v>
      </c>
      <c r="E3172">
        <v>113</v>
      </c>
      <c r="F3172" t="s">
        <v>123</v>
      </c>
      <c r="G3172" t="s">
        <v>24</v>
      </c>
      <c r="H3172" t="s">
        <v>27</v>
      </c>
      <c r="J3172" t="s">
        <v>28</v>
      </c>
      <c r="K3172" t="s">
        <v>28</v>
      </c>
      <c r="L3172" t="s">
        <v>28</v>
      </c>
      <c r="M3172" t="s">
        <v>28</v>
      </c>
      <c r="N3172" t="s">
        <v>28</v>
      </c>
      <c r="O3172" t="s">
        <v>28</v>
      </c>
      <c r="P3172" t="s">
        <v>28</v>
      </c>
      <c r="Q3172" t="s">
        <v>28</v>
      </c>
      <c r="R3172" t="s">
        <v>28</v>
      </c>
      <c r="S3172" t="s">
        <v>28</v>
      </c>
      <c r="U3172" t="s">
        <v>28</v>
      </c>
    </row>
    <row r="3173" spans="1:21" x14ac:dyDescent="0.35">
      <c r="A3173" t="s">
        <v>42</v>
      </c>
      <c r="B3173">
        <v>13</v>
      </c>
      <c r="C3173">
        <v>2024</v>
      </c>
      <c r="D3173" t="s">
        <v>122</v>
      </c>
      <c r="E3173">
        <v>113</v>
      </c>
      <c r="F3173" t="s">
        <v>123</v>
      </c>
      <c r="G3173" t="s">
        <v>24</v>
      </c>
      <c r="H3173" t="s">
        <v>27</v>
      </c>
      <c r="J3173" t="s">
        <v>28</v>
      </c>
      <c r="K3173" t="s">
        <v>28</v>
      </c>
      <c r="L3173" t="s">
        <v>28</v>
      </c>
      <c r="M3173" t="s">
        <v>28</v>
      </c>
      <c r="N3173" t="s">
        <v>28</v>
      </c>
      <c r="O3173" t="s">
        <v>28</v>
      </c>
      <c r="P3173" t="s">
        <v>28</v>
      </c>
      <c r="Q3173" t="s">
        <v>28</v>
      </c>
      <c r="R3173" t="s">
        <v>28</v>
      </c>
      <c r="S3173" t="s">
        <v>28</v>
      </c>
      <c r="U3173" t="s">
        <v>28</v>
      </c>
    </row>
    <row r="3174" spans="1:21" x14ac:dyDescent="0.35">
      <c r="A3174" t="s">
        <v>43</v>
      </c>
      <c r="B3174">
        <v>15</v>
      </c>
      <c r="C3174">
        <v>2024</v>
      </c>
      <c r="D3174" t="s">
        <v>122</v>
      </c>
      <c r="E3174">
        <v>113</v>
      </c>
      <c r="F3174" t="s">
        <v>123</v>
      </c>
      <c r="G3174" t="s">
        <v>24</v>
      </c>
      <c r="H3174" t="s">
        <v>27</v>
      </c>
      <c r="J3174" t="s">
        <v>28</v>
      </c>
      <c r="K3174" t="s">
        <v>28</v>
      </c>
      <c r="L3174" t="s">
        <v>28</v>
      </c>
      <c r="M3174" t="s">
        <v>28</v>
      </c>
      <c r="N3174" t="s">
        <v>28</v>
      </c>
      <c r="O3174" t="s">
        <v>28</v>
      </c>
      <c r="P3174" t="s">
        <v>28</v>
      </c>
      <c r="Q3174" t="s">
        <v>28</v>
      </c>
      <c r="R3174" t="s">
        <v>28</v>
      </c>
      <c r="S3174" t="s">
        <v>28</v>
      </c>
      <c r="U3174" t="s">
        <v>28</v>
      </c>
    </row>
    <row r="3175" spans="1:21" x14ac:dyDescent="0.35">
      <c r="A3175" t="s">
        <v>44</v>
      </c>
      <c r="B3175">
        <v>16</v>
      </c>
      <c r="C3175">
        <v>2024</v>
      </c>
      <c r="D3175" t="s">
        <v>122</v>
      </c>
      <c r="E3175">
        <v>113</v>
      </c>
      <c r="F3175" t="s">
        <v>123</v>
      </c>
      <c r="G3175" t="s">
        <v>24</v>
      </c>
      <c r="H3175" t="s">
        <v>27</v>
      </c>
      <c r="J3175" t="s">
        <v>28</v>
      </c>
      <c r="K3175" t="s">
        <v>28</v>
      </c>
      <c r="L3175" t="s">
        <v>28</v>
      </c>
      <c r="M3175" t="s">
        <v>28</v>
      </c>
      <c r="N3175" t="s">
        <v>28</v>
      </c>
      <c r="O3175" t="s">
        <v>28</v>
      </c>
      <c r="P3175" t="s">
        <v>28</v>
      </c>
      <c r="Q3175" t="s">
        <v>28</v>
      </c>
      <c r="R3175" t="s">
        <v>28</v>
      </c>
      <c r="S3175" t="s">
        <v>28</v>
      </c>
      <c r="U3175" t="s">
        <v>28</v>
      </c>
    </row>
    <row r="3176" spans="1:21" x14ac:dyDescent="0.35">
      <c r="A3176" t="s">
        <v>45</v>
      </c>
      <c r="B3176">
        <v>17</v>
      </c>
      <c r="C3176">
        <v>2024</v>
      </c>
      <c r="D3176" t="s">
        <v>122</v>
      </c>
      <c r="E3176">
        <v>113</v>
      </c>
      <c r="F3176" t="s">
        <v>123</v>
      </c>
      <c r="G3176" t="s">
        <v>24</v>
      </c>
      <c r="H3176" t="s">
        <v>27</v>
      </c>
      <c r="J3176" t="s">
        <v>28</v>
      </c>
      <c r="K3176" t="s">
        <v>28</v>
      </c>
      <c r="L3176" t="s">
        <v>28</v>
      </c>
      <c r="M3176" t="s">
        <v>28</v>
      </c>
      <c r="N3176" t="s">
        <v>28</v>
      </c>
      <c r="O3176" t="s">
        <v>28</v>
      </c>
      <c r="P3176" t="s">
        <v>28</v>
      </c>
      <c r="Q3176" t="s">
        <v>28</v>
      </c>
      <c r="R3176" t="s">
        <v>28</v>
      </c>
      <c r="S3176" t="s">
        <v>28</v>
      </c>
      <c r="U3176" t="s">
        <v>28</v>
      </c>
    </row>
    <row r="3177" spans="1:21" x14ac:dyDescent="0.35">
      <c r="A3177" t="s">
        <v>46</v>
      </c>
      <c r="B3177">
        <v>18</v>
      </c>
      <c r="C3177">
        <v>2024</v>
      </c>
      <c r="D3177" t="s">
        <v>122</v>
      </c>
      <c r="E3177">
        <v>113</v>
      </c>
      <c r="F3177" t="s">
        <v>123</v>
      </c>
      <c r="G3177" t="s">
        <v>24</v>
      </c>
      <c r="H3177" t="s">
        <v>27</v>
      </c>
      <c r="J3177" t="s">
        <v>28</v>
      </c>
      <c r="K3177" t="s">
        <v>28</v>
      </c>
      <c r="L3177" t="s">
        <v>28</v>
      </c>
      <c r="M3177" t="s">
        <v>28</v>
      </c>
      <c r="N3177" t="s">
        <v>28</v>
      </c>
      <c r="O3177" t="s">
        <v>28</v>
      </c>
      <c r="P3177" t="s">
        <v>28</v>
      </c>
      <c r="Q3177" t="s">
        <v>28</v>
      </c>
      <c r="R3177" t="s">
        <v>28</v>
      </c>
      <c r="S3177" t="s">
        <v>28</v>
      </c>
      <c r="U3177" t="s">
        <v>28</v>
      </c>
    </row>
    <row r="3178" spans="1:21" x14ac:dyDescent="0.35">
      <c r="A3178" t="s">
        <v>47</v>
      </c>
      <c r="B3178">
        <v>19</v>
      </c>
      <c r="C3178">
        <v>2024</v>
      </c>
      <c r="D3178" t="s">
        <v>122</v>
      </c>
      <c r="E3178">
        <v>113</v>
      </c>
      <c r="F3178" t="s">
        <v>123</v>
      </c>
      <c r="G3178" t="s">
        <v>24</v>
      </c>
      <c r="H3178" t="s">
        <v>25</v>
      </c>
      <c r="I3178">
        <v>40</v>
      </c>
      <c r="J3178" t="s">
        <v>86</v>
      </c>
      <c r="K3178">
        <v>0</v>
      </c>
      <c r="L3178">
        <v>2</v>
      </c>
      <c r="M3178">
        <v>2</v>
      </c>
      <c r="N3178" t="s">
        <v>27</v>
      </c>
      <c r="O3178" t="s">
        <v>27</v>
      </c>
      <c r="P3178" t="s">
        <v>28</v>
      </c>
      <c r="Q3178" t="s">
        <v>27</v>
      </c>
      <c r="R3178" t="s">
        <v>27</v>
      </c>
      <c r="S3178">
        <v>20</v>
      </c>
      <c r="T3178">
        <v>75</v>
      </c>
      <c r="U3178" t="s">
        <v>27</v>
      </c>
    </row>
    <row r="3179" spans="1:21" x14ac:dyDescent="0.35">
      <c r="A3179" t="s">
        <v>48</v>
      </c>
      <c r="B3179">
        <v>20</v>
      </c>
      <c r="C3179">
        <v>2024</v>
      </c>
      <c r="D3179" t="s">
        <v>122</v>
      </c>
      <c r="E3179">
        <v>113</v>
      </c>
      <c r="F3179" t="s">
        <v>123</v>
      </c>
      <c r="G3179" t="s">
        <v>24</v>
      </c>
      <c r="H3179" t="s">
        <v>27</v>
      </c>
      <c r="J3179" t="s">
        <v>28</v>
      </c>
      <c r="K3179" t="s">
        <v>28</v>
      </c>
      <c r="L3179" t="s">
        <v>28</v>
      </c>
      <c r="M3179" t="s">
        <v>28</v>
      </c>
      <c r="N3179" t="s">
        <v>28</v>
      </c>
      <c r="O3179" t="s">
        <v>28</v>
      </c>
      <c r="P3179" t="s">
        <v>28</v>
      </c>
      <c r="Q3179" t="s">
        <v>28</v>
      </c>
      <c r="R3179" t="s">
        <v>28</v>
      </c>
      <c r="S3179" t="s">
        <v>28</v>
      </c>
      <c r="U3179" t="s">
        <v>28</v>
      </c>
    </row>
    <row r="3180" spans="1:21" x14ac:dyDescent="0.35">
      <c r="A3180" t="s">
        <v>49</v>
      </c>
      <c r="B3180">
        <v>21</v>
      </c>
      <c r="C3180">
        <v>2024</v>
      </c>
      <c r="D3180" t="s">
        <v>122</v>
      </c>
      <c r="E3180">
        <v>113</v>
      </c>
      <c r="F3180" t="s">
        <v>123</v>
      </c>
      <c r="G3180" t="s">
        <v>24</v>
      </c>
      <c r="H3180" t="s">
        <v>27</v>
      </c>
      <c r="J3180" t="s">
        <v>28</v>
      </c>
      <c r="K3180" t="s">
        <v>28</v>
      </c>
      <c r="L3180" t="s">
        <v>28</v>
      </c>
      <c r="M3180" t="s">
        <v>28</v>
      </c>
      <c r="N3180" t="s">
        <v>28</v>
      </c>
      <c r="O3180" t="s">
        <v>28</v>
      </c>
      <c r="P3180" t="s">
        <v>28</v>
      </c>
      <c r="Q3180" t="s">
        <v>28</v>
      </c>
      <c r="R3180" t="s">
        <v>28</v>
      </c>
      <c r="S3180" t="s">
        <v>28</v>
      </c>
      <c r="U3180" t="s">
        <v>28</v>
      </c>
    </row>
    <row r="3181" spans="1:21" x14ac:dyDescent="0.35">
      <c r="A3181" t="s">
        <v>50</v>
      </c>
      <c r="B3181">
        <v>22</v>
      </c>
      <c r="C3181">
        <v>2024</v>
      </c>
      <c r="D3181" t="s">
        <v>122</v>
      </c>
      <c r="E3181">
        <v>113</v>
      </c>
      <c r="F3181" t="s">
        <v>123</v>
      </c>
      <c r="G3181" t="s">
        <v>24</v>
      </c>
      <c r="H3181" t="s">
        <v>27</v>
      </c>
    </row>
    <row r="3182" spans="1:21" x14ac:dyDescent="0.35">
      <c r="A3182" t="s">
        <v>51</v>
      </c>
      <c r="B3182">
        <v>23</v>
      </c>
      <c r="C3182">
        <v>2024</v>
      </c>
      <c r="D3182" t="s">
        <v>122</v>
      </c>
      <c r="E3182">
        <v>113</v>
      </c>
      <c r="F3182" t="s">
        <v>123</v>
      </c>
      <c r="G3182" t="s">
        <v>24</v>
      </c>
      <c r="H3182" t="s">
        <v>25</v>
      </c>
      <c r="I3182">
        <v>250</v>
      </c>
      <c r="J3182" t="s">
        <v>86</v>
      </c>
      <c r="K3182">
        <v>0</v>
      </c>
      <c r="L3182">
        <v>2</v>
      </c>
      <c r="M3182">
        <v>1</v>
      </c>
      <c r="N3182" t="s">
        <v>27</v>
      </c>
      <c r="O3182" t="s">
        <v>32</v>
      </c>
      <c r="P3182">
        <v>18</v>
      </c>
      <c r="Q3182" t="s">
        <v>27</v>
      </c>
      <c r="R3182" t="s">
        <v>27</v>
      </c>
      <c r="S3182">
        <v>50</v>
      </c>
      <c r="T3182">
        <v>200</v>
      </c>
      <c r="U3182" t="s">
        <v>29</v>
      </c>
    </row>
    <row r="3183" spans="1:21" x14ac:dyDescent="0.35">
      <c r="A3183" t="s">
        <v>52</v>
      </c>
      <c r="B3183">
        <v>24</v>
      </c>
      <c r="C3183">
        <v>2024</v>
      </c>
      <c r="D3183" t="s">
        <v>122</v>
      </c>
      <c r="E3183">
        <v>113</v>
      </c>
      <c r="F3183" t="s">
        <v>123</v>
      </c>
      <c r="G3183" t="s">
        <v>24</v>
      </c>
      <c r="H3183" t="s">
        <v>25</v>
      </c>
      <c r="I3183">
        <v>20</v>
      </c>
      <c r="J3183" t="s">
        <v>86</v>
      </c>
      <c r="K3183">
        <v>0</v>
      </c>
      <c r="L3183">
        <v>2</v>
      </c>
      <c r="M3183">
        <v>1</v>
      </c>
      <c r="N3183" t="s">
        <v>27</v>
      </c>
      <c r="O3183" t="s">
        <v>32</v>
      </c>
      <c r="P3183">
        <v>18</v>
      </c>
      <c r="Q3183" t="s">
        <v>32</v>
      </c>
      <c r="R3183" t="s">
        <v>27</v>
      </c>
      <c r="S3183">
        <v>0</v>
      </c>
      <c r="T3183">
        <v>136</v>
      </c>
      <c r="U3183" t="s">
        <v>27</v>
      </c>
    </row>
    <row r="3184" spans="1:21" x14ac:dyDescent="0.35">
      <c r="A3184" t="s">
        <v>53</v>
      </c>
      <c r="B3184">
        <v>25</v>
      </c>
      <c r="C3184">
        <v>2024</v>
      </c>
      <c r="D3184" t="s">
        <v>122</v>
      </c>
      <c r="E3184">
        <v>113</v>
      </c>
      <c r="F3184" t="s">
        <v>123</v>
      </c>
      <c r="G3184" t="s">
        <v>24</v>
      </c>
      <c r="H3184" t="s">
        <v>25</v>
      </c>
      <c r="I3184">
        <v>60</v>
      </c>
      <c r="J3184" t="s">
        <v>86</v>
      </c>
      <c r="K3184">
        <v>0</v>
      </c>
      <c r="L3184">
        <v>2</v>
      </c>
      <c r="M3184">
        <v>2</v>
      </c>
      <c r="N3184" t="s">
        <v>27</v>
      </c>
      <c r="O3184" t="s">
        <v>32</v>
      </c>
      <c r="P3184">
        <v>18</v>
      </c>
      <c r="Q3184" t="s">
        <v>32</v>
      </c>
      <c r="R3184" t="s">
        <v>32</v>
      </c>
      <c r="S3184">
        <v>12</v>
      </c>
      <c r="T3184">
        <v>45</v>
      </c>
      <c r="U3184" t="s">
        <v>29</v>
      </c>
    </row>
    <row r="3185" spans="1:21" x14ac:dyDescent="0.35">
      <c r="A3185" t="s">
        <v>54</v>
      </c>
      <c r="B3185">
        <v>26</v>
      </c>
      <c r="C3185">
        <v>2024</v>
      </c>
      <c r="D3185" t="s">
        <v>122</v>
      </c>
      <c r="E3185">
        <v>113</v>
      </c>
      <c r="F3185" t="s">
        <v>123</v>
      </c>
      <c r="G3185" t="s">
        <v>24</v>
      </c>
      <c r="H3185" t="s">
        <v>25</v>
      </c>
      <c r="I3185">
        <v>135.19999999999999</v>
      </c>
      <c r="J3185" t="s">
        <v>86</v>
      </c>
      <c r="K3185">
        <v>0</v>
      </c>
      <c r="L3185">
        <v>2</v>
      </c>
      <c r="M3185">
        <v>2</v>
      </c>
      <c r="N3185" t="s">
        <v>27</v>
      </c>
      <c r="O3185" t="s">
        <v>32</v>
      </c>
      <c r="P3185" t="s">
        <v>28</v>
      </c>
      <c r="Q3185" t="s">
        <v>32</v>
      </c>
      <c r="R3185" t="s">
        <v>32</v>
      </c>
      <c r="S3185">
        <v>24</v>
      </c>
      <c r="T3185">
        <v>31.2</v>
      </c>
      <c r="U3185" t="s">
        <v>29</v>
      </c>
    </row>
    <row r="3186" spans="1:21" x14ac:dyDescent="0.35">
      <c r="A3186" t="s">
        <v>55</v>
      </c>
      <c r="B3186">
        <v>27</v>
      </c>
      <c r="C3186">
        <v>2024</v>
      </c>
      <c r="D3186" t="s">
        <v>122</v>
      </c>
      <c r="E3186">
        <v>113</v>
      </c>
      <c r="F3186" t="s">
        <v>123</v>
      </c>
      <c r="G3186" t="s">
        <v>24</v>
      </c>
      <c r="H3186" t="s">
        <v>25</v>
      </c>
      <c r="I3186">
        <v>91</v>
      </c>
      <c r="J3186" t="s">
        <v>86</v>
      </c>
      <c r="K3186">
        <v>0</v>
      </c>
      <c r="L3186">
        <v>2</v>
      </c>
      <c r="M3186">
        <v>3</v>
      </c>
      <c r="N3186" t="s">
        <v>27</v>
      </c>
      <c r="O3186" t="s">
        <v>32</v>
      </c>
      <c r="P3186" t="s">
        <v>28</v>
      </c>
      <c r="Q3186" t="s">
        <v>32</v>
      </c>
      <c r="R3186" t="s">
        <v>27</v>
      </c>
      <c r="S3186">
        <v>25</v>
      </c>
      <c r="T3186">
        <v>150</v>
      </c>
      <c r="U3186" t="s">
        <v>29</v>
      </c>
    </row>
    <row r="3187" spans="1:21" x14ac:dyDescent="0.35">
      <c r="A3187" t="s">
        <v>56</v>
      </c>
      <c r="B3187">
        <v>28</v>
      </c>
      <c r="C3187">
        <v>2024</v>
      </c>
      <c r="D3187" t="s">
        <v>122</v>
      </c>
      <c r="E3187">
        <v>113</v>
      </c>
      <c r="F3187" t="s">
        <v>123</v>
      </c>
      <c r="G3187" t="s">
        <v>24</v>
      </c>
      <c r="H3187" t="s">
        <v>27</v>
      </c>
      <c r="J3187" t="s">
        <v>28</v>
      </c>
      <c r="K3187" t="s">
        <v>28</v>
      </c>
      <c r="L3187" t="s">
        <v>28</v>
      </c>
      <c r="M3187" t="s">
        <v>28</v>
      </c>
      <c r="N3187" t="s">
        <v>28</v>
      </c>
      <c r="O3187" t="s">
        <v>28</v>
      </c>
      <c r="P3187" t="s">
        <v>28</v>
      </c>
      <c r="Q3187" t="s">
        <v>28</v>
      </c>
      <c r="R3187" t="s">
        <v>28</v>
      </c>
      <c r="S3187" t="s">
        <v>28</v>
      </c>
      <c r="U3187" t="s">
        <v>28</v>
      </c>
    </row>
    <row r="3188" spans="1:21" x14ac:dyDescent="0.35">
      <c r="A3188" t="s">
        <v>57</v>
      </c>
      <c r="B3188">
        <v>29</v>
      </c>
      <c r="C3188">
        <v>2024</v>
      </c>
      <c r="D3188" t="s">
        <v>122</v>
      </c>
      <c r="E3188">
        <v>113</v>
      </c>
      <c r="F3188" t="s">
        <v>123</v>
      </c>
      <c r="G3188" t="s">
        <v>24</v>
      </c>
      <c r="H3188" t="s">
        <v>27</v>
      </c>
      <c r="J3188" t="s">
        <v>28</v>
      </c>
      <c r="K3188" t="s">
        <v>28</v>
      </c>
      <c r="L3188" t="s">
        <v>28</v>
      </c>
      <c r="M3188" t="s">
        <v>28</v>
      </c>
      <c r="N3188" t="s">
        <v>28</v>
      </c>
      <c r="O3188" t="s">
        <v>28</v>
      </c>
      <c r="P3188" t="s">
        <v>28</v>
      </c>
      <c r="Q3188" t="s">
        <v>28</v>
      </c>
      <c r="R3188" t="s">
        <v>28</v>
      </c>
      <c r="S3188" t="s">
        <v>28</v>
      </c>
      <c r="U3188" t="s">
        <v>28</v>
      </c>
    </row>
    <row r="3189" spans="1:21" x14ac:dyDescent="0.35">
      <c r="A3189" t="s">
        <v>40</v>
      </c>
      <c r="B3189">
        <v>11</v>
      </c>
      <c r="C3189">
        <v>2024</v>
      </c>
      <c r="D3189" t="s">
        <v>122</v>
      </c>
      <c r="E3189">
        <v>113</v>
      </c>
      <c r="F3189" t="s">
        <v>123</v>
      </c>
      <c r="G3189" t="s">
        <v>24</v>
      </c>
      <c r="H3189" t="s">
        <v>25</v>
      </c>
      <c r="I3189">
        <v>190</v>
      </c>
      <c r="J3189" t="s">
        <v>86</v>
      </c>
      <c r="K3189">
        <v>0</v>
      </c>
      <c r="L3189">
        <v>2</v>
      </c>
      <c r="M3189">
        <v>1</v>
      </c>
      <c r="N3189" t="s">
        <v>27</v>
      </c>
      <c r="O3189" t="s">
        <v>27</v>
      </c>
      <c r="P3189">
        <v>18</v>
      </c>
      <c r="Q3189" t="s">
        <v>32</v>
      </c>
      <c r="R3189" t="s">
        <v>27</v>
      </c>
      <c r="S3189">
        <v>10</v>
      </c>
      <c r="T3189">
        <v>75</v>
      </c>
      <c r="U3189" t="s">
        <v>29</v>
      </c>
    </row>
    <row r="3190" spans="1:21" x14ac:dyDescent="0.35">
      <c r="A3190" t="s">
        <v>58</v>
      </c>
      <c r="B3190">
        <v>30</v>
      </c>
      <c r="C3190">
        <v>2024</v>
      </c>
      <c r="D3190" t="s">
        <v>122</v>
      </c>
      <c r="E3190">
        <v>113</v>
      </c>
      <c r="F3190" t="s">
        <v>123</v>
      </c>
      <c r="G3190" t="s">
        <v>24</v>
      </c>
      <c r="H3190" t="s">
        <v>27</v>
      </c>
      <c r="J3190" t="s">
        <v>28</v>
      </c>
      <c r="K3190" t="s">
        <v>28</v>
      </c>
      <c r="L3190" t="s">
        <v>28</v>
      </c>
      <c r="M3190" t="s">
        <v>28</v>
      </c>
      <c r="N3190" t="s">
        <v>28</v>
      </c>
      <c r="O3190" t="s">
        <v>28</v>
      </c>
      <c r="P3190" t="s">
        <v>28</v>
      </c>
      <c r="Q3190" t="s">
        <v>28</v>
      </c>
      <c r="R3190" t="s">
        <v>28</v>
      </c>
      <c r="S3190" t="s">
        <v>28</v>
      </c>
      <c r="U3190" t="s">
        <v>28</v>
      </c>
    </row>
    <row r="3191" spans="1:21" x14ac:dyDescent="0.35">
      <c r="A3191" t="s">
        <v>59</v>
      </c>
      <c r="B3191">
        <v>31</v>
      </c>
      <c r="C3191">
        <v>2024</v>
      </c>
      <c r="D3191" t="s">
        <v>122</v>
      </c>
      <c r="E3191">
        <v>113</v>
      </c>
      <c r="F3191" t="s">
        <v>123</v>
      </c>
      <c r="G3191" t="s">
        <v>24</v>
      </c>
      <c r="H3191" t="s">
        <v>25</v>
      </c>
      <c r="I3191">
        <v>95</v>
      </c>
      <c r="J3191" t="s">
        <v>86</v>
      </c>
      <c r="K3191">
        <v>0</v>
      </c>
      <c r="L3191">
        <v>2</v>
      </c>
      <c r="M3191">
        <v>2</v>
      </c>
      <c r="N3191" t="s">
        <v>27</v>
      </c>
      <c r="O3191" t="s">
        <v>32</v>
      </c>
      <c r="P3191">
        <v>19</v>
      </c>
      <c r="Q3191" t="s">
        <v>27</v>
      </c>
      <c r="R3191" t="s">
        <v>32</v>
      </c>
      <c r="S3191">
        <v>30</v>
      </c>
      <c r="T3191">
        <v>95</v>
      </c>
      <c r="U3191" t="s">
        <v>39</v>
      </c>
    </row>
    <row r="3192" spans="1:21" x14ac:dyDescent="0.35">
      <c r="A3192" t="s">
        <v>60</v>
      </c>
      <c r="B3192">
        <v>32</v>
      </c>
      <c r="C3192">
        <v>2024</v>
      </c>
      <c r="D3192" t="s">
        <v>122</v>
      </c>
      <c r="E3192">
        <v>113</v>
      </c>
      <c r="F3192" t="s">
        <v>123</v>
      </c>
      <c r="G3192" t="s">
        <v>24</v>
      </c>
      <c r="H3192" t="s">
        <v>27</v>
      </c>
      <c r="J3192" t="s">
        <v>28</v>
      </c>
      <c r="K3192" t="s">
        <v>28</v>
      </c>
      <c r="L3192" t="s">
        <v>28</v>
      </c>
      <c r="M3192" t="s">
        <v>28</v>
      </c>
      <c r="N3192" t="s">
        <v>28</v>
      </c>
      <c r="O3192" t="s">
        <v>28</v>
      </c>
      <c r="P3192" t="s">
        <v>28</v>
      </c>
      <c r="Q3192" t="s">
        <v>28</v>
      </c>
      <c r="R3192" t="s">
        <v>28</v>
      </c>
      <c r="S3192" t="s">
        <v>28</v>
      </c>
      <c r="U3192" t="s">
        <v>28</v>
      </c>
    </row>
    <row r="3193" spans="1:21" x14ac:dyDescent="0.35">
      <c r="A3193" t="s">
        <v>61</v>
      </c>
      <c r="B3193">
        <v>33</v>
      </c>
      <c r="C3193">
        <v>2024</v>
      </c>
      <c r="D3193" t="s">
        <v>122</v>
      </c>
      <c r="E3193">
        <v>113</v>
      </c>
      <c r="F3193" t="s">
        <v>123</v>
      </c>
      <c r="G3193" t="s">
        <v>24</v>
      </c>
      <c r="H3193" t="s">
        <v>27</v>
      </c>
      <c r="J3193" s="8" t="s">
        <v>28</v>
      </c>
      <c r="K3193" s="8" t="s">
        <v>28</v>
      </c>
      <c r="L3193" s="8" t="s">
        <v>28</v>
      </c>
      <c r="M3193" s="8" t="s">
        <v>28</v>
      </c>
      <c r="N3193" s="8" t="s">
        <v>28</v>
      </c>
      <c r="O3193" s="8" t="s">
        <v>28</v>
      </c>
      <c r="P3193" s="8" t="s">
        <v>28</v>
      </c>
      <c r="Q3193" s="8" t="s">
        <v>28</v>
      </c>
      <c r="R3193" s="8" t="s">
        <v>28</v>
      </c>
      <c r="S3193" s="8" t="s">
        <v>28</v>
      </c>
      <c r="U3193" s="8" t="s">
        <v>28</v>
      </c>
    </row>
    <row r="3194" spans="1:21" x14ac:dyDescent="0.35">
      <c r="A3194" t="s">
        <v>62</v>
      </c>
      <c r="B3194">
        <v>34</v>
      </c>
      <c r="C3194">
        <v>2024</v>
      </c>
      <c r="D3194" t="s">
        <v>122</v>
      </c>
      <c r="E3194">
        <v>113</v>
      </c>
      <c r="F3194" t="s">
        <v>123</v>
      </c>
      <c r="G3194" t="s">
        <v>24</v>
      </c>
      <c r="H3194" t="s">
        <v>25</v>
      </c>
      <c r="I3194">
        <v>125</v>
      </c>
      <c r="J3194" t="s">
        <v>86</v>
      </c>
      <c r="K3194">
        <v>0</v>
      </c>
      <c r="L3194">
        <v>2</v>
      </c>
      <c r="M3194">
        <v>2</v>
      </c>
      <c r="N3194" t="s">
        <v>27</v>
      </c>
      <c r="O3194" t="s">
        <v>32</v>
      </c>
      <c r="P3194" t="s">
        <v>28</v>
      </c>
      <c r="Q3194" t="s">
        <v>27</v>
      </c>
      <c r="R3194" t="s">
        <v>27</v>
      </c>
      <c r="S3194">
        <v>10</v>
      </c>
      <c r="T3194">
        <v>90</v>
      </c>
      <c r="U3194" t="s">
        <v>27</v>
      </c>
    </row>
    <row r="3195" spans="1:21" x14ac:dyDescent="0.35">
      <c r="A3195" t="s">
        <v>63</v>
      </c>
      <c r="B3195">
        <v>35</v>
      </c>
      <c r="C3195">
        <v>2024</v>
      </c>
      <c r="D3195" t="s">
        <v>122</v>
      </c>
      <c r="E3195">
        <v>113</v>
      </c>
      <c r="F3195" t="s">
        <v>123</v>
      </c>
      <c r="G3195" t="s">
        <v>24</v>
      </c>
      <c r="H3195" t="s">
        <v>25</v>
      </c>
      <c r="I3195">
        <v>50</v>
      </c>
      <c r="J3195" t="s">
        <v>86</v>
      </c>
      <c r="K3195">
        <v>0</v>
      </c>
      <c r="L3195">
        <v>2</v>
      </c>
      <c r="M3195">
        <v>3</v>
      </c>
      <c r="N3195" t="s">
        <v>27</v>
      </c>
      <c r="O3195" t="s">
        <v>27</v>
      </c>
      <c r="P3195" t="s">
        <v>28</v>
      </c>
      <c r="Q3195" t="s">
        <v>27</v>
      </c>
      <c r="R3195" t="s">
        <v>27</v>
      </c>
      <c r="S3195">
        <v>20</v>
      </c>
      <c r="T3195">
        <v>33.33</v>
      </c>
      <c r="U3195" t="s">
        <v>29</v>
      </c>
    </row>
    <row r="3196" spans="1:21" x14ac:dyDescent="0.35">
      <c r="A3196" t="s">
        <v>64</v>
      </c>
      <c r="B3196">
        <v>36</v>
      </c>
      <c r="C3196">
        <v>2024</v>
      </c>
      <c r="D3196" t="s">
        <v>122</v>
      </c>
      <c r="E3196">
        <v>113</v>
      </c>
      <c r="F3196" t="s">
        <v>123</v>
      </c>
      <c r="G3196" t="s">
        <v>24</v>
      </c>
      <c r="H3196" t="s">
        <v>25</v>
      </c>
      <c r="I3196">
        <v>103</v>
      </c>
      <c r="J3196" t="s">
        <v>86</v>
      </c>
      <c r="K3196">
        <v>0</v>
      </c>
      <c r="L3196">
        <v>2</v>
      </c>
      <c r="M3196">
        <v>1</v>
      </c>
      <c r="N3196" t="s">
        <v>27</v>
      </c>
      <c r="O3196" t="s">
        <v>32</v>
      </c>
      <c r="P3196">
        <v>18</v>
      </c>
      <c r="Q3196" t="s">
        <v>27</v>
      </c>
      <c r="R3196" t="s">
        <v>27</v>
      </c>
      <c r="S3196">
        <v>0</v>
      </c>
      <c r="T3196">
        <v>38.67</v>
      </c>
      <c r="U3196" t="s">
        <v>27</v>
      </c>
    </row>
    <row r="3197" spans="1:21" x14ac:dyDescent="0.35">
      <c r="A3197" t="s">
        <v>65</v>
      </c>
      <c r="B3197">
        <v>37</v>
      </c>
      <c r="C3197">
        <v>2024</v>
      </c>
      <c r="D3197" t="s">
        <v>122</v>
      </c>
      <c r="E3197">
        <v>113</v>
      </c>
      <c r="F3197" t="s">
        <v>123</v>
      </c>
      <c r="G3197" t="s">
        <v>24</v>
      </c>
      <c r="H3197" t="s">
        <v>27</v>
      </c>
      <c r="J3197" t="s">
        <v>28</v>
      </c>
      <c r="K3197" t="s">
        <v>28</v>
      </c>
      <c r="L3197" t="s">
        <v>28</v>
      </c>
      <c r="M3197" t="s">
        <v>28</v>
      </c>
      <c r="N3197" t="s">
        <v>28</v>
      </c>
      <c r="O3197" t="s">
        <v>28</v>
      </c>
      <c r="P3197" t="s">
        <v>28</v>
      </c>
      <c r="Q3197" t="s">
        <v>28</v>
      </c>
      <c r="R3197" t="s">
        <v>28</v>
      </c>
      <c r="S3197" t="s">
        <v>28</v>
      </c>
      <c r="U3197" t="s">
        <v>28</v>
      </c>
    </row>
    <row r="3198" spans="1:21" x14ac:dyDescent="0.35">
      <c r="A3198" t="s">
        <v>66</v>
      </c>
      <c r="B3198">
        <v>38</v>
      </c>
      <c r="C3198">
        <v>2024</v>
      </c>
      <c r="D3198" t="s">
        <v>122</v>
      </c>
      <c r="E3198">
        <v>113</v>
      </c>
      <c r="F3198" t="s">
        <v>123</v>
      </c>
      <c r="G3198" t="s">
        <v>24</v>
      </c>
      <c r="H3198" t="s">
        <v>25</v>
      </c>
      <c r="I3198">
        <v>145</v>
      </c>
      <c r="J3198" t="s">
        <v>86</v>
      </c>
      <c r="K3198">
        <v>0</v>
      </c>
      <c r="L3198">
        <v>2</v>
      </c>
      <c r="M3198">
        <v>2</v>
      </c>
      <c r="N3198" t="s">
        <v>27</v>
      </c>
      <c r="O3198" t="s">
        <v>32</v>
      </c>
      <c r="P3198" t="s">
        <v>28</v>
      </c>
      <c r="Q3198" t="s">
        <v>27</v>
      </c>
      <c r="R3198" t="s">
        <v>27</v>
      </c>
      <c r="S3198">
        <v>16</v>
      </c>
      <c r="T3198">
        <v>110</v>
      </c>
      <c r="U3198" t="s">
        <v>29</v>
      </c>
    </row>
    <row r="3199" spans="1:21" x14ac:dyDescent="0.35">
      <c r="A3199" t="s">
        <v>67</v>
      </c>
      <c r="B3199">
        <v>39</v>
      </c>
      <c r="C3199">
        <v>2024</v>
      </c>
      <c r="D3199" t="s">
        <v>122</v>
      </c>
      <c r="E3199">
        <v>113</v>
      </c>
      <c r="F3199" t="s">
        <v>123</v>
      </c>
      <c r="G3199" t="s">
        <v>24</v>
      </c>
      <c r="H3199" t="s">
        <v>25</v>
      </c>
      <c r="I3199">
        <v>51</v>
      </c>
      <c r="J3199" t="s">
        <v>86</v>
      </c>
      <c r="K3199">
        <v>0</v>
      </c>
      <c r="L3199">
        <v>2</v>
      </c>
      <c r="M3199">
        <v>1</v>
      </c>
      <c r="N3199" t="s">
        <v>27</v>
      </c>
      <c r="O3199" t="s">
        <v>27</v>
      </c>
      <c r="P3199" t="s">
        <v>28</v>
      </c>
      <c r="Q3199" t="s">
        <v>27</v>
      </c>
      <c r="R3199" t="s">
        <v>27</v>
      </c>
      <c r="S3199">
        <v>2</v>
      </c>
      <c r="T3199">
        <v>32</v>
      </c>
      <c r="U3199" t="s">
        <v>29</v>
      </c>
    </row>
    <row r="3200" spans="1:21" x14ac:dyDescent="0.35">
      <c r="A3200" t="s">
        <v>68</v>
      </c>
      <c r="B3200">
        <v>40</v>
      </c>
      <c r="C3200">
        <v>2024</v>
      </c>
      <c r="D3200" t="s">
        <v>122</v>
      </c>
      <c r="E3200">
        <v>113</v>
      </c>
      <c r="F3200" t="s">
        <v>123</v>
      </c>
      <c r="G3200" t="s">
        <v>24</v>
      </c>
      <c r="H3200" t="s">
        <v>25</v>
      </c>
      <c r="I3200">
        <v>50</v>
      </c>
      <c r="J3200" t="s">
        <v>86</v>
      </c>
      <c r="K3200">
        <v>0</v>
      </c>
      <c r="L3200">
        <v>2</v>
      </c>
      <c r="M3200">
        <v>0</v>
      </c>
      <c r="N3200" t="s">
        <v>27</v>
      </c>
      <c r="O3200" t="s">
        <v>27</v>
      </c>
      <c r="P3200" t="s">
        <v>28</v>
      </c>
      <c r="Q3200" t="s">
        <v>32</v>
      </c>
      <c r="R3200" t="s">
        <v>27</v>
      </c>
      <c r="S3200">
        <v>2</v>
      </c>
      <c r="T3200">
        <v>100</v>
      </c>
      <c r="U3200" t="s">
        <v>29</v>
      </c>
    </row>
    <row r="3201" spans="1:21" x14ac:dyDescent="0.35">
      <c r="A3201" t="s">
        <v>69</v>
      </c>
      <c r="B3201">
        <v>41</v>
      </c>
      <c r="C3201">
        <v>2024</v>
      </c>
      <c r="D3201" t="s">
        <v>122</v>
      </c>
      <c r="E3201">
        <v>113</v>
      </c>
      <c r="F3201" t="s">
        <v>123</v>
      </c>
      <c r="G3201" t="s">
        <v>24</v>
      </c>
      <c r="H3201" t="s">
        <v>25</v>
      </c>
      <c r="I3201">
        <v>50</v>
      </c>
      <c r="J3201" t="s">
        <v>86</v>
      </c>
      <c r="K3201">
        <v>0</v>
      </c>
      <c r="L3201">
        <v>2</v>
      </c>
      <c r="M3201">
        <v>1</v>
      </c>
      <c r="N3201" t="s">
        <v>27</v>
      </c>
      <c r="O3201" t="s">
        <v>27</v>
      </c>
      <c r="P3201" t="s">
        <v>28</v>
      </c>
      <c r="Q3201" t="s">
        <v>27</v>
      </c>
      <c r="R3201" t="s">
        <v>27</v>
      </c>
      <c r="S3201">
        <v>0</v>
      </c>
      <c r="T3201">
        <v>50</v>
      </c>
      <c r="U3201" t="s">
        <v>29</v>
      </c>
    </row>
    <row r="3202" spans="1:21" x14ac:dyDescent="0.35">
      <c r="A3202" t="s">
        <v>70</v>
      </c>
      <c r="B3202">
        <v>42</v>
      </c>
      <c r="C3202">
        <v>2024</v>
      </c>
      <c r="D3202" t="s">
        <v>122</v>
      </c>
      <c r="E3202">
        <v>113</v>
      </c>
      <c r="F3202" t="s">
        <v>123</v>
      </c>
      <c r="G3202" t="s">
        <v>24</v>
      </c>
      <c r="H3202" t="s">
        <v>25</v>
      </c>
      <c r="I3202">
        <v>110</v>
      </c>
      <c r="J3202" t="s">
        <v>86</v>
      </c>
      <c r="K3202">
        <v>0</v>
      </c>
      <c r="L3202">
        <v>2</v>
      </c>
      <c r="M3202">
        <v>1</v>
      </c>
      <c r="N3202" t="s">
        <v>27</v>
      </c>
      <c r="O3202" t="s">
        <v>32</v>
      </c>
      <c r="P3202" t="s">
        <v>28</v>
      </c>
      <c r="Q3202" t="s">
        <v>27</v>
      </c>
      <c r="R3202" t="s">
        <v>27</v>
      </c>
      <c r="S3202">
        <v>10</v>
      </c>
      <c r="T3202">
        <v>31</v>
      </c>
      <c r="U3202" t="s">
        <v>29</v>
      </c>
    </row>
    <row r="3203" spans="1:21" x14ac:dyDescent="0.35">
      <c r="A3203" t="s">
        <v>71</v>
      </c>
      <c r="B3203">
        <v>44</v>
      </c>
      <c r="C3203">
        <v>2024</v>
      </c>
      <c r="D3203" t="s">
        <v>122</v>
      </c>
      <c r="E3203">
        <v>113</v>
      </c>
      <c r="F3203" t="s">
        <v>123</v>
      </c>
      <c r="G3203" t="s">
        <v>24</v>
      </c>
      <c r="H3203" t="s">
        <v>27</v>
      </c>
      <c r="J3203" t="s">
        <v>28</v>
      </c>
      <c r="K3203" t="s">
        <v>28</v>
      </c>
      <c r="L3203" t="s">
        <v>28</v>
      </c>
      <c r="M3203" t="s">
        <v>28</v>
      </c>
      <c r="N3203" t="s">
        <v>28</v>
      </c>
      <c r="O3203" t="s">
        <v>28</v>
      </c>
      <c r="P3203" t="s">
        <v>28</v>
      </c>
      <c r="Q3203" t="s">
        <v>28</v>
      </c>
      <c r="R3203" t="s">
        <v>28</v>
      </c>
      <c r="S3203" t="s">
        <v>28</v>
      </c>
      <c r="U3203" t="s">
        <v>28</v>
      </c>
    </row>
    <row r="3204" spans="1:21" x14ac:dyDescent="0.35">
      <c r="A3204" t="s">
        <v>72</v>
      </c>
      <c r="B3204">
        <v>45</v>
      </c>
      <c r="C3204">
        <v>2024</v>
      </c>
      <c r="D3204" t="s">
        <v>122</v>
      </c>
      <c r="E3204">
        <v>113</v>
      </c>
      <c r="F3204" t="s">
        <v>123</v>
      </c>
      <c r="G3204" t="s">
        <v>24</v>
      </c>
      <c r="H3204" t="s">
        <v>27</v>
      </c>
      <c r="J3204" t="s">
        <v>28</v>
      </c>
      <c r="K3204" t="s">
        <v>28</v>
      </c>
      <c r="L3204" t="s">
        <v>28</v>
      </c>
      <c r="M3204" t="s">
        <v>28</v>
      </c>
      <c r="N3204" t="s">
        <v>28</v>
      </c>
      <c r="O3204" t="s">
        <v>28</v>
      </c>
      <c r="P3204" t="s">
        <v>28</v>
      </c>
      <c r="Q3204" t="s">
        <v>28</v>
      </c>
      <c r="R3204" t="s">
        <v>28</v>
      </c>
      <c r="S3204" t="s">
        <v>28</v>
      </c>
      <c r="U3204" t="s">
        <v>28</v>
      </c>
    </row>
    <row r="3205" spans="1:21" x14ac:dyDescent="0.35">
      <c r="A3205" t="s">
        <v>73</v>
      </c>
      <c r="B3205">
        <v>46</v>
      </c>
      <c r="C3205">
        <v>2024</v>
      </c>
      <c r="D3205" t="s">
        <v>122</v>
      </c>
      <c r="E3205">
        <v>113</v>
      </c>
      <c r="F3205" t="s">
        <v>123</v>
      </c>
      <c r="G3205" t="s">
        <v>24</v>
      </c>
      <c r="H3205" t="s">
        <v>25</v>
      </c>
      <c r="I3205">
        <v>45</v>
      </c>
      <c r="J3205" t="s">
        <v>86</v>
      </c>
      <c r="K3205">
        <v>0</v>
      </c>
      <c r="L3205">
        <v>2</v>
      </c>
      <c r="M3205">
        <v>1</v>
      </c>
      <c r="N3205" t="s">
        <v>27</v>
      </c>
      <c r="O3205" t="s">
        <v>32</v>
      </c>
      <c r="P3205">
        <v>18</v>
      </c>
      <c r="Q3205" t="s">
        <v>27</v>
      </c>
      <c r="R3205" t="s">
        <v>27</v>
      </c>
      <c r="S3205">
        <v>24</v>
      </c>
      <c r="T3205">
        <v>70</v>
      </c>
      <c r="U3205" t="s">
        <v>27</v>
      </c>
    </row>
    <row r="3206" spans="1:21" x14ac:dyDescent="0.35">
      <c r="A3206" t="s">
        <v>74</v>
      </c>
      <c r="B3206">
        <v>47</v>
      </c>
      <c r="C3206">
        <v>2024</v>
      </c>
      <c r="D3206" t="s">
        <v>122</v>
      </c>
      <c r="E3206">
        <v>113</v>
      </c>
      <c r="F3206" t="s">
        <v>123</v>
      </c>
      <c r="G3206" t="s">
        <v>24</v>
      </c>
      <c r="H3206" t="s">
        <v>25</v>
      </c>
      <c r="I3206">
        <v>32.5</v>
      </c>
      <c r="J3206" t="s">
        <v>86</v>
      </c>
      <c r="K3206">
        <v>0</v>
      </c>
      <c r="L3206">
        <v>2</v>
      </c>
      <c r="M3206">
        <v>2</v>
      </c>
      <c r="N3206" t="s">
        <v>27</v>
      </c>
      <c r="O3206" t="s">
        <v>27</v>
      </c>
      <c r="P3206">
        <v>18</v>
      </c>
      <c r="Q3206" t="s">
        <v>32</v>
      </c>
      <c r="R3206" t="s">
        <v>27</v>
      </c>
      <c r="S3206">
        <v>24</v>
      </c>
      <c r="T3206">
        <v>47.5</v>
      </c>
      <c r="U3206" t="s">
        <v>29</v>
      </c>
    </row>
    <row r="3207" spans="1:21" x14ac:dyDescent="0.35">
      <c r="A3207" t="s">
        <v>75</v>
      </c>
      <c r="B3207">
        <v>48</v>
      </c>
      <c r="C3207">
        <v>2024</v>
      </c>
      <c r="D3207" t="s">
        <v>122</v>
      </c>
      <c r="E3207">
        <v>113</v>
      </c>
      <c r="F3207" t="s">
        <v>123</v>
      </c>
      <c r="G3207" t="s">
        <v>24</v>
      </c>
      <c r="H3207" t="s">
        <v>25</v>
      </c>
      <c r="I3207">
        <v>39</v>
      </c>
      <c r="J3207" t="s">
        <v>86</v>
      </c>
      <c r="K3207">
        <v>0</v>
      </c>
      <c r="L3207">
        <v>2</v>
      </c>
      <c r="M3207">
        <v>0</v>
      </c>
      <c r="N3207" t="s">
        <v>27</v>
      </c>
      <c r="O3207" t="s">
        <v>27</v>
      </c>
      <c r="P3207" t="s">
        <v>28</v>
      </c>
      <c r="Q3207" t="s">
        <v>27</v>
      </c>
      <c r="R3207" t="s">
        <v>27</v>
      </c>
      <c r="S3207">
        <v>12</v>
      </c>
      <c r="T3207">
        <v>140</v>
      </c>
      <c r="U3207" t="s">
        <v>27</v>
      </c>
    </row>
    <row r="3208" spans="1:21" x14ac:dyDescent="0.35">
      <c r="A3208" t="s">
        <v>76</v>
      </c>
      <c r="B3208">
        <v>49</v>
      </c>
      <c r="C3208">
        <v>2024</v>
      </c>
      <c r="D3208" t="s">
        <v>122</v>
      </c>
      <c r="E3208">
        <v>113</v>
      </c>
      <c r="F3208" t="s">
        <v>123</v>
      </c>
      <c r="G3208" t="s">
        <v>24</v>
      </c>
      <c r="H3208" t="s">
        <v>27</v>
      </c>
      <c r="J3208" t="s">
        <v>28</v>
      </c>
      <c r="K3208" t="s">
        <v>28</v>
      </c>
      <c r="L3208" t="s">
        <v>28</v>
      </c>
      <c r="M3208" t="s">
        <v>28</v>
      </c>
      <c r="N3208" t="s">
        <v>28</v>
      </c>
      <c r="O3208" t="s">
        <v>28</v>
      </c>
      <c r="P3208" t="s">
        <v>28</v>
      </c>
      <c r="Q3208" t="s">
        <v>28</v>
      </c>
      <c r="R3208" t="s">
        <v>28</v>
      </c>
      <c r="S3208" t="s">
        <v>28</v>
      </c>
      <c r="U3208" t="s">
        <v>28</v>
      </c>
    </row>
    <row r="3209" spans="1:21" x14ac:dyDescent="0.35">
      <c r="A3209" t="s">
        <v>77</v>
      </c>
      <c r="B3209">
        <v>50</v>
      </c>
      <c r="C3209">
        <v>2024</v>
      </c>
      <c r="D3209" t="s">
        <v>122</v>
      </c>
      <c r="E3209">
        <v>113</v>
      </c>
      <c r="F3209" t="s">
        <v>123</v>
      </c>
      <c r="G3209" t="s">
        <v>24</v>
      </c>
      <c r="H3209" t="s">
        <v>88</v>
      </c>
      <c r="I3209">
        <v>80</v>
      </c>
      <c r="J3209" t="s">
        <v>27</v>
      </c>
      <c r="K3209">
        <v>0</v>
      </c>
      <c r="L3209">
        <v>0</v>
      </c>
      <c r="M3209">
        <v>1</v>
      </c>
      <c r="N3209" t="s">
        <v>27</v>
      </c>
      <c r="O3209" t="s">
        <v>32</v>
      </c>
      <c r="P3209" t="s">
        <v>28</v>
      </c>
      <c r="Q3209" t="s">
        <v>27</v>
      </c>
      <c r="R3209" t="s">
        <v>27</v>
      </c>
      <c r="S3209">
        <v>0</v>
      </c>
      <c r="T3209">
        <v>105</v>
      </c>
      <c r="U3209" t="s">
        <v>27</v>
      </c>
    </row>
    <row r="3210" spans="1:21" x14ac:dyDescent="0.35">
      <c r="A3210" t="s">
        <v>78</v>
      </c>
      <c r="B3210">
        <v>51</v>
      </c>
      <c r="C3210">
        <v>2024</v>
      </c>
      <c r="D3210" t="s">
        <v>122</v>
      </c>
      <c r="E3210">
        <v>113</v>
      </c>
      <c r="F3210" t="s">
        <v>123</v>
      </c>
      <c r="G3210" t="s">
        <v>24</v>
      </c>
      <c r="H3210" t="s">
        <v>25</v>
      </c>
      <c r="I3210">
        <v>100</v>
      </c>
      <c r="J3210" t="s">
        <v>86</v>
      </c>
      <c r="K3210">
        <v>0</v>
      </c>
      <c r="L3210">
        <v>2</v>
      </c>
      <c r="M3210">
        <v>2</v>
      </c>
      <c r="N3210" t="s">
        <v>27</v>
      </c>
      <c r="O3210" t="s">
        <v>32</v>
      </c>
      <c r="P3210" t="s">
        <v>28</v>
      </c>
      <c r="Q3210" t="s">
        <v>27</v>
      </c>
      <c r="R3210" t="s">
        <v>27</v>
      </c>
      <c r="S3210">
        <v>0</v>
      </c>
      <c r="T3210">
        <v>100</v>
      </c>
      <c r="U3210" t="s">
        <v>29</v>
      </c>
    </row>
    <row r="3211" spans="1:21" x14ac:dyDescent="0.35">
      <c r="A3211" t="s">
        <v>79</v>
      </c>
      <c r="B3211">
        <v>53</v>
      </c>
      <c r="C3211">
        <v>2024</v>
      </c>
      <c r="D3211" t="s">
        <v>122</v>
      </c>
      <c r="E3211">
        <v>113</v>
      </c>
      <c r="F3211" t="s">
        <v>123</v>
      </c>
      <c r="G3211" t="s">
        <v>24</v>
      </c>
      <c r="H3211" t="s">
        <v>25</v>
      </c>
      <c r="I3211">
        <v>40</v>
      </c>
      <c r="J3211" t="s">
        <v>86</v>
      </c>
      <c r="K3211">
        <v>0</v>
      </c>
      <c r="L3211">
        <v>2</v>
      </c>
      <c r="M3211">
        <v>0</v>
      </c>
      <c r="N3211" t="s">
        <v>27</v>
      </c>
      <c r="O3211" t="s">
        <v>32</v>
      </c>
      <c r="P3211" t="s">
        <v>28</v>
      </c>
      <c r="Q3211" t="s">
        <v>27</v>
      </c>
      <c r="R3211" t="s">
        <v>27</v>
      </c>
      <c r="S3211">
        <v>0</v>
      </c>
      <c r="T3211">
        <v>25</v>
      </c>
      <c r="U3211" t="s">
        <v>29</v>
      </c>
    </row>
    <row r="3212" spans="1:21" x14ac:dyDescent="0.35">
      <c r="A3212" t="s">
        <v>80</v>
      </c>
      <c r="B3212">
        <v>54</v>
      </c>
      <c r="C3212">
        <v>2024</v>
      </c>
      <c r="D3212" t="s">
        <v>122</v>
      </c>
      <c r="E3212">
        <v>113</v>
      </c>
      <c r="F3212" t="s">
        <v>123</v>
      </c>
      <c r="G3212" t="s">
        <v>24</v>
      </c>
      <c r="H3212" t="s">
        <v>27</v>
      </c>
      <c r="J3212" t="s">
        <v>28</v>
      </c>
      <c r="K3212" t="s">
        <v>28</v>
      </c>
      <c r="L3212" t="s">
        <v>28</v>
      </c>
      <c r="M3212" t="s">
        <v>28</v>
      </c>
      <c r="N3212" t="s">
        <v>28</v>
      </c>
      <c r="O3212" t="s">
        <v>28</v>
      </c>
      <c r="P3212" t="s">
        <v>28</v>
      </c>
      <c r="Q3212" t="s">
        <v>28</v>
      </c>
      <c r="R3212" t="s">
        <v>28</v>
      </c>
      <c r="S3212" t="s">
        <v>28</v>
      </c>
      <c r="U3212" t="s">
        <v>28</v>
      </c>
    </row>
    <row r="3213" spans="1:21" x14ac:dyDescent="0.35">
      <c r="A3213" t="s">
        <v>81</v>
      </c>
      <c r="B3213">
        <v>55</v>
      </c>
      <c r="C3213">
        <v>2024</v>
      </c>
      <c r="D3213" t="s">
        <v>122</v>
      </c>
      <c r="E3213">
        <v>113</v>
      </c>
      <c r="F3213" t="s">
        <v>123</v>
      </c>
      <c r="G3213" t="s">
        <v>24</v>
      </c>
      <c r="H3213" t="s">
        <v>27</v>
      </c>
      <c r="J3213" t="s">
        <v>28</v>
      </c>
      <c r="K3213" t="s">
        <v>28</v>
      </c>
      <c r="L3213" t="s">
        <v>28</v>
      </c>
      <c r="M3213" t="s">
        <v>28</v>
      </c>
      <c r="N3213" t="s">
        <v>28</v>
      </c>
      <c r="O3213" t="s">
        <v>28</v>
      </c>
      <c r="P3213" t="s">
        <v>28</v>
      </c>
      <c r="Q3213" t="s">
        <v>28</v>
      </c>
      <c r="R3213" t="s">
        <v>28</v>
      </c>
      <c r="S3213" t="s">
        <v>28</v>
      </c>
      <c r="U3213" t="s">
        <v>28</v>
      </c>
    </row>
    <row r="3214" spans="1:21" x14ac:dyDescent="0.35">
      <c r="A3214" t="s">
        <v>82</v>
      </c>
      <c r="B3214">
        <v>56</v>
      </c>
      <c r="C3214">
        <v>2024</v>
      </c>
      <c r="D3214" t="s">
        <v>122</v>
      </c>
      <c r="E3214">
        <v>113</v>
      </c>
      <c r="F3214" t="s">
        <v>123</v>
      </c>
      <c r="G3214" t="s">
        <v>24</v>
      </c>
      <c r="H3214" t="s">
        <v>27</v>
      </c>
      <c r="J3214" t="s">
        <v>28</v>
      </c>
      <c r="K3214" t="s">
        <v>28</v>
      </c>
      <c r="L3214" t="s">
        <v>28</v>
      </c>
      <c r="M3214" t="s">
        <v>28</v>
      </c>
      <c r="N3214" t="s">
        <v>28</v>
      </c>
      <c r="O3214" t="s">
        <v>28</v>
      </c>
      <c r="P3214" t="s">
        <v>28</v>
      </c>
      <c r="Q3214" t="s">
        <v>28</v>
      </c>
      <c r="R3214" t="s">
        <v>28</v>
      </c>
      <c r="S3214" t="s">
        <v>28</v>
      </c>
      <c r="U3214" t="s">
        <v>28</v>
      </c>
    </row>
    <row r="3215" spans="1:21" x14ac:dyDescent="0.35">
      <c r="A3215" t="s">
        <v>21</v>
      </c>
      <c r="B3215">
        <v>1</v>
      </c>
      <c r="C3215">
        <v>2024</v>
      </c>
      <c r="D3215" t="s">
        <v>124</v>
      </c>
      <c r="E3215">
        <v>114</v>
      </c>
      <c r="F3215" t="s">
        <v>125</v>
      </c>
      <c r="G3215" t="s">
        <v>24</v>
      </c>
      <c r="H3215" t="s">
        <v>25</v>
      </c>
      <c r="I3215">
        <v>350</v>
      </c>
      <c r="J3215" t="s">
        <v>203</v>
      </c>
      <c r="K3215" t="s">
        <v>28</v>
      </c>
      <c r="L3215">
        <v>3</v>
      </c>
      <c r="M3215">
        <v>3</v>
      </c>
      <c r="N3215" t="s">
        <v>27</v>
      </c>
      <c r="O3215" t="s">
        <v>32</v>
      </c>
      <c r="P3215">
        <v>19</v>
      </c>
      <c r="Q3215" t="s">
        <v>32</v>
      </c>
      <c r="R3215" t="s">
        <v>32</v>
      </c>
      <c r="S3215">
        <v>24</v>
      </c>
      <c r="T3215">
        <v>140</v>
      </c>
      <c r="U3215" t="s">
        <v>29</v>
      </c>
    </row>
    <row r="3216" spans="1:21" x14ac:dyDescent="0.35">
      <c r="A3216" t="s">
        <v>30</v>
      </c>
      <c r="B3216">
        <v>2</v>
      </c>
      <c r="C3216">
        <v>2024</v>
      </c>
      <c r="D3216" t="s">
        <v>124</v>
      </c>
      <c r="E3216">
        <v>114</v>
      </c>
      <c r="F3216" t="s">
        <v>125</v>
      </c>
      <c r="G3216" t="s">
        <v>24</v>
      </c>
      <c r="H3216" t="s">
        <v>25</v>
      </c>
      <c r="I3216">
        <v>300</v>
      </c>
      <c r="J3216" t="s">
        <v>203</v>
      </c>
      <c r="K3216" t="s">
        <v>28</v>
      </c>
      <c r="L3216">
        <v>3</v>
      </c>
      <c r="M3216">
        <v>3</v>
      </c>
      <c r="N3216" t="s">
        <v>27</v>
      </c>
      <c r="O3216" t="s">
        <v>27</v>
      </c>
      <c r="P3216" t="s">
        <v>28</v>
      </c>
      <c r="Q3216" t="s">
        <v>32</v>
      </c>
      <c r="R3216" t="s">
        <v>27</v>
      </c>
      <c r="S3216">
        <v>20</v>
      </c>
      <c r="T3216">
        <v>200</v>
      </c>
      <c r="U3216" t="s">
        <v>29</v>
      </c>
    </row>
    <row r="3217" spans="1:21" x14ac:dyDescent="0.35">
      <c r="A3217" t="s">
        <v>33</v>
      </c>
      <c r="B3217">
        <v>4</v>
      </c>
      <c r="C3217">
        <v>2024</v>
      </c>
      <c r="D3217" t="s">
        <v>124</v>
      </c>
      <c r="E3217">
        <v>114</v>
      </c>
      <c r="F3217" t="s">
        <v>125</v>
      </c>
      <c r="G3217" t="s">
        <v>24</v>
      </c>
      <c r="H3217" t="s">
        <v>25</v>
      </c>
      <c r="I3217">
        <v>155</v>
      </c>
      <c r="J3217" t="s">
        <v>203</v>
      </c>
      <c r="K3217" t="s">
        <v>28</v>
      </c>
      <c r="L3217">
        <v>3</v>
      </c>
      <c r="M3217">
        <v>3</v>
      </c>
      <c r="N3217" t="s">
        <v>27</v>
      </c>
      <c r="O3217" t="s">
        <v>32</v>
      </c>
      <c r="P3217">
        <v>18</v>
      </c>
      <c r="Q3217" t="s">
        <v>32</v>
      </c>
      <c r="R3217" t="s">
        <v>27</v>
      </c>
      <c r="S3217">
        <v>30</v>
      </c>
      <c r="T3217">
        <v>170</v>
      </c>
      <c r="U3217" t="s">
        <v>29</v>
      </c>
    </row>
    <row r="3218" spans="1:21" x14ac:dyDescent="0.35">
      <c r="A3218" t="s">
        <v>34</v>
      </c>
      <c r="B3218">
        <v>5</v>
      </c>
      <c r="C3218">
        <v>2024</v>
      </c>
      <c r="D3218" t="s">
        <v>124</v>
      </c>
      <c r="E3218">
        <v>114</v>
      </c>
      <c r="F3218" t="s">
        <v>125</v>
      </c>
      <c r="G3218" t="s">
        <v>24</v>
      </c>
      <c r="H3218" t="s">
        <v>25</v>
      </c>
      <c r="I3218">
        <v>5</v>
      </c>
      <c r="J3218" t="s">
        <v>203</v>
      </c>
      <c r="K3218" t="s">
        <v>28</v>
      </c>
      <c r="L3218">
        <v>3</v>
      </c>
      <c r="M3218">
        <v>3</v>
      </c>
      <c r="N3218" t="s">
        <v>27</v>
      </c>
      <c r="O3218" t="s">
        <v>27</v>
      </c>
      <c r="P3218" t="s">
        <v>28</v>
      </c>
      <c r="Q3218" t="s">
        <v>32</v>
      </c>
      <c r="R3218" t="s">
        <v>27</v>
      </c>
      <c r="S3218">
        <v>40</v>
      </c>
      <c r="T3218">
        <v>100</v>
      </c>
      <c r="U3218" t="s">
        <v>29</v>
      </c>
    </row>
    <row r="3219" spans="1:21" x14ac:dyDescent="0.35">
      <c r="A3219" t="s">
        <v>35</v>
      </c>
      <c r="B3219">
        <v>6</v>
      </c>
      <c r="C3219">
        <v>2024</v>
      </c>
      <c r="D3219" t="s">
        <v>124</v>
      </c>
      <c r="E3219">
        <v>114</v>
      </c>
      <c r="F3219" t="s">
        <v>125</v>
      </c>
      <c r="G3219" t="s">
        <v>24</v>
      </c>
      <c r="H3219" t="s">
        <v>25</v>
      </c>
      <c r="I3219">
        <v>200</v>
      </c>
      <c r="J3219" t="s">
        <v>203</v>
      </c>
      <c r="K3219" t="s">
        <v>28</v>
      </c>
      <c r="L3219">
        <v>3</v>
      </c>
      <c r="M3219">
        <v>3</v>
      </c>
      <c r="N3219" t="s">
        <v>27</v>
      </c>
      <c r="O3219" t="s">
        <v>27</v>
      </c>
      <c r="P3219" t="s">
        <v>28</v>
      </c>
      <c r="Q3219" t="s">
        <v>32</v>
      </c>
      <c r="R3219" t="s">
        <v>27</v>
      </c>
      <c r="S3219">
        <v>25</v>
      </c>
      <c r="T3219">
        <v>300</v>
      </c>
      <c r="U3219" t="s">
        <v>29</v>
      </c>
    </row>
    <row r="3220" spans="1:21" x14ac:dyDescent="0.35">
      <c r="A3220" t="s">
        <v>36</v>
      </c>
      <c r="B3220">
        <v>8</v>
      </c>
      <c r="C3220">
        <v>2024</v>
      </c>
      <c r="D3220" t="s">
        <v>124</v>
      </c>
      <c r="E3220">
        <v>114</v>
      </c>
      <c r="F3220" t="s">
        <v>125</v>
      </c>
      <c r="G3220" t="s">
        <v>24</v>
      </c>
      <c r="H3220" t="s">
        <v>25</v>
      </c>
      <c r="I3220">
        <v>146</v>
      </c>
      <c r="J3220" t="s">
        <v>203</v>
      </c>
      <c r="K3220" t="s">
        <v>28</v>
      </c>
      <c r="L3220">
        <v>3</v>
      </c>
      <c r="M3220">
        <v>2</v>
      </c>
      <c r="N3220" t="s">
        <v>27</v>
      </c>
      <c r="O3220" t="s">
        <v>27</v>
      </c>
      <c r="P3220" t="s">
        <v>28</v>
      </c>
      <c r="Q3220" t="s">
        <v>32</v>
      </c>
      <c r="R3220" t="s">
        <v>27</v>
      </c>
      <c r="S3220">
        <v>30</v>
      </c>
      <c r="T3220">
        <v>126</v>
      </c>
      <c r="U3220" t="s">
        <v>29</v>
      </c>
    </row>
    <row r="3221" spans="1:21" x14ac:dyDescent="0.35">
      <c r="A3221" t="s">
        <v>37</v>
      </c>
      <c r="B3221">
        <v>9</v>
      </c>
      <c r="C3221">
        <v>2024</v>
      </c>
      <c r="D3221" t="s">
        <v>124</v>
      </c>
      <c r="E3221">
        <v>114</v>
      </c>
      <c r="F3221" t="s">
        <v>125</v>
      </c>
      <c r="G3221" t="s">
        <v>24</v>
      </c>
      <c r="H3221" t="s">
        <v>25</v>
      </c>
      <c r="I3221">
        <v>150</v>
      </c>
      <c r="J3221" t="s">
        <v>203</v>
      </c>
      <c r="K3221" t="s">
        <v>28</v>
      </c>
      <c r="L3221">
        <v>3</v>
      </c>
      <c r="M3221">
        <v>2</v>
      </c>
      <c r="N3221" t="s">
        <v>27</v>
      </c>
      <c r="O3221" t="s">
        <v>27</v>
      </c>
      <c r="P3221" t="s">
        <v>28</v>
      </c>
      <c r="Q3221" t="s">
        <v>32</v>
      </c>
      <c r="R3221" t="s">
        <v>27</v>
      </c>
      <c r="S3221">
        <v>16</v>
      </c>
      <c r="T3221">
        <v>210</v>
      </c>
      <c r="U3221" t="s">
        <v>29</v>
      </c>
    </row>
    <row r="3222" spans="1:21" x14ac:dyDescent="0.35">
      <c r="A3222" t="s">
        <v>38</v>
      </c>
      <c r="B3222">
        <v>10</v>
      </c>
      <c r="C3222">
        <v>2024</v>
      </c>
      <c r="D3222" t="s">
        <v>124</v>
      </c>
      <c r="E3222">
        <v>114</v>
      </c>
      <c r="F3222" t="s">
        <v>125</v>
      </c>
      <c r="G3222" t="s">
        <v>24</v>
      </c>
      <c r="H3222" t="s">
        <v>25</v>
      </c>
      <c r="I3222">
        <v>210</v>
      </c>
      <c r="J3222" t="s">
        <v>203</v>
      </c>
      <c r="K3222" t="s">
        <v>28</v>
      </c>
      <c r="L3222">
        <v>3</v>
      </c>
      <c r="M3222">
        <v>2</v>
      </c>
      <c r="N3222" t="s">
        <v>27</v>
      </c>
      <c r="O3222" t="s">
        <v>27</v>
      </c>
      <c r="P3222" t="s">
        <v>28</v>
      </c>
      <c r="Q3222" t="s">
        <v>32</v>
      </c>
      <c r="R3222" t="s">
        <v>27</v>
      </c>
      <c r="S3222">
        <v>24</v>
      </c>
      <c r="T3222">
        <v>89</v>
      </c>
      <c r="U3222" t="s">
        <v>39</v>
      </c>
    </row>
    <row r="3223" spans="1:21" x14ac:dyDescent="0.35">
      <c r="A3223" t="s">
        <v>40</v>
      </c>
      <c r="B3223">
        <v>11</v>
      </c>
      <c r="C3223">
        <v>2024</v>
      </c>
      <c r="D3223" t="s">
        <v>124</v>
      </c>
      <c r="E3223">
        <v>114</v>
      </c>
      <c r="F3223" t="s">
        <v>125</v>
      </c>
      <c r="G3223" t="s">
        <v>24</v>
      </c>
      <c r="H3223" t="s">
        <v>25</v>
      </c>
      <c r="I3223">
        <v>245</v>
      </c>
      <c r="J3223" t="s">
        <v>203</v>
      </c>
      <c r="K3223" t="s">
        <v>28</v>
      </c>
      <c r="L3223">
        <v>3</v>
      </c>
      <c r="M3223">
        <v>3</v>
      </c>
      <c r="N3223" t="s">
        <v>27</v>
      </c>
      <c r="O3223" t="s">
        <v>27</v>
      </c>
      <c r="P3223">
        <v>18</v>
      </c>
      <c r="Q3223" t="s">
        <v>32</v>
      </c>
      <c r="R3223" t="s">
        <v>32</v>
      </c>
      <c r="S3223">
        <v>15</v>
      </c>
      <c r="T3223">
        <v>136</v>
      </c>
      <c r="U3223" t="s">
        <v>29</v>
      </c>
    </row>
    <row r="3224" spans="1:21" x14ac:dyDescent="0.35">
      <c r="A3224" t="s">
        <v>41</v>
      </c>
      <c r="B3224">
        <v>12</v>
      </c>
      <c r="C3224">
        <v>2024</v>
      </c>
      <c r="D3224" t="s">
        <v>124</v>
      </c>
      <c r="E3224">
        <v>114</v>
      </c>
      <c r="F3224" t="s">
        <v>125</v>
      </c>
      <c r="G3224" t="s">
        <v>24</v>
      </c>
      <c r="H3224" t="s">
        <v>25</v>
      </c>
      <c r="I3224">
        <v>130</v>
      </c>
      <c r="J3224" t="s">
        <v>203</v>
      </c>
      <c r="K3224" t="s">
        <v>28</v>
      </c>
      <c r="L3224">
        <v>3</v>
      </c>
      <c r="M3224">
        <v>3</v>
      </c>
      <c r="N3224" t="s">
        <v>27</v>
      </c>
      <c r="O3224" t="s">
        <v>27</v>
      </c>
      <c r="P3224">
        <v>18</v>
      </c>
      <c r="Q3224" t="s">
        <v>27</v>
      </c>
      <c r="R3224" t="s">
        <v>27</v>
      </c>
      <c r="S3224">
        <v>24</v>
      </c>
      <c r="T3224">
        <v>80</v>
      </c>
      <c r="U3224" t="s">
        <v>29</v>
      </c>
    </row>
    <row r="3225" spans="1:21" x14ac:dyDescent="0.35">
      <c r="A3225" t="s">
        <v>42</v>
      </c>
      <c r="B3225">
        <v>13</v>
      </c>
      <c r="C3225">
        <v>2024</v>
      </c>
      <c r="D3225" t="s">
        <v>124</v>
      </c>
      <c r="E3225">
        <v>114</v>
      </c>
      <c r="F3225" t="s">
        <v>125</v>
      </c>
      <c r="G3225" t="s">
        <v>24</v>
      </c>
      <c r="H3225" t="s">
        <v>25</v>
      </c>
      <c r="I3225">
        <v>75</v>
      </c>
      <c r="J3225" t="s">
        <v>203</v>
      </c>
      <c r="K3225" t="s">
        <v>28</v>
      </c>
      <c r="L3225">
        <v>3</v>
      </c>
      <c r="M3225">
        <v>3</v>
      </c>
      <c r="N3225" t="s">
        <v>27</v>
      </c>
      <c r="O3225" t="s">
        <v>27</v>
      </c>
      <c r="P3225">
        <v>18</v>
      </c>
      <c r="Q3225" t="s">
        <v>32</v>
      </c>
      <c r="R3225" t="s">
        <v>27</v>
      </c>
      <c r="S3225">
        <v>22</v>
      </c>
      <c r="T3225">
        <v>85</v>
      </c>
      <c r="U3225" t="s">
        <v>29</v>
      </c>
    </row>
    <row r="3226" spans="1:21" x14ac:dyDescent="0.35">
      <c r="A3226" t="s">
        <v>43</v>
      </c>
      <c r="B3226">
        <v>15</v>
      </c>
      <c r="C3226">
        <v>2024</v>
      </c>
      <c r="D3226" t="s">
        <v>124</v>
      </c>
      <c r="E3226">
        <v>114</v>
      </c>
      <c r="F3226" t="s">
        <v>125</v>
      </c>
      <c r="G3226" t="s">
        <v>24</v>
      </c>
      <c r="H3226" t="s">
        <v>25</v>
      </c>
      <c r="I3226">
        <v>246</v>
      </c>
      <c r="J3226" t="s">
        <v>203</v>
      </c>
      <c r="K3226" t="s">
        <v>28</v>
      </c>
      <c r="L3226">
        <v>3</v>
      </c>
      <c r="M3226">
        <v>2</v>
      </c>
      <c r="N3226" t="s">
        <v>27</v>
      </c>
      <c r="O3226" t="s">
        <v>32</v>
      </c>
      <c r="P3226">
        <v>18</v>
      </c>
      <c r="Q3226" t="s">
        <v>32</v>
      </c>
      <c r="R3226" t="s">
        <v>27</v>
      </c>
      <c r="S3226">
        <v>20</v>
      </c>
      <c r="T3226">
        <v>64</v>
      </c>
      <c r="U3226" t="s">
        <v>29</v>
      </c>
    </row>
    <row r="3227" spans="1:21" x14ac:dyDescent="0.35">
      <c r="A3227" t="s">
        <v>44</v>
      </c>
      <c r="B3227">
        <v>16</v>
      </c>
      <c r="C3227">
        <v>2024</v>
      </c>
      <c r="D3227" t="s">
        <v>124</v>
      </c>
      <c r="E3227">
        <v>114</v>
      </c>
      <c r="F3227" t="s">
        <v>125</v>
      </c>
      <c r="G3227" t="s">
        <v>24</v>
      </c>
      <c r="H3227" t="s">
        <v>25</v>
      </c>
      <c r="I3227">
        <v>325</v>
      </c>
      <c r="J3227" t="s">
        <v>203</v>
      </c>
      <c r="K3227" t="s">
        <v>28</v>
      </c>
      <c r="L3227">
        <v>3</v>
      </c>
      <c r="M3227">
        <v>4</v>
      </c>
      <c r="N3227" t="s">
        <v>27</v>
      </c>
      <c r="O3227" t="s">
        <v>27</v>
      </c>
      <c r="P3227" t="s">
        <v>28</v>
      </c>
      <c r="Q3227" t="s">
        <v>32</v>
      </c>
      <c r="R3227" t="s">
        <v>27</v>
      </c>
      <c r="S3227">
        <v>24</v>
      </c>
      <c r="T3227">
        <v>175</v>
      </c>
      <c r="U3227" t="s">
        <v>29</v>
      </c>
    </row>
    <row r="3228" spans="1:21" x14ac:dyDescent="0.35">
      <c r="A3228" t="s">
        <v>45</v>
      </c>
      <c r="B3228">
        <v>17</v>
      </c>
      <c r="C3228">
        <v>2024</v>
      </c>
      <c r="D3228" t="s">
        <v>124</v>
      </c>
      <c r="E3228">
        <v>114</v>
      </c>
      <c r="F3228" t="s">
        <v>125</v>
      </c>
      <c r="G3228" t="s">
        <v>24</v>
      </c>
      <c r="H3228" t="s">
        <v>25</v>
      </c>
      <c r="I3228">
        <v>100</v>
      </c>
      <c r="J3228" t="s">
        <v>203</v>
      </c>
      <c r="K3228" t="s">
        <v>28</v>
      </c>
      <c r="L3228">
        <v>3</v>
      </c>
      <c r="M3228">
        <v>2</v>
      </c>
      <c r="N3228" t="s">
        <v>27</v>
      </c>
      <c r="O3228" t="s">
        <v>27</v>
      </c>
      <c r="P3228" t="s">
        <v>28</v>
      </c>
      <c r="Q3228" t="s">
        <v>32</v>
      </c>
      <c r="R3228" t="s">
        <v>27</v>
      </c>
      <c r="S3228">
        <v>24</v>
      </c>
      <c r="T3228">
        <v>100</v>
      </c>
      <c r="U3228" t="s">
        <v>29</v>
      </c>
    </row>
    <row r="3229" spans="1:21" x14ac:dyDescent="0.35">
      <c r="A3229" t="s">
        <v>46</v>
      </c>
      <c r="B3229">
        <v>18</v>
      </c>
      <c r="C3229">
        <v>2024</v>
      </c>
      <c r="D3229" t="s">
        <v>124</v>
      </c>
      <c r="E3229">
        <v>114</v>
      </c>
      <c r="F3229" t="s">
        <v>125</v>
      </c>
      <c r="G3229" t="s">
        <v>24</v>
      </c>
      <c r="H3229" t="s">
        <v>25</v>
      </c>
      <c r="I3229">
        <v>100</v>
      </c>
      <c r="J3229" t="s">
        <v>203</v>
      </c>
      <c r="K3229" t="s">
        <v>28</v>
      </c>
      <c r="L3229">
        <v>3</v>
      </c>
      <c r="M3229">
        <v>3</v>
      </c>
      <c r="N3229" t="s">
        <v>27</v>
      </c>
      <c r="O3229" t="s">
        <v>32</v>
      </c>
      <c r="P3229" t="s">
        <v>28</v>
      </c>
      <c r="Q3229" t="s">
        <v>32</v>
      </c>
      <c r="R3229" t="s">
        <v>27</v>
      </c>
      <c r="S3229">
        <v>21</v>
      </c>
      <c r="T3229">
        <v>70</v>
      </c>
      <c r="U3229" t="s">
        <v>29</v>
      </c>
    </row>
    <row r="3230" spans="1:21" x14ac:dyDescent="0.35">
      <c r="A3230" t="s">
        <v>47</v>
      </c>
      <c r="B3230">
        <v>19</v>
      </c>
      <c r="C3230">
        <v>2024</v>
      </c>
      <c r="D3230" t="s">
        <v>124</v>
      </c>
      <c r="E3230">
        <v>114</v>
      </c>
      <c r="F3230" t="s">
        <v>125</v>
      </c>
      <c r="G3230" t="s">
        <v>24</v>
      </c>
      <c r="H3230" t="s">
        <v>25</v>
      </c>
      <c r="I3230">
        <v>100</v>
      </c>
      <c r="J3230" t="s">
        <v>203</v>
      </c>
      <c r="K3230" t="s">
        <v>28</v>
      </c>
      <c r="L3230">
        <v>3</v>
      </c>
      <c r="M3230">
        <v>3</v>
      </c>
      <c r="N3230" t="s">
        <v>27</v>
      </c>
      <c r="O3230" t="s">
        <v>27</v>
      </c>
      <c r="P3230" t="s">
        <v>28</v>
      </c>
      <c r="Q3230" t="s">
        <v>32</v>
      </c>
      <c r="R3230" t="s">
        <v>27</v>
      </c>
      <c r="S3230">
        <v>30</v>
      </c>
      <c r="T3230">
        <v>150</v>
      </c>
      <c r="U3230" t="s">
        <v>29</v>
      </c>
    </row>
    <row r="3231" spans="1:21" x14ac:dyDescent="0.35">
      <c r="A3231" t="s">
        <v>48</v>
      </c>
      <c r="B3231">
        <v>20</v>
      </c>
      <c r="C3231">
        <v>2024</v>
      </c>
      <c r="D3231" t="s">
        <v>124</v>
      </c>
      <c r="E3231">
        <v>114</v>
      </c>
      <c r="F3231" t="s">
        <v>125</v>
      </c>
      <c r="G3231" t="s">
        <v>24</v>
      </c>
      <c r="H3231" t="s">
        <v>25</v>
      </c>
      <c r="I3231">
        <v>100</v>
      </c>
      <c r="J3231" t="s">
        <v>203</v>
      </c>
      <c r="K3231" t="s">
        <v>28</v>
      </c>
      <c r="L3231">
        <v>3</v>
      </c>
      <c r="M3231">
        <v>3</v>
      </c>
      <c r="N3231" t="s">
        <v>27</v>
      </c>
      <c r="O3231" t="s">
        <v>27</v>
      </c>
      <c r="P3231">
        <v>18</v>
      </c>
      <c r="Q3231" t="s">
        <v>32</v>
      </c>
      <c r="R3231" t="s">
        <v>27</v>
      </c>
      <c r="S3231">
        <v>30</v>
      </c>
      <c r="T3231">
        <v>131</v>
      </c>
      <c r="U3231" t="s">
        <v>29</v>
      </c>
    </row>
    <row r="3232" spans="1:21" x14ac:dyDescent="0.35">
      <c r="A3232" t="s">
        <v>49</v>
      </c>
      <c r="B3232">
        <v>21</v>
      </c>
      <c r="C3232">
        <v>2024</v>
      </c>
      <c r="D3232" t="s">
        <v>124</v>
      </c>
      <c r="E3232">
        <v>114</v>
      </c>
      <c r="F3232" t="s">
        <v>125</v>
      </c>
      <c r="G3232" t="s">
        <v>24</v>
      </c>
      <c r="H3232" t="s">
        <v>25</v>
      </c>
      <c r="I3232">
        <v>125</v>
      </c>
      <c r="J3232" t="s">
        <v>203</v>
      </c>
      <c r="K3232" t="s">
        <v>28</v>
      </c>
      <c r="L3232">
        <v>3</v>
      </c>
      <c r="M3232">
        <v>3</v>
      </c>
      <c r="N3232" t="s">
        <v>27</v>
      </c>
      <c r="O3232" t="s">
        <v>27</v>
      </c>
      <c r="P3232" t="s">
        <v>28</v>
      </c>
      <c r="Q3232" t="s">
        <v>32</v>
      </c>
      <c r="R3232" t="s">
        <v>32</v>
      </c>
      <c r="S3232">
        <v>30</v>
      </c>
      <c r="T3232">
        <v>110</v>
      </c>
      <c r="U3232" t="s">
        <v>29</v>
      </c>
    </row>
    <row r="3233" spans="1:21" x14ac:dyDescent="0.35">
      <c r="A3233" t="s">
        <v>50</v>
      </c>
      <c r="B3233">
        <v>22</v>
      </c>
      <c r="C3233">
        <v>2024</v>
      </c>
      <c r="D3233" t="s">
        <v>124</v>
      </c>
      <c r="E3233">
        <v>114</v>
      </c>
      <c r="F3233" t="s">
        <v>125</v>
      </c>
      <c r="G3233" t="s">
        <v>24</v>
      </c>
      <c r="H3233" t="s">
        <v>25</v>
      </c>
      <c r="I3233">
        <v>280</v>
      </c>
      <c r="J3233" t="s">
        <v>203</v>
      </c>
      <c r="K3233" t="s">
        <v>28</v>
      </c>
      <c r="L3233">
        <v>3</v>
      </c>
      <c r="M3233">
        <v>3</v>
      </c>
      <c r="N3233" t="s">
        <v>27</v>
      </c>
      <c r="O3233" t="s">
        <v>32</v>
      </c>
      <c r="P3233">
        <v>18</v>
      </c>
      <c r="Q3233" t="s">
        <v>32</v>
      </c>
      <c r="R3233" t="s">
        <v>27</v>
      </c>
      <c r="S3233">
        <v>20</v>
      </c>
      <c r="T3233">
        <v>230</v>
      </c>
      <c r="U3233" t="s">
        <v>29</v>
      </c>
    </row>
    <row r="3234" spans="1:21" x14ac:dyDescent="0.35">
      <c r="A3234" t="s">
        <v>51</v>
      </c>
      <c r="B3234">
        <v>23</v>
      </c>
      <c r="C3234">
        <v>2024</v>
      </c>
      <c r="D3234" t="s">
        <v>124</v>
      </c>
      <c r="E3234">
        <v>114</v>
      </c>
      <c r="F3234" t="s">
        <v>125</v>
      </c>
      <c r="G3234" t="s">
        <v>24</v>
      </c>
      <c r="H3234" t="s">
        <v>25</v>
      </c>
      <c r="I3234">
        <v>190</v>
      </c>
      <c r="J3234" t="s">
        <v>203</v>
      </c>
      <c r="K3234" t="s">
        <v>28</v>
      </c>
      <c r="L3234">
        <v>3</v>
      </c>
      <c r="M3234">
        <v>3</v>
      </c>
      <c r="N3234" t="s">
        <v>27</v>
      </c>
      <c r="O3234" t="s">
        <v>27</v>
      </c>
      <c r="P3234">
        <v>18</v>
      </c>
      <c r="Q3234" t="s">
        <v>32</v>
      </c>
      <c r="R3234" t="s">
        <v>27</v>
      </c>
      <c r="S3234">
        <v>30</v>
      </c>
      <c r="T3234">
        <v>140</v>
      </c>
      <c r="U3234" t="s">
        <v>29</v>
      </c>
    </row>
    <row r="3235" spans="1:21" x14ac:dyDescent="0.35">
      <c r="A3235" t="s">
        <v>52</v>
      </c>
      <c r="B3235">
        <v>24</v>
      </c>
      <c r="C3235">
        <v>2024</v>
      </c>
      <c r="D3235" t="s">
        <v>124</v>
      </c>
      <c r="E3235">
        <v>114</v>
      </c>
      <c r="F3235" t="s">
        <v>125</v>
      </c>
      <c r="G3235" t="s">
        <v>24</v>
      </c>
      <c r="H3235" t="s">
        <v>25</v>
      </c>
      <c r="I3235">
        <v>325</v>
      </c>
      <c r="J3235" t="s">
        <v>203</v>
      </c>
      <c r="K3235" t="s">
        <v>28</v>
      </c>
      <c r="L3235">
        <v>3</v>
      </c>
      <c r="M3235">
        <v>3</v>
      </c>
      <c r="N3235" t="s">
        <v>27</v>
      </c>
      <c r="O3235" t="s">
        <v>27</v>
      </c>
      <c r="P3235">
        <v>18</v>
      </c>
      <c r="Q3235" t="s">
        <v>32</v>
      </c>
      <c r="R3235" t="s">
        <v>27</v>
      </c>
      <c r="S3235">
        <v>30</v>
      </c>
      <c r="T3235">
        <v>182</v>
      </c>
      <c r="U3235" t="s">
        <v>29</v>
      </c>
    </row>
    <row r="3236" spans="1:21" x14ac:dyDescent="0.35">
      <c r="A3236" t="s">
        <v>53</v>
      </c>
      <c r="B3236">
        <v>25</v>
      </c>
      <c r="C3236">
        <v>2024</v>
      </c>
      <c r="D3236" t="s">
        <v>124</v>
      </c>
      <c r="E3236">
        <v>114</v>
      </c>
      <c r="F3236" t="s">
        <v>125</v>
      </c>
      <c r="G3236" t="s">
        <v>24</v>
      </c>
      <c r="H3236" t="s">
        <v>25</v>
      </c>
      <c r="I3236">
        <v>126</v>
      </c>
      <c r="J3236" t="s">
        <v>203</v>
      </c>
      <c r="K3236" t="s">
        <v>28</v>
      </c>
      <c r="L3236">
        <v>3</v>
      </c>
      <c r="M3236">
        <v>3</v>
      </c>
      <c r="N3236" t="s">
        <v>27</v>
      </c>
      <c r="O3236" t="s">
        <v>27</v>
      </c>
      <c r="P3236">
        <v>19</v>
      </c>
      <c r="Q3236" t="s">
        <v>32</v>
      </c>
      <c r="R3236" t="s">
        <v>27</v>
      </c>
      <c r="S3236">
        <v>20</v>
      </c>
      <c r="T3236">
        <v>60</v>
      </c>
      <c r="U3236" t="s">
        <v>29</v>
      </c>
    </row>
    <row r="3237" spans="1:21" x14ac:dyDescent="0.35">
      <c r="A3237" t="s">
        <v>54</v>
      </c>
      <c r="B3237">
        <v>26</v>
      </c>
      <c r="C3237">
        <v>2024</v>
      </c>
      <c r="D3237" t="s">
        <v>124</v>
      </c>
      <c r="E3237">
        <v>114</v>
      </c>
      <c r="F3237" t="s">
        <v>125</v>
      </c>
      <c r="G3237" t="s">
        <v>24</v>
      </c>
      <c r="H3237" t="s">
        <v>25</v>
      </c>
      <c r="I3237">
        <v>98.9</v>
      </c>
      <c r="J3237" t="s">
        <v>203</v>
      </c>
      <c r="K3237" t="s">
        <v>28</v>
      </c>
      <c r="L3237">
        <v>3</v>
      </c>
      <c r="M3237">
        <v>2</v>
      </c>
      <c r="N3237" t="s">
        <v>27</v>
      </c>
      <c r="O3237" t="s">
        <v>27</v>
      </c>
      <c r="P3237" t="s">
        <v>28</v>
      </c>
      <c r="Q3237" t="s">
        <v>32</v>
      </c>
      <c r="R3237" t="s">
        <v>32</v>
      </c>
      <c r="S3237">
        <v>24</v>
      </c>
      <c r="T3237">
        <v>52</v>
      </c>
      <c r="U3237" t="s">
        <v>29</v>
      </c>
    </row>
    <row r="3238" spans="1:21" x14ac:dyDescent="0.35">
      <c r="A3238" t="s">
        <v>55</v>
      </c>
      <c r="B3238">
        <v>27</v>
      </c>
      <c r="C3238">
        <v>2024</v>
      </c>
      <c r="D3238" t="s">
        <v>124</v>
      </c>
      <c r="E3238">
        <v>114</v>
      </c>
      <c r="F3238" t="s">
        <v>125</v>
      </c>
      <c r="G3238" t="s">
        <v>24</v>
      </c>
      <c r="H3238" t="s">
        <v>25</v>
      </c>
      <c r="I3238">
        <v>115</v>
      </c>
      <c r="J3238" t="s">
        <v>203</v>
      </c>
      <c r="K3238" t="s">
        <v>28</v>
      </c>
      <c r="L3238">
        <v>3</v>
      </c>
      <c r="M3238">
        <v>3</v>
      </c>
      <c r="N3238" t="s">
        <v>27</v>
      </c>
      <c r="O3238" t="s">
        <v>27</v>
      </c>
      <c r="P3238" t="s">
        <v>28</v>
      </c>
      <c r="Q3238" t="s">
        <v>32</v>
      </c>
      <c r="R3238" t="s">
        <v>27</v>
      </c>
      <c r="S3238">
        <v>25</v>
      </c>
      <c r="T3238">
        <v>200</v>
      </c>
      <c r="U3238" t="s">
        <v>29</v>
      </c>
    </row>
    <row r="3239" spans="1:21" x14ac:dyDescent="0.35">
      <c r="A3239" t="s">
        <v>56</v>
      </c>
      <c r="B3239">
        <v>28</v>
      </c>
      <c r="C3239">
        <v>2024</v>
      </c>
      <c r="D3239" t="s">
        <v>124</v>
      </c>
      <c r="E3239">
        <v>114</v>
      </c>
      <c r="F3239" t="s">
        <v>125</v>
      </c>
      <c r="G3239" t="s">
        <v>24</v>
      </c>
      <c r="H3239" t="s">
        <v>25</v>
      </c>
      <c r="I3239">
        <v>150</v>
      </c>
      <c r="J3239" t="s">
        <v>203</v>
      </c>
      <c r="K3239" t="s">
        <v>28</v>
      </c>
      <c r="L3239">
        <v>3</v>
      </c>
      <c r="M3239">
        <v>2</v>
      </c>
      <c r="N3239" t="s">
        <v>27</v>
      </c>
      <c r="O3239" t="s">
        <v>27</v>
      </c>
      <c r="P3239">
        <v>18</v>
      </c>
      <c r="Q3239" t="s">
        <v>32</v>
      </c>
      <c r="R3239" t="s">
        <v>32</v>
      </c>
      <c r="S3239">
        <v>20</v>
      </c>
      <c r="T3239">
        <v>200</v>
      </c>
      <c r="U3239" t="s">
        <v>29</v>
      </c>
    </row>
    <row r="3240" spans="1:21" x14ac:dyDescent="0.35">
      <c r="A3240" t="s">
        <v>57</v>
      </c>
      <c r="B3240">
        <v>29</v>
      </c>
      <c r="C3240">
        <v>2024</v>
      </c>
      <c r="D3240" t="s">
        <v>124</v>
      </c>
      <c r="E3240">
        <v>114</v>
      </c>
      <c r="F3240" t="s">
        <v>125</v>
      </c>
      <c r="G3240" t="s">
        <v>24</v>
      </c>
      <c r="H3240" t="s">
        <v>25</v>
      </c>
      <c r="I3240">
        <v>100</v>
      </c>
      <c r="J3240" t="s">
        <v>203</v>
      </c>
      <c r="K3240" t="s">
        <v>28</v>
      </c>
      <c r="L3240">
        <v>3</v>
      </c>
      <c r="M3240">
        <v>3</v>
      </c>
      <c r="N3240" t="s">
        <v>27</v>
      </c>
      <c r="O3240" t="s">
        <v>27</v>
      </c>
      <c r="P3240" t="s">
        <v>28</v>
      </c>
      <c r="Q3240" t="s">
        <v>32</v>
      </c>
      <c r="R3240" t="s">
        <v>27</v>
      </c>
      <c r="S3240">
        <v>30</v>
      </c>
      <c r="T3240">
        <v>60</v>
      </c>
      <c r="U3240" t="s">
        <v>29</v>
      </c>
    </row>
    <row r="3241" spans="1:21" x14ac:dyDescent="0.35">
      <c r="A3241" t="s">
        <v>58</v>
      </c>
      <c r="B3241">
        <v>30</v>
      </c>
      <c r="C3241">
        <v>2024</v>
      </c>
      <c r="D3241" t="s">
        <v>124</v>
      </c>
      <c r="E3241">
        <v>114</v>
      </c>
      <c r="F3241" t="s">
        <v>125</v>
      </c>
      <c r="G3241" t="s">
        <v>24</v>
      </c>
      <c r="H3241" t="s">
        <v>25</v>
      </c>
      <c r="I3241">
        <v>185</v>
      </c>
      <c r="J3241" t="s">
        <v>203</v>
      </c>
      <c r="K3241" t="s">
        <v>28</v>
      </c>
      <c r="L3241">
        <v>3</v>
      </c>
      <c r="M3241">
        <v>3</v>
      </c>
      <c r="N3241" t="s">
        <v>27</v>
      </c>
      <c r="O3241" t="s">
        <v>27</v>
      </c>
      <c r="P3241" t="s">
        <v>28</v>
      </c>
      <c r="Q3241" t="s">
        <v>32</v>
      </c>
      <c r="R3241" t="s">
        <v>27</v>
      </c>
      <c r="S3241">
        <v>24</v>
      </c>
      <c r="T3241">
        <v>200</v>
      </c>
      <c r="U3241" t="s">
        <v>29</v>
      </c>
    </row>
    <row r="3242" spans="1:21" x14ac:dyDescent="0.35">
      <c r="A3242" t="s">
        <v>59</v>
      </c>
      <c r="B3242">
        <v>31</v>
      </c>
      <c r="C3242">
        <v>2024</v>
      </c>
      <c r="D3242" t="s">
        <v>124</v>
      </c>
      <c r="E3242">
        <v>114</v>
      </c>
      <c r="F3242" t="s">
        <v>125</v>
      </c>
      <c r="G3242" t="s">
        <v>24</v>
      </c>
      <c r="H3242" t="s">
        <v>25</v>
      </c>
      <c r="I3242">
        <v>110</v>
      </c>
      <c r="J3242" t="s">
        <v>203</v>
      </c>
      <c r="K3242" t="s">
        <v>28</v>
      </c>
      <c r="L3242">
        <v>3</v>
      </c>
      <c r="M3242">
        <v>3</v>
      </c>
      <c r="N3242" t="s">
        <v>27</v>
      </c>
      <c r="O3242" t="s">
        <v>32</v>
      </c>
      <c r="P3242">
        <v>19</v>
      </c>
      <c r="Q3242" t="s">
        <v>32</v>
      </c>
      <c r="R3242" t="s">
        <v>27</v>
      </c>
      <c r="S3242">
        <v>30</v>
      </c>
      <c r="T3242">
        <v>110</v>
      </c>
      <c r="U3242" t="s">
        <v>39</v>
      </c>
    </row>
    <row r="3243" spans="1:21" x14ac:dyDescent="0.35">
      <c r="A3243" t="s">
        <v>60</v>
      </c>
      <c r="B3243">
        <v>32</v>
      </c>
      <c r="C3243">
        <v>2024</v>
      </c>
      <c r="D3243" t="s">
        <v>124</v>
      </c>
      <c r="E3243">
        <v>114</v>
      </c>
      <c r="F3243" t="s">
        <v>125</v>
      </c>
      <c r="G3243" t="s">
        <v>24</v>
      </c>
      <c r="H3243" t="s">
        <v>25</v>
      </c>
      <c r="I3243">
        <v>600</v>
      </c>
      <c r="J3243" t="s">
        <v>203</v>
      </c>
      <c r="K3243" t="s">
        <v>28</v>
      </c>
      <c r="L3243">
        <v>3</v>
      </c>
      <c r="M3243">
        <v>3</v>
      </c>
      <c r="N3243" t="s">
        <v>27</v>
      </c>
      <c r="O3243" t="s">
        <v>32</v>
      </c>
      <c r="P3243">
        <v>18</v>
      </c>
      <c r="Q3243" t="s">
        <v>32</v>
      </c>
      <c r="R3243" t="s">
        <v>27</v>
      </c>
      <c r="S3243">
        <v>30</v>
      </c>
      <c r="T3243">
        <v>300</v>
      </c>
      <c r="U3243" t="s">
        <v>29</v>
      </c>
    </row>
    <row r="3244" spans="1:21" x14ac:dyDescent="0.35">
      <c r="A3244" t="s">
        <v>61</v>
      </c>
      <c r="B3244">
        <v>33</v>
      </c>
      <c r="C3244">
        <v>2024</v>
      </c>
      <c r="D3244" t="s">
        <v>124</v>
      </c>
      <c r="E3244">
        <v>114</v>
      </c>
      <c r="F3244" t="s">
        <v>125</v>
      </c>
      <c r="G3244" t="s">
        <v>24</v>
      </c>
      <c r="H3244" t="s">
        <v>25</v>
      </c>
      <c r="I3244">
        <v>198</v>
      </c>
      <c r="J3244" t="s">
        <v>203</v>
      </c>
      <c r="K3244" t="s">
        <v>28</v>
      </c>
      <c r="L3244">
        <v>3</v>
      </c>
      <c r="M3244">
        <v>3</v>
      </c>
      <c r="N3244" t="s">
        <v>27</v>
      </c>
      <c r="O3244" t="s">
        <v>27</v>
      </c>
      <c r="P3244" t="s">
        <v>28</v>
      </c>
      <c r="Q3244" t="s">
        <v>32</v>
      </c>
      <c r="R3244" t="s">
        <v>27</v>
      </c>
      <c r="S3244">
        <v>20</v>
      </c>
      <c r="T3244">
        <v>198</v>
      </c>
      <c r="U3244" t="s">
        <v>29</v>
      </c>
    </row>
    <row r="3245" spans="1:21" x14ac:dyDescent="0.35">
      <c r="A3245" t="s">
        <v>62</v>
      </c>
      <c r="B3245">
        <v>34</v>
      </c>
      <c r="C3245">
        <v>2024</v>
      </c>
      <c r="D3245" t="s">
        <v>124</v>
      </c>
      <c r="E3245">
        <v>114</v>
      </c>
      <c r="F3245" t="s">
        <v>125</v>
      </c>
      <c r="G3245" t="s">
        <v>24</v>
      </c>
      <c r="H3245" t="s">
        <v>25</v>
      </c>
      <c r="I3245">
        <v>195</v>
      </c>
      <c r="J3245" t="s">
        <v>203</v>
      </c>
      <c r="K3245" t="s">
        <v>28</v>
      </c>
      <c r="L3245">
        <v>3</v>
      </c>
      <c r="M3245">
        <v>3</v>
      </c>
      <c r="N3245" t="s">
        <v>27</v>
      </c>
      <c r="O3245" t="s">
        <v>27</v>
      </c>
      <c r="P3245" t="s">
        <v>28</v>
      </c>
      <c r="Q3245" t="s">
        <v>32</v>
      </c>
      <c r="R3245" t="s">
        <v>27</v>
      </c>
      <c r="S3245">
        <v>20</v>
      </c>
      <c r="T3245">
        <v>120</v>
      </c>
      <c r="U3245" t="s">
        <v>39</v>
      </c>
    </row>
    <row r="3246" spans="1:21" x14ac:dyDescent="0.35">
      <c r="A3246" t="s">
        <v>63</v>
      </c>
      <c r="B3246">
        <v>35</v>
      </c>
      <c r="C3246">
        <v>2024</v>
      </c>
      <c r="D3246" t="s">
        <v>124</v>
      </c>
      <c r="E3246">
        <v>114</v>
      </c>
      <c r="F3246" t="s">
        <v>125</v>
      </c>
      <c r="G3246" t="s">
        <v>24</v>
      </c>
      <c r="H3246" t="s">
        <v>25</v>
      </c>
      <c r="I3246">
        <v>350</v>
      </c>
      <c r="J3246" t="s">
        <v>203</v>
      </c>
      <c r="K3246" t="s">
        <v>28</v>
      </c>
      <c r="L3246">
        <v>3</v>
      </c>
      <c r="M3246">
        <v>3</v>
      </c>
      <c r="N3246" t="s">
        <v>27</v>
      </c>
      <c r="O3246" t="s">
        <v>27</v>
      </c>
      <c r="P3246" t="s">
        <v>28</v>
      </c>
      <c r="Q3246" t="s">
        <v>32</v>
      </c>
      <c r="R3246" t="s">
        <v>27</v>
      </c>
      <c r="S3246">
        <v>30</v>
      </c>
      <c r="T3246">
        <v>216.67</v>
      </c>
      <c r="U3246" t="s">
        <v>29</v>
      </c>
    </row>
    <row r="3247" spans="1:21" x14ac:dyDescent="0.35">
      <c r="A3247" t="s">
        <v>64</v>
      </c>
      <c r="B3247">
        <v>36</v>
      </c>
      <c r="C3247">
        <v>2024</v>
      </c>
      <c r="D3247" t="s">
        <v>124</v>
      </c>
      <c r="E3247">
        <v>114</v>
      </c>
      <c r="F3247" t="s">
        <v>125</v>
      </c>
      <c r="G3247" t="s">
        <v>24</v>
      </c>
      <c r="H3247" t="s">
        <v>25</v>
      </c>
      <c r="I3247">
        <v>128</v>
      </c>
      <c r="J3247" t="s">
        <v>203</v>
      </c>
      <c r="K3247" t="s">
        <v>28</v>
      </c>
      <c r="L3247">
        <v>3</v>
      </c>
      <c r="M3247">
        <v>2</v>
      </c>
      <c r="N3247" t="s">
        <v>27</v>
      </c>
      <c r="O3247" t="s">
        <v>32</v>
      </c>
      <c r="P3247">
        <v>17</v>
      </c>
      <c r="Q3247" t="s">
        <v>32</v>
      </c>
      <c r="R3247" t="s">
        <v>27</v>
      </c>
      <c r="S3247">
        <v>16</v>
      </c>
      <c r="T3247">
        <v>58.67</v>
      </c>
      <c r="U3247" t="s">
        <v>29</v>
      </c>
    </row>
    <row r="3248" spans="1:21" x14ac:dyDescent="0.35">
      <c r="A3248" t="s">
        <v>65</v>
      </c>
      <c r="B3248">
        <v>37</v>
      </c>
      <c r="C3248">
        <v>2024</v>
      </c>
      <c r="D3248" t="s">
        <v>124</v>
      </c>
      <c r="E3248">
        <v>114</v>
      </c>
      <c r="F3248" t="s">
        <v>125</v>
      </c>
      <c r="G3248" t="s">
        <v>24</v>
      </c>
      <c r="H3248" t="s">
        <v>25</v>
      </c>
      <c r="I3248">
        <v>75</v>
      </c>
      <c r="J3248" t="s">
        <v>203</v>
      </c>
      <c r="K3248" t="s">
        <v>28</v>
      </c>
      <c r="L3248">
        <v>3</v>
      </c>
      <c r="M3248">
        <v>3</v>
      </c>
      <c r="N3248" t="s">
        <v>27</v>
      </c>
      <c r="O3248" t="s">
        <v>27</v>
      </c>
      <c r="P3248" t="s">
        <v>28</v>
      </c>
      <c r="Q3248" t="s">
        <v>32</v>
      </c>
      <c r="R3248" t="s">
        <v>27</v>
      </c>
      <c r="S3248">
        <v>12</v>
      </c>
      <c r="T3248">
        <v>212</v>
      </c>
      <c r="U3248" t="s">
        <v>29</v>
      </c>
    </row>
    <row r="3249" spans="1:21" x14ac:dyDescent="0.35">
      <c r="A3249" t="s">
        <v>66</v>
      </c>
      <c r="B3249">
        <v>38</v>
      </c>
      <c r="C3249">
        <v>2024</v>
      </c>
      <c r="D3249" t="s">
        <v>124</v>
      </c>
      <c r="E3249">
        <v>114</v>
      </c>
      <c r="F3249" t="s">
        <v>125</v>
      </c>
      <c r="G3249" t="s">
        <v>24</v>
      </c>
      <c r="H3249" t="s">
        <v>25</v>
      </c>
      <c r="I3249">
        <v>220</v>
      </c>
      <c r="J3249" t="s">
        <v>203</v>
      </c>
      <c r="K3249" t="s">
        <v>28</v>
      </c>
      <c r="L3249">
        <v>3</v>
      </c>
      <c r="M3249">
        <v>3</v>
      </c>
      <c r="N3249" t="s">
        <v>27</v>
      </c>
      <c r="O3249" t="s">
        <v>27</v>
      </c>
      <c r="P3249" t="s">
        <v>28</v>
      </c>
      <c r="Q3249" t="s">
        <v>32</v>
      </c>
      <c r="R3249" t="s">
        <v>27</v>
      </c>
      <c r="S3249">
        <v>16</v>
      </c>
      <c r="T3249">
        <v>165</v>
      </c>
      <c r="U3249" t="s">
        <v>29</v>
      </c>
    </row>
    <row r="3250" spans="1:21" x14ac:dyDescent="0.35">
      <c r="A3250" t="s">
        <v>67</v>
      </c>
      <c r="B3250">
        <v>39</v>
      </c>
      <c r="C3250">
        <v>2024</v>
      </c>
      <c r="D3250" t="s">
        <v>124</v>
      </c>
      <c r="E3250">
        <v>114</v>
      </c>
      <c r="F3250" t="s">
        <v>125</v>
      </c>
      <c r="G3250" t="s">
        <v>24</v>
      </c>
      <c r="H3250" t="s">
        <v>25</v>
      </c>
      <c r="I3250">
        <v>184</v>
      </c>
      <c r="J3250" t="s">
        <v>203</v>
      </c>
      <c r="K3250" t="s">
        <v>28</v>
      </c>
      <c r="L3250">
        <v>3</v>
      </c>
      <c r="M3250">
        <v>3</v>
      </c>
      <c r="N3250" t="s">
        <v>27</v>
      </c>
      <c r="O3250" t="s">
        <v>27</v>
      </c>
      <c r="P3250">
        <v>18</v>
      </c>
      <c r="Q3250" t="s">
        <v>32</v>
      </c>
      <c r="R3250" t="s">
        <v>27</v>
      </c>
      <c r="S3250">
        <v>20</v>
      </c>
      <c r="T3250">
        <v>144</v>
      </c>
      <c r="U3250" t="s">
        <v>29</v>
      </c>
    </row>
    <row r="3251" spans="1:21" x14ac:dyDescent="0.35">
      <c r="A3251" t="s">
        <v>68</v>
      </c>
      <c r="B3251">
        <v>40</v>
      </c>
      <c r="C3251">
        <v>2024</v>
      </c>
      <c r="D3251" t="s">
        <v>124</v>
      </c>
      <c r="E3251">
        <v>114</v>
      </c>
      <c r="F3251" t="s">
        <v>125</v>
      </c>
      <c r="G3251" t="s">
        <v>24</v>
      </c>
      <c r="H3251" t="s">
        <v>25</v>
      </c>
      <c r="I3251">
        <v>100</v>
      </c>
      <c r="J3251" t="s">
        <v>203</v>
      </c>
      <c r="K3251" t="s">
        <v>28</v>
      </c>
      <c r="L3251">
        <v>3</v>
      </c>
      <c r="M3251">
        <v>3</v>
      </c>
      <c r="N3251" t="s">
        <v>27</v>
      </c>
      <c r="O3251" t="s">
        <v>27</v>
      </c>
      <c r="P3251">
        <v>18</v>
      </c>
      <c r="Q3251" t="s">
        <v>32</v>
      </c>
      <c r="R3251" t="s">
        <v>27</v>
      </c>
      <c r="S3251">
        <v>20</v>
      </c>
      <c r="T3251">
        <v>200</v>
      </c>
      <c r="U3251" t="s">
        <v>29</v>
      </c>
    </row>
    <row r="3252" spans="1:21" x14ac:dyDescent="0.35">
      <c r="A3252" t="s">
        <v>69</v>
      </c>
      <c r="B3252">
        <v>41</v>
      </c>
      <c r="C3252">
        <v>2024</v>
      </c>
      <c r="D3252" t="s">
        <v>124</v>
      </c>
      <c r="E3252">
        <v>114</v>
      </c>
      <c r="F3252" t="s">
        <v>125</v>
      </c>
      <c r="G3252" t="s">
        <v>24</v>
      </c>
      <c r="H3252" t="s">
        <v>25</v>
      </c>
      <c r="I3252">
        <v>210</v>
      </c>
      <c r="J3252" t="s">
        <v>203</v>
      </c>
      <c r="K3252" t="s">
        <v>28</v>
      </c>
      <c r="L3252">
        <v>3</v>
      </c>
      <c r="M3252">
        <v>3</v>
      </c>
      <c r="N3252" t="s">
        <v>27</v>
      </c>
      <c r="O3252" t="s">
        <v>27</v>
      </c>
      <c r="P3252">
        <v>18</v>
      </c>
      <c r="Q3252" t="s">
        <v>27</v>
      </c>
      <c r="R3252" t="s">
        <v>32</v>
      </c>
      <c r="S3252">
        <v>24</v>
      </c>
      <c r="T3252">
        <v>255</v>
      </c>
      <c r="U3252" t="s">
        <v>29</v>
      </c>
    </row>
    <row r="3253" spans="1:21" x14ac:dyDescent="0.35">
      <c r="A3253" t="s">
        <v>70</v>
      </c>
      <c r="B3253">
        <v>42</v>
      </c>
      <c r="C3253">
        <v>2024</v>
      </c>
      <c r="D3253" t="s">
        <v>124</v>
      </c>
      <c r="E3253">
        <v>114</v>
      </c>
      <c r="F3253" t="s">
        <v>125</v>
      </c>
      <c r="G3253" t="s">
        <v>24</v>
      </c>
      <c r="H3253" t="s">
        <v>25</v>
      </c>
      <c r="I3253">
        <v>140</v>
      </c>
      <c r="J3253" t="s">
        <v>203</v>
      </c>
      <c r="K3253" t="s">
        <v>28</v>
      </c>
      <c r="L3253">
        <v>3</v>
      </c>
      <c r="M3253">
        <v>2</v>
      </c>
      <c r="N3253" t="s">
        <v>27</v>
      </c>
      <c r="O3253" t="s">
        <v>27</v>
      </c>
      <c r="P3253">
        <v>18</v>
      </c>
      <c r="Q3253" t="s">
        <v>32</v>
      </c>
      <c r="R3253" t="s">
        <v>27</v>
      </c>
      <c r="S3253">
        <v>20</v>
      </c>
      <c r="T3253">
        <v>50</v>
      </c>
      <c r="U3253" t="s">
        <v>29</v>
      </c>
    </row>
    <row r="3254" spans="1:21" x14ac:dyDescent="0.35">
      <c r="A3254" s="2" t="s">
        <v>71</v>
      </c>
      <c r="B3254" s="2">
        <v>44</v>
      </c>
      <c r="C3254">
        <v>2024</v>
      </c>
      <c r="D3254" s="2" t="s">
        <v>124</v>
      </c>
      <c r="E3254" s="2">
        <v>114</v>
      </c>
      <c r="F3254" s="2" t="s">
        <v>125</v>
      </c>
      <c r="G3254" s="2" t="s">
        <v>24</v>
      </c>
      <c r="H3254" t="s">
        <v>25</v>
      </c>
      <c r="I3254" s="2">
        <v>65</v>
      </c>
      <c r="J3254" s="2" t="s">
        <v>203</v>
      </c>
      <c r="K3254" t="s">
        <v>28</v>
      </c>
      <c r="L3254">
        <v>3</v>
      </c>
      <c r="M3254" s="2">
        <v>2</v>
      </c>
      <c r="N3254" t="s">
        <v>27</v>
      </c>
      <c r="O3254" t="s">
        <v>27</v>
      </c>
      <c r="P3254">
        <v>18</v>
      </c>
      <c r="Q3254" t="s">
        <v>32</v>
      </c>
      <c r="R3254" t="s">
        <v>27</v>
      </c>
      <c r="S3254" s="2">
        <v>20</v>
      </c>
      <c r="T3254" s="2">
        <v>65</v>
      </c>
      <c r="U3254" t="s">
        <v>29</v>
      </c>
    </row>
    <row r="3255" spans="1:21" x14ac:dyDescent="0.35">
      <c r="A3255" s="2" t="s">
        <v>72</v>
      </c>
      <c r="B3255" s="2">
        <v>45</v>
      </c>
      <c r="C3255">
        <v>2024</v>
      </c>
      <c r="D3255" s="2" t="s">
        <v>124</v>
      </c>
      <c r="E3255" s="2">
        <v>114</v>
      </c>
      <c r="F3255" s="2" t="s">
        <v>125</v>
      </c>
      <c r="G3255" s="2" t="s">
        <v>24</v>
      </c>
      <c r="H3255" t="s">
        <v>25</v>
      </c>
      <c r="I3255" s="2">
        <v>150</v>
      </c>
      <c r="J3255" s="2" t="s">
        <v>203</v>
      </c>
      <c r="K3255" t="s">
        <v>28</v>
      </c>
      <c r="L3255">
        <v>3</v>
      </c>
      <c r="M3255" s="2">
        <v>3</v>
      </c>
      <c r="N3255" t="s">
        <v>27</v>
      </c>
      <c r="O3255" t="s">
        <v>32</v>
      </c>
      <c r="P3255" t="s">
        <v>28</v>
      </c>
      <c r="Q3255" t="s">
        <v>32</v>
      </c>
      <c r="R3255" t="s">
        <v>27</v>
      </c>
      <c r="S3255" s="2">
        <v>14</v>
      </c>
      <c r="T3255" s="2">
        <v>80</v>
      </c>
      <c r="U3255" t="s">
        <v>29</v>
      </c>
    </row>
    <row r="3256" spans="1:21" x14ac:dyDescent="0.35">
      <c r="A3256" s="2" t="s">
        <v>73</v>
      </c>
      <c r="B3256" s="2">
        <v>46</v>
      </c>
      <c r="C3256">
        <v>2024</v>
      </c>
      <c r="D3256" s="2" t="s">
        <v>124</v>
      </c>
      <c r="E3256" s="2">
        <v>114</v>
      </c>
      <c r="F3256" s="2" t="s">
        <v>125</v>
      </c>
      <c r="G3256" s="2" t="s">
        <v>24</v>
      </c>
      <c r="H3256" t="s">
        <v>25</v>
      </c>
      <c r="I3256" s="2">
        <v>215</v>
      </c>
      <c r="J3256" s="2" t="s">
        <v>203</v>
      </c>
      <c r="K3256" t="s">
        <v>28</v>
      </c>
      <c r="L3256">
        <v>3</v>
      </c>
      <c r="M3256" s="2">
        <v>3</v>
      </c>
      <c r="N3256" t="s">
        <v>27</v>
      </c>
      <c r="O3256" t="s">
        <v>27</v>
      </c>
      <c r="P3256" t="s">
        <v>28</v>
      </c>
      <c r="Q3256" t="s">
        <v>32</v>
      </c>
      <c r="R3256" t="s">
        <v>27</v>
      </c>
      <c r="S3256" s="2">
        <v>30</v>
      </c>
      <c r="T3256" s="2">
        <v>230</v>
      </c>
      <c r="U3256" t="s">
        <v>29</v>
      </c>
    </row>
    <row r="3257" spans="1:21" x14ac:dyDescent="0.35">
      <c r="A3257" s="2" t="s">
        <v>74</v>
      </c>
      <c r="B3257" s="2">
        <v>47</v>
      </c>
      <c r="C3257">
        <v>2024</v>
      </c>
      <c r="D3257" s="2" t="s">
        <v>124</v>
      </c>
      <c r="E3257" s="2">
        <v>114</v>
      </c>
      <c r="F3257" s="2" t="s">
        <v>125</v>
      </c>
      <c r="G3257" s="2" t="s">
        <v>24</v>
      </c>
      <c r="H3257" t="s">
        <v>25</v>
      </c>
      <c r="I3257" s="2">
        <v>96.25</v>
      </c>
      <c r="J3257" s="2" t="s">
        <v>203</v>
      </c>
      <c r="K3257" t="s">
        <v>28</v>
      </c>
      <c r="L3257">
        <v>3</v>
      </c>
      <c r="M3257" s="2">
        <v>3</v>
      </c>
      <c r="N3257" t="s">
        <v>27</v>
      </c>
      <c r="O3257" t="s">
        <v>27</v>
      </c>
      <c r="P3257">
        <v>18</v>
      </c>
      <c r="Q3257" t="s">
        <v>32</v>
      </c>
      <c r="R3257" t="s">
        <v>27</v>
      </c>
      <c r="S3257" s="2">
        <v>30</v>
      </c>
      <c r="T3257" s="2">
        <v>85</v>
      </c>
      <c r="U3257" t="s">
        <v>39</v>
      </c>
    </row>
    <row r="3258" spans="1:21" x14ac:dyDescent="0.35">
      <c r="A3258" s="2" t="s">
        <v>75</v>
      </c>
      <c r="B3258" s="2">
        <v>48</v>
      </c>
      <c r="C3258">
        <v>2024</v>
      </c>
      <c r="D3258" s="2" t="s">
        <v>124</v>
      </c>
      <c r="E3258" s="2">
        <v>114</v>
      </c>
      <c r="F3258" s="2" t="s">
        <v>125</v>
      </c>
      <c r="G3258" s="2" t="s">
        <v>24</v>
      </c>
      <c r="H3258" t="s">
        <v>25</v>
      </c>
      <c r="I3258" s="2">
        <v>125</v>
      </c>
      <c r="J3258" s="2" t="s">
        <v>203</v>
      </c>
      <c r="K3258" t="s">
        <v>28</v>
      </c>
      <c r="L3258">
        <v>3</v>
      </c>
      <c r="M3258" s="2">
        <v>3</v>
      </c>
      <c r="N3258" t="s">
        <v>27</v>
      </c>
      <c r="O3258" t="s">
        <v>27</v>
      </c>
      <c r="P3258">
        <v>18</v>
      </c>
      <c r="Q3258" t="s">
        <v>32</v>
      </c>
      <c r="R3258" t="s">
        <v>27</v>
      </c>
      <c r="S3258" s="2">
        <v>48</v>
      </c>
      <c r="T3258" s="2">
        <v>226</v>
      </c>
      <c r="U3258" t="s">
        <v>29</v>
      </c>
    </row>
    <row r="3259" spans="1:21" x14ac:dyDescent="0.35">
      <c r="A3259" s="2" t="s">
        <v>76</v>
      </c>
      <c r="B3259" s="2">
        <v>49</v>
      </c>
      <c r="C3259">
        <v>2024</v>
      </c>
      <c r="D3259" s="2" t="s">
        <v>124</v>
      </c>
      <c r="E3259" s="2">
        <v>114</v>
      </c>
      <c r="F3259" s="2" t="s">
        <v>125</v>
      </c>
      <c r="G3259" s="2" t="s">
        <v>24</v>
      </c>
      <c r="H3259" t="s">
        <v>25</v>
      </c>
      <c r="I3259" s="2">
        <v>60</v>
      </c>
      <c r="J3259" s="2" t="s">
        <v>203</v>
      </c>
      <c r="K3259" t="s">
        <v>28</v>
      </c>
      <c r="L3259">
        <v>3</v>
      </c>
      <c r="M3259" s="2">
        <v>2</v>
      </c>
      <c r="N3259" t="s">
        <v>27</v>
      </c>
      <c r="O3259" t="s">
        <v>32</v>
      </c>
      <c r="P3259" t="s">
        <v>28</v>
      </c>
      <c r="Q3259" t="s">
        <v>32</v>
      </c>
      <c r="R3259" t="s">
        <v>32</v>
      </c>
      <c r="S3259" s="2">
        <v>30</v>
      </c>
      <c r="T3259" s="2">
        <v>47</v>
      </c>
      <c r="U3259" t="s">
        <v>29</v>
      </c>
    </row>
    <row r="3260" spans="1:21" x14ac:dyDescent="0.35">
      <c r="A3260" s="2" t="s">
        <v>77</v>
      </c>
      <c r="B3260" s="2">
        <v>50</v>
      </c>
      <c r="C3260">
        <v>2024</v>
      </c>
      <c r="D3260" s="2" t="s">
        <v>124</v>
      </c>
      <c r="E3260" s="2">
        <v>114</v>
      </c>
      <c r="F3260" s="2" t="s">
        <v>125</v>
      </c>
      <c r="G3260" s="2" t="s">
        <v>24</v>
      </c>
      <c r="H3260" t="s">
        <v>25</v>
      </c>
      <c r="I3260" s="2">
        <v>200</v>
      </c>
      <c r="J3260" s="2" t="s">
        <v>203</v>
      </c>
      <c r="K3260" t="s">
        <v>28</v>
      </c>
      <c r="L3260">
        <v>3</v>
      </c>
      <c r="M3260" s="2">
        <v>3</v>
      </c>
      <c r="N3260" t="s">
        <v>27</v>
      </c>
      <c r="O3260" t="s">
        <v>27</v>
      </c>
      <c r="P3260">
        <v>18</v>
      </c>
      <c r="Q3260" t="s">
        <v>32</v>
      </c>
      <c r="R3260" t="s">
        <v>27</v>
      </c>
      <c r="S3260" s="2">
        <v>18</v>
      </c>
      <c r="T3260" s="2">
        <v>245</v>
      </c>
      <c r="U3260" t="s">
        <v>29</v>
      </c>
    </row>
    <row r="3261" spans="1:21" x14ac:dyDescent="0.35">
      <c r="A3261" s="2" t="s">
        <v>78</v>
      </c>
      <c r="B3261" s="2">
        <v>51</v>
      </c>
      <c r="C3261">
        <v>2024</v>
      </c>
      <c r="D3261" s="2" t="s">
        <v>124</v>
      </c>
      <c r="E3261" s="2">
        <v>114</v>
      </c>
      <c r="F3261" s="2" t="s">
        <v>125</v>
      </c>
      <c r="G3261" s="2" t="s">
        <v>24</v>
      </c>
      <c r="H3261" t="s">
        <v>25</v>
      </c>
      <c r="I3261" s="2">
        <v>175</v>
      </c>
      <c r="J3261" s="2" t="s">
        <v>203</v>
      </c>
      <c r="K3261" t="s">
        <v>28</v>
      </c>
      <c r="L3261">
        <v>3</v>
      </c>
      <c r="M3261" s="2">
        <v>2</v>
      </c>
      <c r="N3261" t="s">
        <v>27</v>
      </c>
      <c r="O3261" t="s">
        <v>27</v>
      </c>
      <c r="P3261" t="s">
        <v>28</v>
      </c>
      <c r="Q3261" t="s">
        <v>32</v>
      </c>
      <c r="R3261" t="s">
        <v>27</v>
      </c>
      <c r="S3261" s="2">
        <v>30</v>
      </c>
      <c r="T3261" s="2">
        <v>150</v>
      </c>
      <c r="U3261" t="s">
        <v>29</v>
      </c>
    </row>
    <row r="3262" spans="1:21" x14ac:dyDescent="0.35">
      <c r="A3262" s="2" t="s">
        <v>79</v>
      </c>
      <c r="B3262" s="2">
        <v>53</v>
      </c>
      <c r="C3262">
        <v>2024</v>
      </c>
      <c r="D3262" s="2" t="s">
        <v>124</v>
      </c>
      <c r="E3262" s="2">
        <v>114</v>
      </c>
      <c r="F3262" s="2" t="s">
        <v>125</v>
      </c>
      <c r="G3262" s="2" t="s">
        <v>24</v>
      </c>
      <c r="H3262" t="s">
        <v>25</v>
      </c>
      <c r="I3262" s="2">
        <v>100</v>
      </c>
      <c r="J3262" s="2" t="s">
        <v>203</v>
      </c>
      <c r="K3262" t="s">
        <v>28</v>
      </c>
      <c r="L3262">
        <v>3</v>
      </c>
      <c r="M3262" s="2">
        <v>3</v>
      </c>
      <c r="N3262" t="s">
        <v>27</v>
      </c>
      <c r="O3262" t="s">
        <v>27</v>
      </c>
      <c r="P3262" t="s">
        <v>28</v>
      </c>
      <c r="Q3262" t="s">
        <v>32</v>
      </c>
      <c r="R3262" t="s">
        <v>27</v>
      </c>
      <c r="S3262" s="2">
        <v>30</v>
      </c>
      <c r="T3262" s="2">
        <v>140</v>
      </c>
      <c r="U3262" t="s">
        <v>29</v>
      </c>
    </row>
    <row r="3263" spans="1:21" x14ac:dyDescent="0.35">
      <c r="A3263" s="2" t="s">
        <v>80</v>
      </c>
      <c r="B3263" s="2">
        <v>54</v>
      </c>
      <c r="C3263">
        <v>2024</v>
      </c>
      <c r="D3263" s="2" t="s">
        <v>124</v>
      </c>
      <c r="E3263" s="2">
        <v>114</v>
      </c>
      <c r="F3263" s="2" t="s">
        <v>125</v>
      </c>
      <c r="G3263" s="2" t="s">
        <v>24</v>
      </c>
      <c r="H3263" t="s">
        <v>25</v>
      </c>
      <c r="I3263" s="2">
        <v>68</v>
      </c>
      <c r="J3263" s="2" t="s">
        <v>203</v>
      </c>
      <c r="K3263" t="s">
        <v>28</v>
      </c>
      <c r="L3263">
        <v>3</v>
      </c>
      <c r="M3263" s="2">
        <v>3</v>
      </c>
      <c r="N3263" t="s">
        <v>27</v>
      </c>
      <c r="O3263" t="s">
        <v>32</v>
      </c>
      <c r="P3263">
        <v>18</v>
      </c>
      <c r="Q3263" t="s">
        <v>32</v>
      </c>
      <c r="R3263" t="s">
        <v>27</v>
      </c>
      <c r="S3263" s="2">
        <v>20</v>
      </c>
      <c r="T3263" s="2">
        <v>136</v>
      </c>
      <c r="U3263" t="s">
        <v>29</v>
      </c>
    </row>
    <row r="3264" spans="1:21" x14ac:dyDescent="0.35">
      <c r="A3264" t="s">
        <v>81</v>
      </c>
      <c r="B3264">
        <v>55</v>
      </c>
      <c r="C3264">
        <v>2024</v>
      </c>
      <c r="D3264" t="s">
        <v>124</v>
      </c>
      <c r="E3264">
        <v>114</v>
      </c>
      <c r="F3264" t="s">
        <v>125</v>
      </c>
      <c r="G3264" t="s">
        <v>24</v>
      </c>
      <c r="H3264" t="s">
        <v>25</v>
      </c>
      <c r="I3264">
        <v>135</v>
      </c>
      <c r="J3264" t="s">
        <v>203</v>
      </c>
      <c r="K3264" t="s">
        <v>28</v>
      </c>
      <c r="L3264">
        <v>3</v>
      </c>
      <c r="M3264">
        <v>3</v>
      </c>
      <c r="N3264" t="s">
        <v>27</v>
      </c>
      <c r="O3264" t="s">
        <v>27</v>
      </c>
      <c r="P3264" t="s">
        <v>28</v>
      </c>
      <c r="Q3264" t="s">
        <v>32</v>
      </c>
      <c r="R3264" t="s">
        <v>27</v>
      </c>
      <c r="S3264">
        <v>12</v>
      </c>
      <c r="T3264">
        <v>60</v>
      </c>
      <c r="U3264" t="s">
        <v>29</v>
      </c>
    </row>
    <row r="3265" spans="1:21" x14ac:dyDescent="0.35">
      <c r="A3265" t="s">
        <v>82</v>
      </c>
      <c r="B3265">
        <v>56</v>
      </c>
      <c r="C3265">
        <v>2024</v>
      </c>
      <c r="D3265" t="s">
        <v>124</v>
      </c>
      <c r="E3265">
        <v>114</v>
      </c>
      <c r="F3265" t="s">
        <v>125</v>
      </c>
      <c r="G3265" t="s">
        <v>24</v>
      </c>
      <c r="H3265" t="s">
        <v>25</v>
      </c>
      <c r="I3265">
        <v>150</v>
      </c>
      <c r="J3265" t="s">
        <v>203</v>
      </c>
      <c r="K3265" t="s">
        <v>28</v>
      </c>
      <c r="L3265">
        <v>3</v>
      </c>
      <c r="M3265">
        <v>3</v>
      </c>
      <c r="N3265" t="s">
        <v>27</v>
      </c>
      <c r="O3265" t="s">
        <v>32</v>
      </c>
      <c r="P3265" t="s">
        <v>28</v>
      </c>
      <c r="Q3265" t="s">
        <v>32</v>
      </c>
      <c r="R3265" t="s">
        <v>27</v>
      </c>
      <c r="S3265">
        <v>16</v>
      </c>
      <c r="T3265">
        <v>170</v>
      </c>
      <c r="U3265" t="s">
        <v>29</v>
      </c>
    </row>
    <row r="3266" spans="1:21" x14ac:dyDescent="0.35">
      <c r="A3266" t="s">
        <v>21</v>
      </c>
      <c r="B3266">
        <v>1</v>
      </c>
      <c r="C3266">
        <v>2024</v>
      </c>
      <c r="D3266" t="s">
        <v>127</v>
      </c>
      <c r="E3266">
        <v>115</v>
      </c>
      <c r="F3266" t="s">
        <v>128</v>
      </c>
      <c r="G3266" t="s">
        <v>24</v>
      </c>
      <c r="H3266" t="s">
        <v>27</v>
      </c>
      <c r="J3266" t="s">
        <v>28</v>
      </c>
      <c r="K3266" t="s">
        <v>28</v>
      </c>
      <c r="L3266" t="s">
        <v>28</v>
      </c>
      <c r="O3266" t="s">
        <v>28</v>
      </c>
      <c r="P3266" t="s">
        <v>28</v>
      </c>
      <c r="Q3266" t="s">
        <v>28</v>
      </c>
      <c r="R3266" t="s">
        <v>28</v>
      </c>
      <c r="U3266" t="s">
        <v>28</v>
      </c>
    </row>
    <row r="3267" spans="1:21" x14ac:dyDescent="0.35">
      <c r="A3267" t="s">
        <v>30</v>
      </c>
      <c r="B3267">
        <v>2</v>
      </c>
      <c r="C3267">
        <v>2024</v>
      </c>
      <c r="D3267" t="s">
        <v>127</v>
      </c>
      <c r="E3267">
        <v>115</v>
      </c>
      <c r="F3267" t="s">
        <v>128</v>
      </c>
      <c r="G3267" t="s">
        <v>24</v>
      </c>
      <c r="H3267" t="s">
        <v>27</v>
      </c>
      <c r="J3267" t="s">
        <v>28</v>
      </c>
      <c r="K3267" t="s">
        <v>28</v>
      </c>
      <c r="L3267" t="s">
        <v>28</v>
      </c>
      <c r="O3267" t="s">
        <v>28</v>
      </c>
      <c r="P3267" t="s">
        <v>28</v>
      </c>
      <c r="Q3267" t="s">
        <v>28</v>
      </c>
      <c r="R3267" t="s">
        <v>28</v>
      </c>
      <c r="U3267" t="s">
        <v>28</v>
      </c>
    </row>
    <row r="3268" spans="1:21" x14ac:dyDescent="0.35">
      <c r="A3268" t="s">
        <v>33</v>
      </c>
      <c r="B3268">
        <v>4</v>
      </c>
      <c r="C3268">
        <v>2024</v>
      </c>
      <c r="D3268" t="s">
        <v>127</v>
      </c>
      <c r="E3268">
        <v>115</v>
      </c>
      <c r="F3268" t="s">
        <v>128</v>
      </c>
      <c r="G3268" t="s">
        <v>24</v>
      </c>
      <c r="H3268" t="s">
        <v>27</v>
      </c>
      <c r="J3268" t="s">
        <v>28</v>
      </c>
      <c r="K3268" t="s">
        <v>28</v>
      </c>
      <c r="L3268" t="s">
        <v>28</v>
      </c>
      <c r="O3268" t="s">
        <v>28</v>
      </c>
      <c r="P3268" t="s">
        <v>28</v>
      </c>
      <c r="Q3268" t="s">
        <v>28</v>
      </c>
      <c r="R3268" t="s">
        <v>28</v>
      </c>
      <c r="U3268" t="s">
        <v>28</v>
      </c>
    </row>
    <row r="3269" spans="1:21" x14ac:dyDescent="0.35">
      <c r="A3269" t="s">
        <v>34</v>
      </c>
      <c r="B3269">
        <v>5</v>
      </c>
      <c r="C3269">
        <v>2024</v>
      </c>
      <c r="D3269" t="s">
        <v>127</v>
      </c>
      <c r="E3269">
        <v>115</v>
      </c>
      <c r="F3269" t="s">
        <v>128</v>
      </c>
      <c r="G3269" t="s">
        <v>24</v>
      </c>
      <c r="H3269" t="s">
        <v>27</v>
      </c>
      <c r="J3269" t="s">
        <v>28</v>
      </c>
      <c r="K3269" t="s">
        <v>28</v>
      </c>
      <c r="L3269" t="s">
        <v>28</v>
      </c>
      <c r="O3269" t="s">
        <v>28</v>
      </c>
      <c r="P3269" t="s">
        <v>28</v>
      </c>
      <c r="Q3269" t="s">
        <v>28</v>
      </c>
      <c r="R3269" t="s">
        <v>28</v>
      </c>
      <c r="U3269" t="s">
        <v>28</v>
      </c>
    </row>
    <row r="3270" spans="1:21" x14ac:dyDescent="0.35">
      <c r="A3270" t="s">
        <v>35</v>
      </c>
      <c r="B3270">
        <v>6</v>
      </c>
      <c r="C3270">
        <v>2024</v>
      </c>
      <c r="D3270" t="s">
        <v>127</v>
      </c>
      <c r="E3270">
        <v>115</v>
      </c>
      <c r="F3270" t="s">
        <v>128</v>
      </c>
      <c r="G3270" t="s">
        <v>24</v>
      </c>
      <c r="H3270" t="s">
        <v>27</v>
      </c>
      <c r="J3270" t="s">
        <v>28</v>
      </c>
      <c r="K3270" t="s">
        <v>28</v>
      </c>
      <c r="L3270" t="s">
        <v>28</v>
      </c>
      <c r="O3270" t="s">
        <v>28</v>
      </c>
      <c r="P3270" t="s">
        <v>28</v>
      </c>
      <c r="Q3270" t="s">
        <v>28</v>
      </c>
      <c r="R3270" t="s">
        <v>28</v>
      </c>
      <c r="U3270" t="s">
        <v>28</v>
      </c>
    </row>
    <row r="3271" spans="1:21" x14ac:dyDescent="0.35">
      <c r="A3271" t="s">
        <v>36</v>
      </c>
      <c r="B3271">
        <v>8</v>
      </c>
      <c r="C3271">
        <v>2024</v>
      </c>
      <c r="D3271" t="s">
        <v>127</v>
      </c>
      <c r="E3271">
        <v>115</v>
      </c>
      <c r="F3271" t="s">
        <v>128</v>
      </c>
      <c r="G3271" t="s">
        <v>24</v>
      </c>
      <c r="H3271" t="s">
        <v>25</v>
      </c>
      <c r="I3271">
        <v>150</v>
      </c>
      <c r="J3271" t="s">
        <v>31</v>
      </c>
      <c r="K3271">
        <v>1000</v>
      </c>
      <c r="L3271">
        <v>5</v>
      </c>
      <c r="M3271">
        <v>1</v>
      </c>
      <c r="N3271" t="s">
        <v>27</v>
      </c>
      <c r="O3271" t="s">
        <v>27</v>
      </c>
      <c r="P3271" t="s">
        <v>28</v>
      </c>
      <c r="Q3271" t="s">
        <v>27</v>
      </c>
      <c r="R3271" t="s">
        <v>27</v>
      </c>
      <c r="S3271">
        <v>30</v>
      </c>
      <c r="T3271">
        <v>91</v>
      </c>
      <c r="U3271" t="s">
        <v>27</v>
      </c>
    </row>
    <row r="3272" spans="1:21" x14ac:dyDescent="0.35">
      <c r="A3272" t="s">
        <v>37</v>
      </c>
      <c r="B3272">
        <v>9</v>
      </c>
      <c r="C3272">
        <v>2024</v>
      </c>
      <c r="D3272" t="s">
        <v>127</v>
      </c>
      <c r="E3272">
        <v>115</v>
      </c>
      <c r="F3272" t="s">
        <v>128</v>
      </c>
      <c r="G3272" t="s">
        <v>24</v>
      </c>
      <c r="H3272" t="s">
        <v>27</v>
      </c>
      <c r="J3272" t="s">
        <v>28</v>
      </c>
      <c r="K3272" t="s">
        <v>28</v>
      </c>
      <c r="L3272" t="s">
        <v>28</v>
      </c>
      <c r="O3272" t="s">
        <v>28</v>
      </c>
      <c r="P3272" t="s">
        <v>28</v>
      </c>
      <c r="Q3272" t="s">
        <v>28</v>
      </c>
      <c r="R3272" t="s">
        <v>28</v>
      </c>
      <c r="U3272" t="s">
        <v>28</v>
      </c>
    </row>
    <row r="3273" spans="1:21" x14ac:dyDescent="0.35">
      <c r="A3273" t="s">
        <v>38</v>
      </c>
      <c r="B3273">
        <v>10</v>
      </c>
      <c r="C3273">
        <v>2024</v>
      </c>
      <c r="D3273" t="s">
        <v>127</v>
      </c>
      <c r="E3273">
        <v>115</v>
      </c>
      <c r="F3273" t="s">
        <v>128</v>
      </c>
      <c r="G3273" t="s">
        <v>24</v>
      </c>
      <c r="H3273" t="s">
        <v>27</v>
      </c>
      <c r="J3273" t="s">
        <v>28</v>
      </c>
      <c r="K3273" t="s">
        <v>28</v>
      </c>
      <c r="L3273" t="s">
        <v>28</v>
      </c>
      <c r="O3273" t="s">
        <v>28</v>
      </c>
      <c r="P3273" t="s">
        <v>28</v>
      </c>
      <c r="Q3273" t="s">
        <v>28</v>
      </c>
      <c r="R3273" t="s">
        <v>28</v>
      </c>
      <c r="U3273" t="s">
        <v>28</v>
      </c>
    </row>
    <row r="3274" spans="1:21" x14ac:dyDescent="0.35">
      <c r="A3274" t="s">
        <v>40</v>
      </c>
      <c r="B3274">
        <v>11</v>
      </c>
      <c r="C3274">
        <v>2024</v>
      </c>
      <c r="D3274" t="s">
        <v>127</v>
      </c>
      <c r="E3274">
        <v>115</v>
      </c>
      <c r="F3274" t="s">
        <v>128</v>
      </c>
      <c r="G3274" t="s">
        <v>24</v>
      </c>
      <c r="H3274" t="s">
        <v>27</v>
      </c>
      <c r="J3274" t="s">
        <v>28</v>
      </c>
      <c r="K3274" t="s">
        <v>28</v>
      </c>
      <c r="L3274" t="s">
        <v>28</v>
      </c>
      <c r="O3274" t="s">
        <v>28</v>
      </c>
      <c r="P3274" t="s">
        <v>28</v>
      </c>
      <c r="Q3274" t="s">
        <v>28</v>
      </c>
      <c r="R3274" t="s">
        <v>28</v>
      </c>
      <c r="U3274" t="s">
        <v>28</v>
      </c>
    </row>
    <row r="3275" spans="1:21" x14ac:dyDescent="0.35">
      <c r="A3275" t="s">
        <v>41</v>
      </c>
      <c r="B3275">
        <v>12</v>
      </c>
      <c r="C3275">
        <v>2024</v>
      </c>
      <c r="D3275" t="s">
        <v>127</v>
      </c>
      <c r="E3275">
        <v>115</v>
      </c>
      <c r="F3275" t="s">
        <v>128</v>
      </c>
      <c r="G3275" t="s">
        <v>24</v>
      </c>
      <c r="H3275" t="s">
        <v>27</v>
      </c>
      <c r="J3275" t="s">
        <v>28</v>
      </c>
      <c r="K3275" t="s">
        <v>28</v>
      </c>
      <c r="L3275" t="s">
        <v>28</v>
      </c>
      <c r="O3275" t="s">
        <v>28</v>
      </c>
      <c r="P3275" t="s">
        <v>28</v>
      </c>
      <c r="Q3275" t="s">
        <v>28</v>
      </c>
      <c r="R3275" t="s">
        <v>28</v>
      </c>
      <c r="U3275" t="s">
        <v>28</v>
      </c>
    </row>
    <row r="3276" spans="1:21" x14ac:dyDescent="0.35">
      <c r="A3276" t="s">
        <v>42</v>
      </c>
      <c r="B3276">
        <v>13</v>
      </c>
      <c r="C3276">
        <v>2024</v>
      </c>
      <c r="D3276" t="s">
        <v>127</v>
      </c>
      <c r="E3276">
        <v>115</v>
      </c>
      <c r="F3276" t="s">
        <v>128</v>
      </c>
      <c r="G3276" t="s">
        <v>24</v>
      </c>
      <c r="H3276" t="s">
        <v>27</v>
      </c>
      <c r="J3276" t="s">
        <v>28</v>
      </c>
      <c r="K3276" t="s">
        <v>28</v>
      </c>
      <c r="L3276" t="s">
        <v>28</v>
      </c>
      <c r="O3276" t="s">
        <v>28</v>
      </c>
      <c r="P3276" t="s">
        <v>28</v>
      </c>
      <c r="Q3276" t="s">
        <v>28</v>
      </c>
      <c r="R3276" t="s">
        <v>28</v>
      </c>
      <c r="U3276" t="s">
        <v>28</v>
      </c>
    </row>
    <row r="3277" spans="1:21" x14ac:dyDescent="0.35">
      <c r="A3277" t="s">
        <v>43</v>
      </c>
      <c r="B3277">
        <v>15</v>
      </c>
      <c r="C3277">
        <v>2024</v>
      </c>
      <c r="D3277" t="s">
        <v>127</v>
      </c>
      <c r="E3277">
        <v>115</v>
      </c>
      <c r="F3277" t="s">
        <v>128</v>
      </c>
      <c r="G3277" t="s">
        <v>24</v>
      </c>
      <c r="H3277" t="s">
        <v>27</v>
      </c>
      <c r="J3277" t="s">
        <v>28</v>
      </c>
      <c r="K3277" t="s">
        <v>28</v>
      </c>
      <c r="L3277" t="s">
        <v>28</v>
      </c>
      <c r="O3277" t="s">
        <v>28</v>
      </c>
      <c r="P3277" t="s">
        <v>28</v>
      </c>
      <c r="Q3277" t="s">
        <v>28</v>
      </c>
      <c r="R3277" t="s">
        <v>28</v>
      </c>
      <c r="U3277" t="s">
        <v>28</v>
      </c>
    </row>
    <row r="3278" spans="1:21" x14ac:dyDescent="0.35">
      <c r="A3278" t="s">
        <v>44</v>
      </c>
      <c r="B3278">
        <v>16</v>
      </c>
      <c r="C3278">
        <v>2024</v>
      </c>
      <c r="D3278" t="s">
        <v>127</v>
      </c>
      <c r="E3278">
        <v>115</v>
      </c>
      <c r="F3278" t="s">
        <v>128</v>
      </c>
      <c r="G3278" t="s">
        <v>24</v>
      </c>
      <c r="H3278" t="s">
        <v>25</v>
      </c>
      <c r="I3278">
        <v>450</v>
      </c>
      <c r="J3278" t="s">
        <v>31</v>
      </c>
      <c r="K3278">
        <v>500</v>
      </c>
      <c r="L3278">
        <v>5</v>
      </c>
      <c r="M3278">
        <v>3</v>
      </c>
      <c r="N3278" t="s">
        <v>27</v>
      </c>
      <c r="O3278" t="s">
        <v>27</v>
      </c>
      <c r="P3278" t="s">
        <v>28</v>
      </c>
      <c r="Q3278" t="s">
        <v>27</v>
      </c>
      <c r="R3278" t="s">
        <v>27</v>
      </c>
      <c r="S3278">
        <v>30</v>
      </c>
      <c r="T3278">
        <v>250</v>
      </c>
      <c r="U3278" t="s">
        <v>27</v>
      </c>
    </row>
    <row r="3279" spans="1:21" x14ac:dyDescent="0.35">
      <c r="A3279" t="s">
        <v>45</v>
      </c>
      <c r="B3279">
        <v>17</v>
      </c>
      <c r="C3279">
        <v>2024</v>
      </c>
      <c r="D3279" t="s">
        <v>127</v>
      </c>
      <c r="E3279">
        <v>115</v>
      </c>
      <c r="F3279" t="s">
        <v>128</v>
      </c>
      <c r="G3279" t="s">
        <v>24</v>
      </c>
      <c r="H3279" t="s">
        <v>27</v>
      </c>
      <c r="J3279" t="s">
        <v>28</v>
      </c>
      <c r="K3279" t="s">
        <v>28</v>
      </c>
      <c r="L3279" t="s">
        <v>28</v>
      </c>
      <c r="O3279" t="s">
        <v>28</v>
      </c>
      <c r="P3279" t="s">
        <v>28</v>
      </c>
      <c r="Q3279" t="s">
        <v>28</v>
      </c>
      <c r="R3279" t="s">
        <v>28</v>
      </c>
      <c r="U3279" t="s">
        <v>28</v>
      </c>
    </row>
    <row r="3280" spans="1:21" x14ac:dyDescent="0.35">
      <c r="A3280" t="s">
        <v>46</v>
      </c>
      <c r="B3280">
        <v>18</v>
      </c>
      <c r="C3280">
        <v>2024</v>
      </c>
      <c r="D3280" t="s">
        <v>127</v>
      </c>
      <c r="E3280">
        <v>115</v>
      </c>
      <c r="F3280" t="s">
        <v>128</v>
      </c>
      <c r="G3280" t="s">
        <v>24</v>
      </c>
      <c r="H3280" t="s">
        <v>27</v>
      </c>
      <c r="J3280" t="s">
        <v>28</v>
      </c>
      <c r="K3280" t="s">
        <v>28</v>
      </c>
      <c r="L3280" t="s">
        <v>28</v>
      </c>
      <c r="O3280" t="s">
        <v>28</v>
      </c>
      <c r="P3280" t="s">
        <v>28</v>
      </c>
      <c r="Q3280" t="s">
        <v>28</v>
      </c>
      <c r="R3280" t="s">
        <v>28</v>
      </c>
      <c r="U3280" t="s">
        <v>28</v>
      </c>
    </row>
    <row r="3281" spans="1:21" x14ac:dyDescent="0.35">
      <c r="A3281" t="s">
        <v>47</v>
      </c>
      <c r="B3281">
        <v>19</v>
      </c>
      <c r="C3281">
        <v>2024</v>
      </c>
      <c r="D3281" t="s">
        <v>127</v>
      </c>
      <c r="E3281">
        <v>115</v>
      </c>
      <c r="F3281" t="s">
        <v>128</v>
      </c>
      <c r="G3281" t="s">
        <v>24</v>
      </c>
      <c r="H3281" t="s">
        <v>27</v>
      </c>
      <c r="J3281" t="s">
        <v>28</v>
      </c>
      <c r="K3281" t="s">
        <v>28</v>
      </c>
      <c r="L3281" t="s">
        <v>28</v>
      </c>
      <c r="O3281" t="s">
        <v>28</v>
      </c>
      <c r="P3281" t="s">
        <v>28</v>
      </c>
      <c r="Q3281" t="s">
        <v>28</v>
      </c>
      <c r="R3281" t="s">
        <v>28</v>
      </c>
      <c r="U3281" t="s">
        <v>28</v>
      </c>
    </row>
    <row r="3282" spans="1:21" x14ac:dyDescent="0.35">
      <c r="A3282" t="s">
        <v>48</v>
      </c>
      <c r="B3282">
        <v>20</v>
      </c>
      <c r="C3282">
        <v>2024</v>
      </c>
      <c r="D3282" t="s">
        <v>127</v>
      </c>
      <c r="E3282">
        <v>115</v>
      </c>
      <c r="F3282" t="s">
        <v>128</v>
      </c>
      <c r="G3282" t="s">
        <v>24</v>
      </c>
      <c r="H3282" t="s">
        <v>27</v>
      </c>
      <c r="J3282" t="s">
        <v>28</v>
      </c>
      <c r="K3282" t="s">
        <v>28</v>
      </c>
      <c r="L3282" t="s">
        <v>28</v>
      </c>
      <c r="O3282" t="s">
        <v>28</v>
      </c>
      <c r="P3282" t="s">
        <v>28</v>
      </c>
      <c r="Q3282" t="s">
        <v>28</v>
      </c>
      <c r="R3282" t="s">
        <v>28</v>
      </c>
      <c r="U3282" t="s">
        <v>28</v>
      </c>
    </row>
    <row r="3283" spans="1:21" x14ac:dyDescent="0.35">
      <c r="A3283" t="s">
        <v>49</v>
      </c>
      <c r="B3283">
        <v>21</v>
      </c>
      <c r="C3283">
        <v>2024</v>
      </c>
      <c r="D3283" t="s">
        <v>127</v>
      </c>
      <c r="E3283">
        <v>115</v>
      </c>
      <c r="F3283" t="s">
        <v>128</v>
      </c>
      <c r="G3283" t="s">
        <v>24</v>
      </c>
      <c r="H3283" t="s">
        <v>27</v>
      </c>
      <c r="J3283" t="s">
        <v>28</v>
      </c>
      <c r="K3283" t="s">
        <v>28</v>
      </c>
      <c r="L3283" t="s">
        <v>28</v>
      </c>
      <c r="O3283" t="s">
        <v>28</v>
      </c>
      <c r="P3283" t="s">
        <v>28</v>
      </c>
      <c r="Q3283" t="s">
        <v>28</v>
      </c>
      <c r="R3283" t="s">
        <v>28</v>
      </c>
      <c r="U3283" t="s">
        <v>28</v>
      </c>
    </row>
    <row r="3284" spans="1:21" x14ac:dyDescent="0.35">
      <c r="A3284" t="s">
        <v>50</v>
      </c>
      <c r="B3284">
        <v>22</v>
      </c>
      <c r="C3284">
        <v>2024</v>
      </c>
      <c r="D3284" t="s">
        <v>127</v>
      </c>
      <c r="E3284">
        <v>115</v>
      </c>
      <c r="F3284" t="s">
        <v>128</v>
      </c>
      <c r="G3284" t="s">
        <v>24</v>
      </c>
      <c r="H3284" t="s">
        <v>27</v>
      </c>
      <c r="J3284" t="s">
        <v>28</v>
      </c>
      <c r="K3284" t="s">
        <v>28</v>
      </c>
      <c r="L3284" t="s">
        <v>28</v>
      </c>
      <c r="O3284" t="s">
        <v>28</v>
      </c>
      <c r="P3284" t="s">
        <v>28</v>
      </c>
      <c r="Q3284" t="s">
        <v>28</v>
      </c>
      <c r="R3284" t="s">
        <v>28</v>
      </c>
      <c r="U3284" t="s">
        <v>28</v>
      </c>
    </row>
    <row r="3285" spans="1:21" x14ac:dyDescent="0.35">
      <c r="A3285" t="s">
        <v>51</v>
      </c>
      <c r="B3285">
        <v>23</v>
      </c>
      <c r="C3285">
        <v>2024</v>
      </c>
      <c r="D3285" t="s">
        <v>127</v>
      </c>
      <c r="E3285">
        <v>115</v>
      </c>
      <c r="F3285" t="s">
        <v>128</v>
      </c>
      <c r="G3285" t="s">
        <v>24</v>
      </c>
      <c r="H3285" t="s">
        <v>25</v>
      </c>
      <c r="I3285">
        <v>100</v>
      </c>
      <c r="J3285" t="s">
        <v>31</v>
      </c>
      <c r="K3285">
        <v>2000</v>
      </c>
      <c r="L3285">
        <v>5</v>
      </c>
      <c r="M3285">
        <v>0</v>
      </c>
      <c r="N3285" t="s">
        <v>27</v>
      </c>
      <c r="O3285" t="s">
        <v>32</v>
      </c>
      <c r="P3285">
        <v>18</v>
      </c>
      <c r="Q3285" t="s">
        <v>32</v>
      </c>
      <c r="R3285" t="s">
        <v>27</v>
      </c>
      <c r="S3285">
        <v>0</v>
      </c>
      <c r="T3285">
        <v>0</v>
      </c>
      <c r="U3285" t="s">
        <v>27</v>
      </c>
    </row>
    <row r="3286" spans="1:21" x14ac:dyDescent="0.35">
      <c r="A3286" t="s">
        <v>52</v>
      </c>
      <c r="B3286">
        <v>24</v>
      </c>
      <c r="C3286">
        <v>2024</v>
      </c>
      <c r="D3286" t="s">
        <v>127</v>
      </c>
      <c r="E3286">
        <v>115</v>
      </c>
      <c r="F3286" t="s">
        <v>128</v>
      </c>
      <c r="G3286" t="s">
        <v>24</v>
      </c>
      <c r="H3286" t="s">
        <v>27</v>
      </c>
      <c r="J3286" t="s">
        <v>28</v>
      </c>
      <c r="K3286" t="s">
        <v>28</v>
      </c>
      <c r="L3286" t="s">
        <v>28</v>
      </c>
      <c r="O3286" t="s">
        <v>28</v>
      </c>
      <c r="P3286" t="s">
        <v>28</v>
      </c>
      <c r="Q3286" t="s">
        <v>28</v>
      </c>
      <c r="R3286" t="s">
        <v>28</v>
      </c>
      <c r="U3286" t="s">
        <v>28</v>
      </c>
    </row>
    <row r="3287" spans="1:21" x14ac:dyDescent="0.35">
      <c r="A3287" t="s">
        <v>53</v>
      </c>
      <c r="B3287">
        <v>25</v>
      </c>
      <c r="C3287">
        <v>2024</v>
      </c>
      <c r="D3287" t="s">
        <v>127</v>
      </c>
      <c r="E3287">
        <v>115</v>
      </c>
      <c r="F3287" t="s">
        <v>128</v>
      </c>
      <c r="G3287" t="s">
        <v>24</v>
      </c>
      <c r="H3287" t="s">
        <v>27</v>
      </c>
      <c r="J3287" t="s">
        <v>28</v>
      </c>
      <c r="K3287" t="s">
        <v>28</v>
      </c>
      <c r="L3287" t="s">
        <v>28</v>
      </c>
      <c r="O3287" t="s">
        <v>28</v>
      </c>
      <c r="P3287" t="s">
        <v>28</v>
      </c>
      <c r="Q3287" t="s">
        <v>28</v>
      </c>
      <c r="R3287" t="s">
        <v>28</v>
      </c>
      <c r="U3287" t="s">
        <v>28</v>
      </c>
    </row>
    <row r="3288" spans="1:21" x14ac:dyDescent="0.35">
      <c r="A3288" t="s">
        <v>54</v>
      </c>
      <c r="B3288">
        <v>26</v>
      </c>
      <c r="C3288">
        <v>2024</v>
      </c>
      <c r="D3288" t="s">
        <v>127</v>
      </c>
      <c r="E3288">
        <v>115</v>
      </c>
      <c r="F3288" t="s">
        <v>128</v>
      </c>
      <c r="G3288" t="s">
        <v>24</v>
      </c>
      <c r="H3288" t="s">
        <v>25</v>
      </c>
      <c r="I3288">
        <v>96.9</v>
      </c>
      <c r="J3288" t="s">
        <v>31</v>
      </c>
      <c r="K3288">
        <v>500</v>
      </c>
      <c r="L3288">
        <v>5</v>
      </c>
      <c r="M3288">
        <v>2</v>
      </c>
      <c r="N3288" t="s">
        <v>27</v>
      </c>
      <c r="O3288" t="s">
        <v>27</v>
      </c>
      <c r="P3288">
        <v>18</v>
      </c>
      <c r="Q3288" t="s">
        <v>32</v>
      </c>
      <c r="R3288" t="s">
        <v>27</v>
      </c>
      <c r="S3288">
        <v>35</v>
      </c>
      <c r="T3288">
        <v>81.599999999999994</v>
      </c>
      <c r="U3288" t="s">
        <v>27</v>
      </c>
    </row>
    <row r="3289" spans="1:21" x14ac:dyDescent="0.35">
      <c r="A3289" t="s">
        <v>55</v>
      </c>
      <c r="B3289">
        <v>27</v>
      </c>
      <c r="C3289">
        <v>2024</v>
      </c>
      <c r="D3289" t="s">
        <v>127</v>
      </c>
      <c r="E3289">
        <v>115</v>
      </c>
      <c r="F3289" t="s">
        <v>128</v>
      </c>
      <c r="G3289" t="s">
        <v>24</v>
      </c>
      <c r="H3289" t="s">
        <v>25</v>
      </c>
      <c r="I3289">
        <v>220</v>
      </c>
      <c r="J3289" t="s">
        <v>31</v>
      </c>
      <c r="K3289">
        <v>2000</v>
      </c>
      <c r="L3289">
        <v>5</v>
      </c>
      <c r="M3289">
        <v>2</v>
      </c>
      <c r="N3289" t="s">
        <v>27</v>
      </c>
      <c r="O3289" t="s">
        <v>27</v>
      </c>
      <c r="P3289" t="s">
        <v>28</v>
      </c>
      <c r="Q3289" t="s">
        <v>32</v>
      </c>
      <c r="R3289" t="s">
        <v>27</v>
      </c>
      <c r="S3289">
        <v>50</v>
      </c>
      <c r="T3289">
        <v>300</v>
      </c>
      <c r="U3289" t="s">
        <v>27</v>
      </c>
    </row>
    <row r="3290" spans="1:21" x14ac:dyDescent="0.35">
      <c r="A3290" t="s">
        <v>56</v>
      </c>
      <c r="B3290">
        <v>28</v>
      </c>
      <c r="C3290">
        <v>2024</v>
      </c>
      <c r="D3290" t="s">
        <v>127</v>
      </c>
      <c r="E3290">
        <v>115</v>
      </c>
      <c r="F3290" t="s">
        <v>128</v>
      </c>
      <c r="G3290" t="s">
        <v>24</v>
      </c>
      <c r="H3290" t="s">
        <v>27</v>
      </c>
      <c r="J3290" t="s">
        <v>28</v>
      </c>
      <c r="K3290" t="s">
        <v>28</v>
      </c>
      <c r="L3290" t="s">
        <v>28</v>
      </c>
      <c r="O3290" t="s">
        <v>28</v>
      </c>
      <c r="P3290" t="s">
        <v>28</v>
      </c>
      <c r="Q3290" t="s">
        <v>28</v>
      </c>
      <c r="R3290" t="s">
        <v>28</v>
      </c>
      <c r="U3290" t="s">
        <v>28</v>
      </c>
    </row>
    <row r="3291" spans="1:21" x14ac:dyDescent="0.35">
      <c r="A3291" t="s">
        <v>57</v>
      </c>
      <c r="B3291">
        <v>29</v>
      </c>
      <c r="C3291">
        <v>2024</v>
      </c>
      <c r="D3291" t="s">
        <v>127</v>
      </c>
      <c r="E3291">
        <v>115</v>
      </c>
      <c r="F3291" t="s">
        <v>128</v>
      </c>
      <c r="G3291" t="s">
        <v>24</v>
      </c>
      <c r="H3291" t="s">
        <v>27</v>
      </c>
      <c r="J3291" t="s">
        <v>28</v>
      </c>
      <c r="K3291" t="s">
        <v>28</v>
      </c>
      <c r="L3291" t="s">
        <v>28</v>
      </c>
      <c r="O3291" t="s">
        <v>28</v>
      </c>
      <c r="P3291" t="s">
        <v>28</v>
      </c>
      <c r="Q3291" t="s">
        <v>28</v>
      </c>
      <c r="R3291" t="s">
        <v>28</v>
      </c>
      <c r="U3291" t="s">
        <v>28</v>
      </c>
    </row>
    <row r="3292" spans="1:21" x14ac:dyDescent="0.35">
      <c r="A3292" t="s">
        <v>58</v>
      </c>
      <c r="B3292">
        <v>30</v>
      </c>
      <c r="C3292">
        <v>2024</v>
      </c>
      <c r="D3292" t="s">
        <v>127</v>
      </c>
      <c r="E3292">
        <v>115</v>
      </c>
      <c r="F3292" t="s">
        <v>128</v>
      </c>
      <c r="G3292" t="s">
        <v>24</v>
      </c>
      <c r="H3292" t="s">
        <v>27</v>
      </c>
      <c r="J3292" t="s">
        <v>28</v>
      </c>
      <c r="K3292" t="s">
        <v>28</v>
      </c>
      <c r="L3292" t="s">
        <v>28</v>
      </c>
      <c r="O3292" t="s">
        <v>28</v>
      </c>
      <c r="P3292" t="s">
        <v>28</v>
      </c>
      <c r="Q3292" t="s">
        <v>28</v>
      </c>
      <c r="R3292" t="s">
        <v>28</v>
      </c>
      <c r="U3292" t="s">
        <v>28</v>
      </c>
    </row>
    <row r="3293" spans="1:21" x14ac:dyDescent="0.35">
      <c r="A3293" t="s">
        <v>59</v>
      </c>
      <c r="B3293">
        <v>31</v>
      </c>
      <c r="C3293">
        <v>2024</v>
      </c>
      <c r="D3293" t="s">
        <v>127</v>
      </c>
      <c r="E3293">
        <v>115</v>
      </c>
      <c r="F3293" t="s">
        <v>128</v>
      </c>
      <c r="G3293" t="s">
        <v>24</v>
      </c>
      <c r="H3293" t="s">
        <v>27</v>
      </c>
      <c r="J3293" t="s">
        <v>28</v>
      </c>
      <c r="K3293" t="s">
        <v>28</v>
      </c>
      <c r="L3293" t="s">
        <v>28</v>
      </c>
      <c r="O3293" t="s">
        <v>28</v>
      </c>
      <c r="P3293" t="s">
        <v>28</v>
      </c>
      <c r="Q3293" t="s">
        <v>28</v>
      </c>
      <c r="R3293" t="s">
        <v>28</v>
      </c>
      <c r="U3293" t="s">
        <v>28</v>
      </c>
    </row>
    <row r="3294" spans="1:21" x14ac:dyDescent="0.35">
      <c r="A3294" t="s">
        <v>60</v>
      </c>
      <c r="B3294">
        <v>32</v>
      </c>
      <c r="C3294">
        <v>2024</v>
      </c>
      <c r="D3294" t="s">
        <v>127</v>
      </c>
      <c r="E3294">
        <v>115</v>
      </c>
      <c r="F3294" t="s">
        <v>128</v>
      </c>
      <c r="G3294" t="s">
        <v>24</v>
      </c>
      <c r="H3294" t="s">
        <v>25</v>
      </c>
      <c r="I3294">
        <v>1000</v>
      </c>
      <c r="J3294" t="s">
        <v>31</v>
      </c>
      <c r="K3294">
        <v>1500</v>
      </c>
      <c r="L3294">
        <v>5</v>
      </c>
      <c r="M3294">
        <v>2</v>
      </c>
      <c r="N3294" t="s">
        <v>27</v>
      </c>
      <c r="O3294" t="s">
        <v>27</v>
      </c>
      <c r="P3294">
        <v>18</v>
      </c>
      <c r="Q3294" t="s">
        <v>32</v>
      </c>
      <c r="R3294" t="s">
        <v>27</v>
      </c>
      <c r="S3294">
        <v>40</v>
      </c>
      <c r="T3294">
        <v>600</v>
      </c>
      <c r="U3294" t="s">
        <v>27</v>
      </c>
    </row>
    <row r="3295" spans="1:21" x14ac:dyDescent="0.35">
      <c r="A3295" t="s">
        <v>61</v>
      </c>
      <c r="B3295">
        <v>33</v>
      </c>
      <c r="C3295">
        <v>2024</v>
      </c>
      <c r="D3295" t="s">
        <v>127</v>
      </c>
      <c r="E3295">
        <v>115</v>
      </c>
      <c r="F3295" t="s">
        <v>128</v>
      </c>
      <c r="G3295" t="s">
        <v>24</v>
      </c>
      <c r="H3295" t="s">
        <v>27</v>
      </c>
      <c r="J3295" t="s">
        <v>28</v>
      </c>
      <c r="K3295" t="s">
        <v>28</v>
      </c>
      <c r="L3295" t="s">
        <v>28</v>
      </c>
      <c r="O3295" t="s">
        <v>28</v>
      </c>
      <c r="P3295" t="s">
        <v>28</v>
      </c>
      <c r="Q3295" t="s">
        <v>28</v>
      </c>
      <c r="R3295" t="s">
        <v>28</v>
      </c>
      <c r="U3295" t="s">
        <v>28</v>
      </c>
    </row>
    <row r="3296" spans="1:21" x14ac:dyDescent="0.35">
      <c r="A3296" t="s">
        <v>62</v>
      </c>
      <c r="B3296">
        <v>34</v>
      </c>
      <c r="C3296">
        <v>2024</v>
      </c>
      <c r="D3296" t="s">
        <v>127</v>
      </c>
      <c r="E3296">
        <v>115</v>
      </c>
      <c r="F3296" t="s">
        <v>128</v>
      </c>
      <c r="G3296" t="s">
        <v>24</v>
      </c>
      <c r="H3296" t="s">
        <v>27</v>
      </c>
      <c r="J3296" t="s">
        <v>28</v>
      </c>
      <c r="K3296" t="s">
        <v>28</v>
      </c>
      <c r="L3296" t="s">
        <v>28</v>
      </c>
      <c r="O3296" t="s">
        <v>28</v>
      </c>
      <c r="P3296" t="s">
        <v>28</v>
      </c>
      <c r="Q3296" t="s">
        <v>28</v>
      </c>
      <c r="R3296" t="s">
        <v>28</v>
      </c>
      <c r="U3296" t="s">
        <v>28</v>
      </c>
    </row>
    <row r="3297" spans="1:21" x14ac:dyDescent="0.35">
      <c r="A3297" t="s">
        <v>63</v>
      </c>
      <c r="B3297">
        <v>35</v>
      </c>
      <c r="C3297">
        <v>2024</v>
      </c>
      <c r="D3297" t="s">
        <v>127</v>
      </c>
      <c r="E3297">
        <v>115</v>
      </c>
      <c r="F3297" t="s">
        <v>128</v>
      </c>
      <c r="G3297" t="s">
        <v>24</v>
      </c>
      <c r="H3297" t="s">
        <v>25</v>
      </c>
      <c r="I3297">
        <v>250</v>
      </c>
      <c r="J3297" t="s">
        <v>31</v>
      </c>
      <c r="K3297">
        <v>1500</v>
      </c>
      <c r="L3297">
        <v>5</v>
      </c>
      <c r="M3297">
        <v>2</v>
      </c>
      <c r="N3297" t="s">
        <v>27</v>
      </c>
      <c r="O3297" t="s">
        <v>27</v>
      </c>
      <c r="P3297" t="s">
        <v>28</v>
      </c>
      <c r="Q3297" t="s">
        <v>27</v>
      </c>
      <c r="R3297" t="s">
        <v>27</v>
      </c>
      <c r="S3297">
        <v>40</v>
      </c>
      <c r="T3297">
        <v>100</v>
      </c>
      <c r="U3297" t="s">
        <v>27</v>
      </c>
    </row>
    <row r="3298" spans="1:21" x14ac:dyDescent="0.35">
      <c r="A3298" t="s">
        <v>64</v>
      </c>
      <c r="B3298">
        <v>36</v>
      </c>
      <c r="C3298">
        <v>2024</v>
      </c>
      <c r="D3298" t="s">
        <v>127</v>
      </c>
      <c r="E3298">
        <v>115</v>
      </c>
      <c r="F3298" t="s">
        <v>128</v>
      </c>
      <c r="G3298" t="s">
        <v>24</v>
      </c>
      <c r="H3298" t="s">
        <v>27</v>
      </c>
      <c r="J3298" t="s">
        <v>28</v>
      </c>
      <c r="K3298" t="s">
        <v>28</v>
      </c>
      <c r="L3298" t="s">
        <v>28</v>
      </c>
      <c r="O3298" t="s">
        <v>28</v>
      </c>
      <c r="P3298" t="s">
        <v>28</v>
      </c>
      <c r="Q3298" t="s">
        <v>28</v>
      </c>
      <c r="R3298" t="s">
        <v>28</v>
      </c>
      <c r="U3298" t="s">
        <v>28</v>
      </c>
    </row>
    <row r="3299" spans="1:21" x14ac:dyDescent="0.35">
      <c r="A3299" t="s">
        <v>65</v>
      </c>
      <c r="B3299">
        <v>37</v>
      </c>
      <c r="C3299">
        <v>2024</v>
      </c>
      <c r="D3299" t="s">
        <v>127</v>
      </c>
      <c r="E3299">
        <v>115</v>
      </c>
      <c r="F3299" t="s">
        <v>128</v>
      </c>
      <c r="G3299" t="s">
        <v>24</v>
      </c>
      <c r="H3299" t="s">
        <v>27</v>
      </c>
      <c r="J3299" t="s">
        <v>28</v>
      </c>
      <c r="K3299" t="s">
        <v>28</v>
      </c>
      <c r="L3299" t="s">
        <v>28</v>
      </c>
      <c r="O3299" t="s">
        <v>28</v>
      </c>
      <c r="P3299" t="s">
        <v>28</v>
      </c>
      <c r="Q3299" t="s">
        <v>28</v>
      </c>
      <c r="R3299" t="s">
        <v>28</v>
      </c>
      <c r="U3299" t="s">
        <v>28</v>
      </c>
    </row>
    <row r="3300" spans="1:21" x14ac:dyDescent="0.35">
      <c r="A3300" t="s">
        <v>66</v>
      </c>
      <c r="B3300">
        <v>38</v>
      </c>
      <c r="C3300">
        <v>2024</v>
      </c>
      <c r="D3300" t="s">
        <v>127</v>
      </c>
      <c r="E3300">
        <v>115</v>
      </c>
      <c r="F3300" t="s">
        <v>128</v>
      </c>
      <c r="G3300" t="s">
        <v>24</v>
      </c>
      <c r="H3300" t="s">
        <v>27</v>
      </c>
      <c r="J3300" t="s">
        <v>28</v>
      </c>
      <c r="K3300" t="s">
        <v>28</v>
      </c>
      <c r="L3300" t="s">
        <v>28</v>
      </c>
      <c r="O3300" t="s">
        <v>28</v>
      </c>
      <c r="P3300" t="s">
        <v>28</v>
      </c>
      <c r="Q3300" t="s">
        <v>28</v>
      </c>
      <c r="R3300" t="s">
        <v>28</v>
      </c>
      <c r="U3300" t="s">
        <v>28</v>
      </c>
    </row>
    <row r="3301" spans="1:21" x14ac:dyDescent="0.35">
      <c r="A3301" t="s">
        <v>67</v>
      </c>
      <c r="B3301">
        <v>39</v>
      </c>
      <c r="C3301">
        <v>2024</v>
      </c>
      <c r="D3301" t="s">
        <v>127</v>
      </c>
      <c r="E3301">
        <v>115</v>
      </c>
      <c r="F3301" t="s">
        <v>128</v>
      </c>
      <c r="G3301" t="s">
        <v>24</v>
      </c>
      <c r="H3301" t="s">
        <v>27</v>
      </c>
      <c r="J3301" t="s">
        <v>28</v>
      </c>
      <c r="K3301" t="s">
        <v>28</v>
      </c>
      <c r="L3301" t="s">
        <v>28</v>
      </c>
      <c r="O3301" t="s">
        <v>28</v>
      </c>
      <c r="P3301" t="s">
        <v>28</v>
      </c>
      <c r="Q3301" t="s">
        <v>28</v>
      </c>
      <c r="R3301" t="s">
        <v>28</v>
      </c>
      <c r="U3301" t="s">
        <v>28</v>
      </c>
    </row>
    <row r="3302" spans="1:21" x14ac:dyDescent="0.35">
      <c r="A3302" t="s">
        <v>68</v>
      </c>
      <c r="B3302">
        <v>40</v>
      </c>
      <c r="C3302">
        <v>2024</v>
      </c>
      <c r="D3302" t="s">
        <v>127</v>
      </c>
      <c r="E3302">
        <v>115</v>
      </c>
      <c r="F3302" t="s">
        <v>128</v>
      </c>
      <c r="G3302" t="s">
        <v>24</v>
      </c>
      <c r="H3302" t="s">
        <v>27</v>
      </c>
      <c r="J3302" t="s">
        <v>28</v>
      </c>
      <c r="K3302" t="s">
        <v>28</v>
      </c>
      <c r="L3302" t="s">
        <v>28</v>
      </c>
      <c r="O3302" t="s">
        <v>28</v>
      </c>
      <c r="P3302" t="s">
        <v>28</v>
      </c>
      <c r="Q3302" t="s">
        <v>28</v>
      </c>
      <c r="R3302" t="s">
        <v>28</v>
      </c>
      <c r="U3302" t="s">
        <v>28</v>
      </c>
    </row>
    <row r="3303" spans="1:21" x14ac:dyDescent="0.35">
      <c r="A3303" t="s">
        <v>69</v>
      </c>
      <c r="B3303">
        <v>41</v>
      </c>
      <c r="C3303">
        <v>2024</v>
      </c>
      <c r="D3303" t="s">
        <v>127</v>
      </c>
      <c r="E3303">
        <v>115</v>
      </c>
      <c r="F3303" t="s">
        <v>128</v>
      </c>
      <c r="G3303" t="s">
        <v>24</v>
      </c>
      <c r="H3303" t="s">
        <v>25</v>
      </c>
      <c r="I3303">
        <v>210</v>
      </c>
      <c r="J3303" t="s">
        <v>31</v>
      </c>
      <c r="K3303">
        <v>500</v>
      </c>
      <c r="L3303">
        <v>5</v>
      </c>
      <c r="M3303">
        <v>2</v>
      </c>
      <c r="N3303" t="s">
        <v>27</v>
      </c>
      <c r="O3303" t="s">
        <v>27</v>
      </c>
      <c r="P3303">
        <v>18</v>
      </c>
      <c r="Q3303" t="s">
        <v>27</v>
      </c>
      <c r="R3303" t="s">
        <v>32</v>
      </c>
      <c r="S3303">
        <v>36</v>
      </c>
      <c r="T3303">
        <v>255</v>
      </c>
      <c r="U3303" t="s">
        <v>27</v>
      </c>
    </row>
    <row r="3304" spans="1:21" x14ac:dyDescent="0.35">
      <c r="A3304" t="s">
        <v>70</v>
      </c>
      <c r="B3304">
        <v>42</v>
      </c>
      <c r="C3304">
        <v>2024</v>
      </c>
      <c r="D3304" t="s">
        <v>127</v>
      </c>
      <c r="E3304">
        <v>115</v>
      </c>
      <c r="F3304" t="s">
        <v>128</v>
      </c>
      <c r="G3304" t="s">
        <v>24</v>
      </c>
      <c r="H3304" t="s">
        <v>27</v>
      </c>
      <c r="J3304" t="s">
        <v>28</v>
      </c>
      <c r="K3304" t="s">
        <v>28</v>
      </c>
      <c r="L3304" t="s">
        <v>28</v>
      </c>
      <c r="O3304" t="s">
        <v>28</v>
      </c>
      <c r="P3304" t="s">
        <v>28</v>
      </c>
      <c r="Q3304" t="s">
        <v>28</v>
      </c>
      <c r="R3304" t="s">
        <v>28</v>
      </c>
      <c r="U3304" t="s">
        <v>28</v>
      </c>
    </row>
    <row r="3305" spans="1:21" x14ac:dyDescent="0.35">
      <c r="A3305" t="s">
        <v>71</v>
      </c>
      <c r="B3305">
        <v>44</v>
      </c>
      <c r="C3305">
        <v>2024</v>
      </c>
      <c r="D3305" t="s">
        <v>127</v>
      </c>
      <c r="E3305">
        <v>115</v>
      </c>
      <c r="F3305" t="s">
        <v>128</v>
      </c>
      <c r="G3305" t="s">
        <v>24</v>
      </c>
      <c r="H3305" t="s">
        <v>27</v>
      </c>
      <c r="J3305" t="s">
        <v>28</v>
      </c>
      <c r="K3305" t="s">
        <v>28</v>
      </c>
      <c r="L3305" t="s">
        <v>28</v>
      </c>
      <c r="O3305" t="s">
        <v>28</v>
      </c>
      <c r="P3305" t="s">
        <v>28</v>
      </c>
      <c r="Q3305" t="s">
        <v>28</v>
      </c>
      <c r="R3305" t="s">
        <v>28</v>
      </c>
      <c r="U3305" t="s">
        <v>28</v>
      </c>
    </row>
    <row r="3306" spans="1:21" x14ac:dyDescent="0.35">
      <c r="A3306" t="s">
        <v>72</v>
      </c>
      <c r="B3306">
        <v>45</v>
      </c>
      <c r="C3306">
        <v>2024</v>
      </c>
      <c r="D3306" t="s">
        <v>127</v>
      </c>
      <c r="E3306">
        <v>115</v>
      </c>
      <c r="F3306" t="s">
        <v>128</v>
      </c>
      <c r="G3306" t="s">
        <v>24</v>
      </c>
      <c r="H3306" t="s">
        <v>27</v>
      </c>
      <c r="J3306" t="s">
        <v>28</v>
      </c>
      <c r="K3306" t="s">
        <v>28</v>
      </c>
      <c r="L3306" t="s">
        <v>28</v>
      </c>
      <c r="O3306" t="s">
        <v>28</v>
      </c>
      <c r="P3306" t="s">
        <v>28</v>
      </c>
      <c r="Q3306" t="s">
        <v>28</v>
      </c>
      <c r="R3306" t="s">
        <v>28</v>
      </c>
      <c r="U3306" t="s">
        <v>28</v>
      </c>
    </row>
    <row r="3307" spans="1:21" x14ac:dyDescent="0.35">
      <c r="A3307" t="s">
        <v>73</v>
      </c>
      <c r="B3307">
        <v>46</v>
      </c>
      <c r="C3307">
        <v>2024</v>
      </c>
      <c r="D3307" t="s">
        <v>127</v>
      </c>
      <c r="E3307">
        <v>115</v>
      </c>
      <c r="F3307" t="s">
        <v>128</v>
      </c>
      <c r="G3307" t="s">
        <v>24</v>
      </c>
      <c r="H3307" t="s">
        <v>27</v>
      </c>
      <c r="J3307" t="s">
        <v>28</v>
      </c>
      <c r="K3307" t="s">
        <v>28</v>
      </c>
      <c r="L3307" t="s">
        <v>28</v>
      </c>
      <c r="O3307" t="s">
        <v>28</v>
      </c>
      <c r="P3307" t="s">
        <v>28</v>
      </c>
      <c r="Q3307" t="s">
        <v>28</v>
      </c>
      <c r="R3307" t="s">
        <v>28</v>
      </c>
      <c r="U3307" t="s">
        <v>28</v>
      </c>
    </row>
    <row r="3308" spans="1:21" x14ac:dyDescent="0.35">
      <c r="A3308" t="s">
        <v>74</v>
      </c>
      <c r="B3308">
        <v>47</v>
      </c>
      <c r="C3308">
        <v>2024</v>
      </c>
      <c r="D3308" t="s">
        <v>127</v>
      </c>
      <c r="E3308">
        <v>115</v>
      </c>
      <c r="F3308" t="s">
        <v>128</v>
      </c>
      <c r="G3308" t="s">
        <v>24</v>
      </c>
      <c r="H3308" t="s">
        <v>27</v>
      </c>
      <c r="J3308" t="s">
        <v>28</v>
      </c>
      <c r="K3308" t="s">
        <v>28</v>
      </c>
      <c r="L3308" t="s">
        <v>28</v>
      </c>
      <c r="O3308" t="s">
        <v>28</v>
      </c>
      <c r="P3308" t="s">
        <v>28</v>
      </c>
      <c r="Q3308" t="s">
        <v>28</v>
      </c>
      <c r="R3308" t="s">
        <v>28</v>
      </c>
      <c r="U3308" t="s">
        <v>28</v>
      </c>
    </row>
    <row r="3309" spans="1:21" x14ac:dyDescent="0.35">
      <c r="A3309" t="s">
        <v>75</v>
      </c>
      <c r="B3309">
        <v>48</v>
      </c>
      <c r="C3309">
        <v>2024</v>
      </c>
      <c r="D3309" t="s">
        <v>127</v>
      </c>
      <c r="E3309">
        <v>115</v>
      </c>
      <c r="F3309" t="s">
        <v>128</v>
      </c>
      <c r="G3309" t="s">
        <v>24</v>
      </c>
      <c r="H3309" t="s">
        <v>27</v>
      </c>
      <c r="J3309" t="s">
        <v>28</v>
      </c>
      <c r="K3309" t="s">
        <v>28</v>
      </c>
      <c r="L3309" t="s">
        <v>28</v>
      </c>
      <c r="O3309" t="s">
        <v>28</v>
      </c>
      <c r="P3309" t="s">
        <v>28</v>
      </c>
      <c r="Q3309" t="s">
        <v>28</v>
      </c>
      <c r="R3309" t="s">
        <v>28</v>
      </c>
      <c r="U3309" t="s">
        <v>28</v>
      </c>
    </row>
    <row r="3310" spans="1:21" x14ac:dyDescent="0.35">
      <c r="A3310" t="s">
        <v>76</v>
      </c>
      <c r="B3310">
        <v>49</v>
      </c>
      <c r="C3310">
        <v>2024</v>
      </c>
      <c r="D3310" t="s">
        <v>127</v>
      </c>
      <c r="E3310">
        <v>115</v>
      </c>
      <c r="F3310" t="s">
        <v>128</v>
      </c>
      <c r="G3310" t="s">
        <v>24</v>
      </c>
      <c r="H3310" t="s">
        <v>27</v>
      </c>
      <c r="J3310" t="s">
        <v>28</v>
      </c>
      <c r="K3310" t="s">
        <v>28</v>
      </c>
      <c r="L3310" t="s">
        <v>28</v>
      </c>
      <c r="O3310" t="s">
        <v>28</v>
      </c>
      <c r="P3310" t="s">
        <v>28</v>
      </c>
      <c r="Q3310" t="s">
        <v>28</v>
      </c>
      <c r="R3310" t="s">
        <v>28</v>
      </c>
      <c r="U3310" t="s">
        <v>28</v>
      </c>
    </row>
    <row r="3311" spans="1:21" x14ac:dyDescent="0.35">
      <c r="A3311" t="s">
        <v>77</v>
      </c>
      <c r="B3311">
        <v>50</v>
      </c>
      <c r="C3311">
        <v>2024</v>
      </c>
      <c r="D3311" t="s">
        <v>127</v>
      </c>
      <c r="E3311">
        <v>115</v>
      </c>
      <c r="F3311" t="s">
        <v>128</v>
      </c>
      <c r="G3311" t="s">
        <v>24</v>
      </c>
      <c r="H3311" t="s">
        <v>25</v>
      </c>
      <c r="I3311">
        <v>215</v>
      </c>
      <c r="J3311" t="s">
        <v>31</v>
      </c>
      <c r="K3311">
        <v>1000</v>
      </c>
      <c r="L3311">
        <v>5</v>
      </c>
      <c r="M3311">
        <v>2</v>
      </c>
      <c r="N3311" t="s">
        <v>27</v>
      </c>
      <c r="O3311" t="s">
        <v>27</v>
      </c>
      <c r="P3311">
        <v>18</v>
      </c>
      <c r="Q3311" t="s">
        <v>32</v>
      </c>
      <c r="R3311" t="s">
        <v>27</v>
      </c>
      <c r="S3311">
        <v>20</v>
      </c>
      <c r="T3311">
        <v>310</v>
      </c>
      <c r="U3311" t="s">
        <v>27</v>
      </c>
    </row>
    <row r="3312" spans="1:21" x14ac:dyDescent="0.35">
      <c r="A3312" t="s">
        <v>78</v>
      </c>
      <c r="B3312">
        <v>51</v>
      </c>
      <c r="C3312">
        <v>2024</v>
      </c>
      <c r="D3312" t="s">
        <v>127</v>
      </c>
      <c r="E3312">
        <v>115</v>
      </c>
      <c r="F3312" t="s">
        <v>128</v>
      </c>
      <c r="G3312" t="s">
        <v>24</v>
      </c>
      <c r="H3312" t="s">
        <v>27</v>
      </c>
      <c r="J3312" t="s">
        <v>28</v>
      </c>
      <c r="K3312" t="s">
        <v>28</v>
      </c>
      <c r="L3312" t="s">
        <v>28</v>
      </c>
      <c r="O3312" t="s">
        <v>28</v>
      </c>
      <c r="P3312" t="s">
        <v>28</v>
      </c>
      <c r="Q3312" t="s">
        <v>28</v>
      </c>
      <c r="R3312" t="s">
        <v>28</v>
      </c>
      <c r="U3312" t="s">
        <v>28</v>
      </c>
    </row>
    <row r="3313" spans="1:21" x14ac:dyDescent="0.35">
      <c r="A3313" t="s">
        <v>79</v>
      </c>
      <c r="B3313">
        <v>53</v>
      </c>
      <c r="C3313">
        <v>2024</v>
      </c>
      <c r="D3313" t="s">
        <v>127</v>
      </c>
      <c r="E3313">
        <v>115</v>
      </c>
      <c r="F3313" t="s">
        <v>128</v>
      </c>
      <c r="G3313" t="s">
        <v>24</v>
      </c>
      <c r="H3313" t="s">
        <v>27</v>
      </c>
      <c r="J3313" t="s">
        <v>28</v>
      </c>
      <c r="K3313" t="s">
        <v>28</v>
      </c>
      <c r="L3313" t="s">
        <v>28</v>
      </c>
      <c r="O3313" t="s">
        <v>28</v>
      </c>
      <c r="P3313" t="s">
        <v>28</v>
      </c>
      <c r="Q3313" t="s">
        <v>28</v>
      </c>
      <c r="R3313" t="s">
        <v>28</v>
      </c>
      <c r="U3313" t="s">
        <v>28</v>
      </c>
    </row>
    <row r="3314" spans="1:21" x14ac:dyDescent="0.35">
      <c r="A3314" t="s">
        <v>80</v>
      </c>
      <c r="B3314">
        <v>54</v>
      </c>
      <c r="C3314">
        <v>2024</v>
      </c>
      <c r="D3314" t="s">
        <v>127</v>
      </c>
      <c r="E3314">
        <v>115</v>
      </c>
      <c r="F3314" t="s">
        <v>128</v>
      </c>
      <c r="G3314" t="s">
        <v>24</v>
      </c>
      <c r="H3314" t="s">
        <v>27</v>
      </c>
      <c r="J3314" t="s">
        <v>28</v>
      </c>
      <c r="K3314" t="s">
        <v>28</v>
      </c>
      <c r="L3314" t="s">
        <v>28</v>
      </c>
      <c r="O3314" t="s">
        <v>28</v>
      </c>
      <c r="P3314" t="s">
        <v>28</v>
      </c>
      <c r="Q3314" t="s">
        <v>28</v>
      </c>
      <c r="R3314" t="s">
        <v>28</v>
      </c>
      <c r="U3314" t="s">
        <v>28</v>
      </c>
    </row>
    <row r="3315" spans="1:21" x14ac:dyDescent="0.35">
      <c r="A3315" t="s">
        <v>81</v>
      </c>
      <c r="B3315">
        <v>55</v>
      </c>
      <c r="C3315">
        <v>2024</v>
      </c>
      <c r="D3315" t="s">
        <v>127</v>
      </c>
      <c r="E3315">
        <v>115</v>
      </c>
      <c r="F3315" t="s">
        <v>128</v>
      </c>
      <c r="G3315" t="s">
        <v>24</v>
      </c>
      <c r="H3315" t="s">
        <v>27</v>
      </c>
      <c r="J3315" t="s">
        <v>28</v>
      </c>
      <c r="K3315" t="s">
        <v>28</v>
      </c>
      <c r="L3315" t="s">
        <v>28</v>
      </c>
      <c r="O3315" t="s">
        <v>28</v>
      </c>
      <c r="P3315" t="s">
        <v>28</v>
      </c>
      <c r="Q3315" t="s">
        <v>28</v>
      </c>
      <c r="R3315" t="s">
        <v>28</v>
      </c>
      <c r="U3315" t="s">
        <v>28</v>
      </c>
    </row>
    <row r="3316" spans="1:21" x14ac:dyDescent="0.35">
      <c r="A3316" t="s">
        <v>82</v>
      </c>
      <c r="B3316">
        <v>56</v>
      </c>
      <c r="C3316">
        <v>2024</v>
      </c>
      <c r="D3316" t="s">
        <v>127</v>
      </c>
      <c r="E3316">
        <v>115</v>
      </c>
      <c r="F3316" t="s">
        <v>128</v>
      </c>
      <c r="G3316" t="s">
        <v>24</v>
      </c>
      <c r="H3316" t="s">
        <v>27</v>
      </c>
      <c r="J3316" t="s">
        <v>28</v>
      </c>
      <c r="K3316" t="s">
        <v>28</v>
      </c>
      <c r="L3316" t="s">
        <v>28</v>
      </c>
      <c r="O3316" t="s">
        <v>28</v>
      </c>
      <c r="P3316" t="s">
        <v>28</v>
      </c>
      <c r="Q3316" t="s">
        <v>28</v>
      </c>
      <c r="R3316" t="s">
        <v>28</v>
      </c>
      <c r="U3316" t="s">
        <v>28</v>
      </c>
    </row>
    <row r="3317" spans="1:21" x14ac:dyDescent="0.35">
      <c r="A3317" t="s">
        <v>21</v>
      </c>
      <c r="B3317">
        <v>1</v>
      </c>
      <c r="C3317">
        <v>2024</v>
      </c>
      <c r="D3317" t="s">
        <v>129</v>
      </c>
      <c r="E3317">
        <v>116</v>
      </c>
      <c r="F3317" t="s">
        <v>130</v>
      </c>
      <c r="G3317" t="s">
        <v>24</v>
      </c>
      <c r="H3317" t="s">
        <v>25</v>
      </c>
      <c r="I3317">
        <v>700</v>
      </c>
      <c r="J3317" t="s">
        <v>26</v>
      </c>
      <c r="K3317" t="s">
        <v>28</v>
      </c>
      <c r="L3317">
        <v>6</v>
      </c>
      <c r="M3317">
        <v>2</v>
      </c>
      <c r="N3317" t="s">
        <v>27</v>
      </c>
      <c r="O3317" t="s">
        <v>32</v>
      </c>
      <c r="P3317">
        <v>19</v>
      </c>
      <c r="Q3317" t="s">
        <v>32</v>
      </c>
      <c r="R3317" t="s">
        <v>32</v>
      </c>
      <c r="S3317">
        <v>40</v>
      </c>
      <c r="T3317">
        <v>350</v>
      </c>
      <c r="U3317" t="s">
        <v>29</v>
      </c>
    </row>
    <row r="3318" spans="1:21" x14ac:dyDescent="0.35">
      <c r="A3318" t="s">
        <v>30</v>
      </c>
      <c r="B3318">
        <v>2</v>
      </c>
      <c r="C3318">
        <v>2024</v>
      </c>
      <c r="D3318" t="s">
        <v>129</v>
      </c>
      <c r="E3318">
        <v>116</v>
      </c>
      <c r="F3318" t="s">
        <v>130</v>
      </c>
      <c r="G3318" t="s">
        <v>24</v>
      </c>
      <c r="H3318" t="s">
        <v>25</v>
      </c>
      <c r="I3318">
        <v>1050</v>
      </c>
      <c r="J3318" t="s">
        <v>26</v>
      </c>
      <c r="K3318" t="s">
        <v>28</v>
      </c>
      <c r="L3318">
        <v>6</v>
      </c>
      <c r="M3318">
        <v>2</v>
      </c>
      <c r="N3318" t="s">
        <v>27</v>
      </c>
      <c r="O3318" t="s">
        <v>27</v>
      </c>
      <c r="P3318" t="s">
        <v>28</v>
      </c>
      <c r="Q3318" t="s">
        <v>32</v>
      </c>
      <c r="R3318" t="s">
        <v>27</v>
      </c>
      <c r="S3318">
        <v>32</v>
      </c>
      <c r="T3318">
        <v>450</v>
      </c>
      <c r="U3318" t="s">
        <v>29</v>
      </c>
    </row>
    <row r="3319" spans="1:21" x14ac:dyDescent="0.35">
      <c r="A3319" t="s">
        <v>33</v>
      </c>
      <c r="B3319">
        <v>4</v>
      </c>
      <c r="C3319">
        <v>2024</v>
      </c>
      <c r="D3319" t="s">
        <v>129</v>
      </c>
      <c r="E3319">
        <v>116</v>
      </c>
      <c r="F3319" t="s">
        <v>130</v>
      </c>
      <c r="G3319" t="s">
        <v>24</v>
      </c>
      <c r="H3319" t="s">
        <v>25</v>
      </c>
      <c r="I3319">
        <v>410</v>
      </c>
      <c r="J3319" t="s">
        <v>26</v>
      </c>
      <c r="K3319" t="s">
        <v>28</v>
      </c>
      <c r="L3319">
        <v>6</v>
      </c>
      <c r="M3319">
        <v>3</v>
      </c>
      <c r="N3319" t="s">
        <v>27</v>
      </c>
      <c r="O3319" t="s">
        <v>27</v>
      </c>
      <c r="P3319" t="s">
        <v>28</v>
      </c>
      <c r="Q3319" t="s">
        <v>32</v>
      </c>
      <c r="R3319" t="s">
        <v>27</v>
      </c>
      <c r="S3319">
        <v>42</v>
      </c>
      <c r="T3319">
        <f>(2/3)*510</f>
        <v>340</v>
      </c>
      <c r="U3319" t="s">
        <v>29</v>
      </c>
    </row>
    <row r="3320" spans="1:21" x14ac:dyDescent="0.35">
      <c r="A3320" t="s">
        <v>34</v>
      </c>
      <c r="B3320">
        <v>5</v>
      </c>
      <c r="C3320">
        <v>2024</v>
      </c>
      <c r="D3320" t="s">
        <v>129</v>
      </c>
      <c r="E3320">
        <v>116</v>
      </c>
      <c r="F3320" t="s">
        <v>130</v>
      </c>
      <c r="G3320" t="s">
        <v>24</v>
      </c>
      <c r="H3320" t="s">
        <v>25</v>
      </c>
      <c r="I3320">
        <v>150</v>
      </c>
      <c r="J3320" t="s">
        <v>26</v>
      </c>
      <c r="K3320" t="s">
        <v>28</v>
      </c>
      <c r="L3320">
        <v>6</v>
      </c>
      <c r="M3320">
        <v>3</v>
      </c>
      <c r="N3320" t="s">
        <v>27</v>
      </c>
      <c r="O3320" t="s">
        <v>27</v>
      </c>
      <c r="P3320">
        <v>21</v>
      </c>
      <c r="Q3320" t="s">
        <v>32</v>
      </c>
      <c r="R3320" t="s">
        <v>27</v>
      </c>
      <c r="S3320">
        <v>50</v>
      </c>
      <c r="T3320">
        <v>300</v>
      </c>
      <c r="U3320" t="s">
        <v>29</v>
      </c>
    </row>
    <row r="3321" spans="1:21" x14ac:dyDescent="0.35">
      <c r="A3321" t="s">
        <v>35</v>
      </c>
      <c r="B3321">
        <v>6</v>
      </c>
      <c r="C3321">
        <v>2024</v>
      </c>
      <c r="D3321" t="s">
        <v>129</v>
      </c>
      <c r="E3321">
        <v>116</v>
      </c>
      <c r="F3321" t="s">
        <v>130</v>
      </c>
      <c r="G3321" t="s">
        <v>24</v>
      </c>
      <c r="H3321" t="s">
        <v>25</v>
      </c>
      <c r="I3321">
        <v>400</v>
      </c>
      <c r="J3321" t="s">
        <v>26</v>
      </c>
      <c r="K3321" t="s">
        <v>28</v>
      </c>
      <c r="L3321">
        <v>6</v>
      </c>
      <c r="M3321">
        <v>3</v>
      </c>
      <c r="N3321" t="s">
        <v>27</v>
      </c>
      <c r="O3321" t="s">
        <v>27</v>
      </c>
      <c r="P3321">
        <v>18</v>
      </c>
      <c r="Q3321" t="s">
        <v>32</v>
      </c>
      <c r="R3321" t="s">
        <v>27</v>
      </c>
      <c r="S3321">
        <v>50</v>
      </c>
      <c r="T3321">
        <v>650</v>
      </c>
      <c r="U3321" t="s">
        <v>29</v>
      </c>
    </row>
    <row r="3322" spans="1:21" x14ac:dyDescent="0.35">
      <c r="A3322" t="s">
        <v>36</v>
      </c>
      <c r="B3322">
        <v>8</v>
      </c>
      <c r="C3322">
        <v>2024</v>
      </c>
      <c r="D3322" t="s">
        <v>129</v>
      </c>
      <c r="E3322">
        <v>116</v>
      </c>
      <c r="F3322" t="s">
        <v>130</v>
      </c>
      <c r="G3322" t="s">
        <v>24</v>
      </c>
      <c r="H3322" t="s">
        <v>25</v>
      </c>
      <c r="I3322">
        <v>328</v>
      </c>
      <c r="J3322" t="s">
        <v>26</v>
      </c>
      <c r="K3322" t="s">
        <v>28</v>
      </c>
      <c r="L3322">
        <v>6</v>
      </c>
      <c r="M3322">
        <v>2</v>
      </c>
      <c r="N3322" t="s">
        <v>27</v>
      </c>
      <c r="O3322" t="s">
        <v>27</v>
      </c>
      <c r="P3322">
        <v>21</v>
      </c>
      <c r="Q3322" t="s">
        <v>32</v>
      </c>
      <c r="R3322" t="s">
        <v>27</v>
      </c>
      <c r="S3322">
        <v>30</v>
      </c>
      <c r="T3322">
        <v>328</v>
      </c>
      <c r="U3322" t="s">
        <v>29</v>
      </c>
    </row>
    <row r="3323" spans="1:21" x14ac:dyDescent="0.35">
      <c r="A3323" t="s">
        <v>37</v>
      </c>
      <c r="B3323">
        <v>9</v>
      </c>
      <c r="C3323">
        <v>2024</v>
      </c>
      <c r="D3323" t="s">
        <v>129</v>
      </c>
      <c r="E3323">
        <v>116</v>
      </c>
      <c r="F3323" t="s">
        <v>130</v>
      </c>
      <c r="G3323" t="s">
        <v>24</v>
      </c>
      <c r="H3323" t="s">
        <v>25</v>
      </c>
      <c r="I3323">
        <v>569.75</v>
      </c>
      <c r="J3323" t="s">
        <v>26</v>
      </c>
      <c r="K3323" t="s">
        <v>28</v>
      </c>
      <c r="L3323">
        <v>6</v>
      </c>
      <c r="M3323">
        <v>2</v>
      </c>
      <c r="N3323" t="s">
        <v>27</v>
      </c>
      <c r="O3323" t="s">
        <v>27</v>
      </c>
      <c r="P3323" t="s">
        <v>28</v>
      </c>
      <c r="Q3323" t="s">
        <v>32</v>
      </c>
      <c r="R3323" t="s">
        <v>32</v>
      </c>
      <c r="S3323">
        <v>25</v>
      </c>
      <c r="T3323">
        <f>2*575</f>
        <v>1150</v>
      </c>
      <c r="U3323" t="s">
        <v>29</v>
      </c>
    </row>
    <row r="3324" spans="1:21" x14ac:dyDescent="0.35">
      <c r="A3324" t="s">
        <v>38</v>
      </c>
      <c r="B3324">
        <v>10</v>
      </c>
      <c r="C3324">
        <v>2024</v>
      </c>
      <c r="D3324" t="s">
        <v>129</v>
      </c>
      <c r="E3324">
        <v>116</v>
      </c>
      <c r="F3324" t="s">
        <v>130</v>
      </c>
      <c r="G3324" t="s">
        <v>24</v>
      </c>
      <c r="H3324" t="s">
        <v>25</v>
      </c>
      <c r="I3324">
        <v>342</v>
      </c>
      <c r="J3324" t="s">
        <v>26</v>
      </c>
      <c r="K3324" t="s">
        <v>28</v>
      </c>
      <c r="L3324">
        <v>6</v>
      </c>
      <c r="M3324">
        <v>3</v>
      </c>
      <c r="N3324" t="s">
        <v>27</v>
      </c>
      <c r="O3324" t="s">
        <v>27</v>
      </c>
      <c r="P3324" t="s">
        <v>28</v>
      </c>
      <c r="Q3324" t="s">
        <v>32</v>
      </c>
      <c r="R3324" t="s">
        <v>27</v>
      </c>
      <c r="S3324">
        <v>50</v>
      </c>
      <c r="T3324">
        <v>312</v>
      </c>
      <c r="U3324" t="s">
        <v>39</v>
      </c>
    </row>
    <row r="3325" spans="1:21" x14ac:dyDescent="0.35">
      <c r="A3325" t="s">
        <v>40</v>
      </c>
      <c r="B3325">
        <v>11</v>
      </c>
      <c r="C3325">
        <v>2024</v>
      </c>
      <c r="D3325" t="s">
        <v>129</v>
      </c>
      <c r="E3325">
        <v>116</v>
      </c>
      <c r="F3325" t="s">
        <v>130</v>
      </c>
      <c r="G3325" t="s">
        <v>24</v>
      </c>
      <c r="H3325" t="s">
        <v>25</v>
      </c>
      <c r="I3325">
        <v>430</v>
      </c>
      <c r="J3325" t="s">
        <v>26</v>
      </c>
      <c r="K3325" t="s">
        <v>28</v>
      </c>
      <c r="L3325">
        <v>6</v>
      </c>
      <c r="M3325">
        <v>3</v>
      </c>
      <c r="N3325" t="s">
        <v>27</v>
      </c>
      <c r="O3325" t="s">
        <v>27</v>
      </c>
      <c r="P3325">
        <v>18</v>
      </c>
      <c r="Q3325" t="s">
        <v>32</v>
      </c>
      <c r="R3325" t="s">
        <v>32</v>
      </c>
      <c r="S3325">
        <v>30</v>
      </c>
      <c r="T3325">
        <v>254</v>
      </c>
      <c r="U3325" t="s">
        <v>29</v>
      </c>
    </row>
    <row r="3326" spans="1:21" x14ac:dyDescent="0.35">
      <c r="A3326" t="s">
        <v>41</v>
      </c>
      <c r="B3326">
        <v>12</v>
      </c>
      <c r="C3326">
        <v>2024</v>
      </c>
      <c r="D3326" t="s">
        <v>129</v>
      </c>
      <c r="E3326">
        <v>116</v>
      </c>
      <c r="F3326" t="s">
        <v>130</v>
      </c>
      <c r="G3326" t="s">
        <v>24</v>
      </c>
      <c r="H3326" t="s">
        <v>25</v>
      </c>
      <c r="I3326">
        <v>405</v>
      </c>
      <c r="J3326" t="s">
        <v>26</v>
      </c>
      <c r="K3326" t="s">
        <v>28</v>
      </c>
      <c r="L3326">
        <v>6</v>
      </c>
      <c r="M3326">
        <v>3</v>
      </c>
      <c r="N3326" t="s">
        <v>27</v>
      </c>
      <c r="O3326" t="s">
        <v>27</v>
      </c>
      <c r="P3326">
        <v>18</v>
      </c>
      <c r="Q3326" t="s">
        <v>32</v>
      </c>
      <c r="R3326" t="s">
        <v>27</v>
      </c>
      <c r="S3326">
        <v>30</v>
      </c>
      <c r="T3326">
        <v>305</v>
      </c>
      <c r="U3326" t="s">
        <v>29</v>
      </c>
    </row>
    <row r="3327" spans="1:21" x14ac:dyDescent="0.35">
      <c r="A3327" t="s">
        <v>42</v>
      </c>
      <c r="B3327">
        <v>13</v>
      </c>
      <c r="C3327">
        <v>2024</v>
      </c>
      <c r="D3327" t="s">
        <v>129</v>
      </c>
      <c r="E3327">
        <v>116</v>
      </c>
      <c r="F3327" t="s">
        <v>130</v>
      </c>
      <c r="G3327" t="s">
        <v>24</v>
      </c>
      <c r="H3327" t="s">
        <v>25</v>
      </c>
      <c r="I3327">
        <v>125</v>
      </c>
      <c r="J3327" t="s">
        <v>26</v>
      </c>
      <c r="K3327" t="s">
        <v>28</v>
      </c>
      <c r="L3327">
        <v>6</v>
      </c>
      <c r="M3327">
        <v>3</v>
      </c>
      <c r="N3327" t="s">
        <v>27</v>
      </c>
      <c r="O3327" t="s">
        <v>32</v>
      </c>
      <c r="P3327">
        <v>18</v>
      </c>
      <c r="Q3327" t="s">
        <v>32</v>
      </c>
      <c r="R3327" t="s">
        <v>32</v>
      </c>
      <c r="S3327">
        <v>40</v>
      </c>
      <c r="T3327">
        <v>260</v>
      </c>
      <c r="U3327" t="s">
        <v>29</v>
      </c>
    </row>
    <row r="3328" spans="1:21" x14ac:dyDescent="0.35">
      <c r="A3328" t="s">
        <v>43</v>
      </c>
      <c r="B3328">
        <v>15</v>
      </c>
      <c r="C3328">
        <v>2024</v>
      </c>
      <c r="D3328" t="s">
        <v>129</v>
      </c>
      <c r="E3328">
        <v>116</v>
      </c>
      <c r="F3328" t="s">
        <v>130</v>
      </c>
      <c r="G3328" t="s">
        <v>24</v>
      </c>
      <c r="H3328" t="s">
        <v>25</v>
      </c>
      <c r="I3328">
        <v>448</v>
      </c>
      <c r="J3328" t="s">
        <v>26</v>
      </c>
      <c r="K3328" t="s">
        <v>28</v>
      </c>
      <c r="L3328">
        <v>6</v>
      </c>
      <c r="M3328">
        <v>2</v>
      </c>
      <c r="N3328" t="s">
        <v>27</v>
      </c>
      <c r="O3328" t="s">
        <v>32</v>
      </c>
      <c r="P3328">
        <v>18</v>
      </c>
      <c r="Q3328" t="s">
        <v>32</v>
      </c>
      <c r="R3328" t="s">
        <v>27</v>
      </c>
      <c r="S3328">
        <v>32</v>
      </c>
      <c r="T3328">
        <v>308</v>
      </c>
      <c r="U3328" t="s">
        <v>29</v>
      </c>
    </row>
    <row r="3329" spans="1:21" x14ac:dyDescent="0.35">
      <c r="A3329" t="s">
        <v>44</v>
      </c>
      <c r="B3329">
        <v>16</v>
      </c>
      <c r="C3329">
        <v>2024</v>
      </c>
      <c r="D3329" t="s">
        <v>129</v>
      </c>
      <c r="E3329">
        <v>116</v>
      </c>
      <c r="F3329" t="s">
        <v>130</v>
      </c>
      <c r="G3329" t="s">
        <v>24</v>
      </c>
      <c r="H3329" t="s">
        <v>25</v>
      </c>
      <c r="I3329">
        <v>675</v>
      </c>
      <c r="J3329" t="s">
        <v>26</v>
      </c>
      <c r="K3329" t="s">
        <v>28</v>
      </c>
      <c r="L3329">
        <v>6</v>
      </c>
      <c r="M3329">
        <v>3</v>
      </c>
      <c r="N3329" t="s">
        <v>27</v>
      </c>
      <c r="O3329" t="s">
        <v>27</v>
      </c>
      <c r="P3329" t="s">
        <v>28</v>
      </c>
      <c r="Q3329" t="s">
        <v>32</v>
      </c>
      <c r="R3329" t="s">
        <v>27</v>
      </c>
      <c r="S3329">
        <v>30</v>
      </c>
      <c r="T3329">
        <v>400</v>
      </c>
      <c r="U3329" t="s">
        <v>29</v>
      </c>
    </row>
    <row r="3330" spans="1:21" x14ac:dyDescent="0.35">
      <c r="A3330" t="s">
        <v>45</v>
      </c>
      <c r="B3330">
        <v>17</v>
      </c>
      <c r="C3330">
        <v>2024</v>
      </c>
      <c r="D3330" t="s">
        <v>129</v>
      </c>
      <c r="E3330">
        <v>116</v>
      </c>
      <c r="F3330" t="s">
        <v>130</v>
      </c>
      <c r="G3330" t="s">
        <v>24</v>
      </c>
      <c r="H3330" t="s">
        <v>25</v>
      </c>
      <c r="I3330">
        <v>250</v>
      </c>
      <c r="J3330" t="s">
        <v>26</v>
      </c>
      <c r="K3330" t="s">
        <v>28</v>
      </c>
      <c r="L3330">
        <v>6</v>
      </c>
      <c r="M3330">
        <v>2</v>
      </c>
      <c r="N3330" t="s">
        <v>27</v>
      </c>
      <c r="O3330" t="s">
        <v>27</v>
      </c>
      <c r="P3330">
        <v>21</v>
      </c>
      <c r="Q3330" t="s">
        <v>32</v>
      </c>
      <c r="R3330" t="s">
        <v>27</v>
      </c>
      <c r="S3330">
        <v>32</v>
      </c>
      <c r="T3330">
        <v>200</v>
      </c>
      <c r="U3330" t="s">
        <v>29</v>
      </c>
    </row>
    <row r="3331" spans="1:21" x14ac:dyDescent="0.35">
      <c r="A3331" t="s">
        <v>46</v>
      </c>
      <c r="B3331">
        <v>18</v>
      </c>
      <c r="C3331">
        <v>2024</v>
      </c>
      <c r="D3331" t="s">
        <v>129</v>
      </c>
      <c r="E3331">
        <v>116</v>
      </c>
      <c r="F3331" t="s">
        <v>130</v>
      </c>
      <c r="G3331" t="s">
        <v>24</v>
      </c>
      <c r="H3331" t="s">
        <v>25</v>
      </c>
      <c r="I3331">
        <v>250</v>
      </c>
      <c r="J3331" t="s">
        <v>26</v>
      </c>
      <c r="K3331" t="s">
        <v>28</v>
      </c>
      <c r="L3331">
        <v>6</v>
      </c>
      <c r="M3331">
        <v>3</v>
      </c>
      <c r="N3331" t="s">
        <v>27</v>
      </c>
      <c r="O3331" t="s">
        <v>27</v>
      </c>
      <c r="P3331" t="s">
        <v>28</v>
      </c>
      <c r="Q3331" t="s">
        <v>27</v>
      </c>
      <c r="R3331" t="s">
        <v>27</v>
      </c>
      <c r="S3331">
        <v>22</v>
      </c>
      <c r="T3331">
        <v>100</v>
      </c>
      <c r="U3331" t="s">
        <v>29</v>
      </c>
    </row>
    <row r="3332" spans="1:21" x14ac:dyDescent="0.35">
      <c r="A3332" t="s">
        <v>47</v>
      </c>
      <c r="B3332">
        <v>19</v>
      </c>
      <c r="C3332">
        <v>2024</v>
      </c>
      <c r="D3332" t="s">
        <v>129</v>
      </c>
      <c r="E3332">
        <v>116</v>
      </c>
      <c r="F3332" t="s">
        <v>130</v>
      </c>
      <c r="G3332" t="s">
        <v>24</v>
      </c>
      <c r="H3332" t="s">
        <v>25</v>
      </c>
      <c r="I3332">
        <v>200</v>
      </c>
      <c r="J3332" t="s">
        <v>26</v>
      </c>
      <c r="K3332" t="s">
        <v>28</v>
      </c>
      <c r="L3332">
        <v>6</v>
      </c>
      <c r="M3332">
        <v>3</v>
      </c>
      <c r="N3332" t="s">
        <v>27</v>
      </c>
      <c r="O3332" t="s">
        <v>27</v>
      </c>
      <c r="P3332" t="s">
        <v>28</v>
      </c>
      <c r="Q3332" t="s">
        <v>32</v>
      </c>
      <c r="R3332" t="s">
        <v>32</v>
      </c>
      <c r="S3332">
        <v>30</v>
      </c>
      <c r="T3332">
        <v>315</v>
      </c>
      <c r="U3332" t="s">
        <v>29</v>
      </c>
    </row>
    <row r="3333" spans="1:21" x14ac:dyDescent="0.35">
      <c r="A3333" t="s">
        <v>48</v>
      </c>
      <c r="B3333">
        <v>20</v>
      </c>
      <c r="C3333">
        <v>2024</v>
      </c>
      <c r="D3333" t="s">
        <v>129</v>
      </c>
      <c r="E3333">
        <v>116</v>
      </c>
      <c r="F3333" t="s">
        <v>130</v>
      </c>
      <c r="G3333" t="s">
        <v>24</v>
      </c>
      <c r="H3333" t="s">
        <v>25</v>
      </c>
      <c r="I3333">
        <v>200</v>
      </c>
      <c r="J3333" t="s">
        <v>26</v>
      </c>
      <c r="K3333" t="s">
        <v>28</v>
      </c>
      <c r="L3333">
        <v>6</v>
      </c>
      <c r="M3333">
        <v>3</v>
      </c>
      <c r="N3333" t="s">
        <v>27</v>
      </c>
      <c r="O3333" t="s">
        <v>27</v>
      </c>
      <c r="P3333">
        <v>21</v>
      </c>
      <c r="Q3333" t="s">
        <v>32</v>
      </c>
      <c r="R3333" t="s">
        <v>27</v>
      </c>
      <c r="S3333">
        <v>60</v>
      </c>
      <c r="T3333">
        <v>275</v>
      </c>
      <c r="U3333" t="s">
        <v>29</v>
      </c>
    </row>
    <row r="3334" spans="1:21" x14ac:dyDescent="0.35">
      <c r="A3334" t="s">
        <v>49</v>
      </c>
      <c r="B3334">
        <v>21</v>
      </c>
      <c r="C3334">
        <v>2024</v>
      </c>
      <c r="D3334" t="s">
        <v>129</v>
      </c>
      <c r="E3334">
        <v>116</v>
      </c>
      <c r="F3334" t="s">
        <v>130</v>
      </c>
      <c r="G3334" t="s">
        <v>24</v>
      </c>
      <c r="H3334" t="s">
        <v>25</v>
      </c>
      <c r="I3334">
        <v>325</v>
      </c>
      <c r="J3334" t="s">
        <v>26</v>
      </c>
      <c r="K3334" t="s">
        <v>28</v>
      </c>
      <c r="L3334">
        <v>6</v>
      </c>
      <c r="M3334">
        <v>3</v>
      </c>
      <c r="N3334" t="s">
        <v>27</v>
      </c>
      <c r="O3334" t="s">
        <v>27</v>
      </c>
      <c r="P3334" t="s">
        <v>28</v>
      </c>
      <c r="Q3334" t="s">
        <v>32</v>
      </c>
      <c r="R3334" t="s">
        <v>32</v>
      </c>
      <c r="S3334">
        <v>30</v>
      </c>
      <c r="T3334">
        <v>295</v>
      </c>
      <c r="U3334" t="s">
        <v>29</v>
      </c>
    </row>
    <row r="3335" spans="1:21" x14ac:dyDescent="0.35">
      <c r="A3335" t="s">
        <v>50</v>
      </c>
      <c r="B3335">
        <v>22</v>
      </c>
      <c r="C3335">
        <v>2024</v>
      </c>
      <c r="D3335" t="s">
        <v>129</v>
      </c>
      <c r="E3335">
        <v>116</v>
      </c>
      <c r="F3335" t="s">
        <v>130</v>
      </c>
      <c r="G3335" t="s">
        <v>24</v>
      </c>
      <c r="H3335" t="s">
        <v>25</v>
      </c>
      <c r="I3335">
        <v>450</v>
      </c>
      <c r="J3335" t="s">
        <v>26</v>
      </c>
      <c r="K3335" t="s">
        <v>28</v>
      </c>
      <c r="L3335">
        <v>6</v>
      </c>
      <c r="M3335">
        <v>3</v>
      </c>
      <c r="N3335" t="s">
        <v>27</v>
      </c>
      <c r="O3335" t="s">
        <v>32</v>
      </c>
      <c r="P3335">
        <v>18</v>
      </c>
      <c r="Q3335" t="s">
        <v>32</v>
      </c>
      <c r="R3335" t="s">
        <v>27</v>
      </c>
      <c r="S3335">
        <v>30</v>
      </c>
      <c r="T3335">
        <v>590</v>
      </c>
      <c r="U3335" t="s">
        <v>29</v>
      </c>
    </row>
    <row r="3336" spans="1:21" x14ac:dyDescent="0.35">
      <c r="A3336" t="s">
        <v>51</v>
      </c>
      <c r="B3336">
        <v>23</v>
      </c>
      <c r="C3336">
        <v>2024</v>
      </c>
      <c r="D3336" t="s">
        <v>129</v>
      </c>
      <c r="E3336">
        <v>116</v>
      </c>
      <c r="F3336" t="s">
        <v>130</v>
      </c>
      <c r="G3336" t="s">
        <v>24</v>
      </c>
      <c r="H3336" t="s">
        <v>25</v>
      </c>
      <c r="I3336">
        <v>850</v>
      </c>
      <c r="J3336" t="s">
        <v>26</v>
      </c>
      <c r="K3336" t="s">
        <v>28</v>
      </c>
      <c r="L3336">
        <v>6</v>
      </c>
      <c r="M3336">
        <v>3</v>
      </c>
      <c r="N3336" t="s">
        <v>27</v>
      </c>
      <c r="O3336" t="s">
        <v>27</v>
      </c>
      <c r="P3336">
        <v>18</v>
      </c>
      <c r="Q3336" t="s">
        <v>32</v>
      </c>
      <c r="R3336" t="s">
        <v>27</v>
      </c>
      <c r="S3336">
        <v>40</v>
      </c>
      <c r="T3336">
        <v>750</v>
      </c>
      <c r="U3336" t="s">
        <v>29</v>
      </c>
    </row>
    <row r="3337" spans="1:21" x14ac:dyDescent="0.35">
      <c r="A3337" t="s">
        <v>52</v>
      </c>
      <c r="B3337">
        <v>24</v>
      </c>
      <c r="C3337">
        <v>2024</v>
      </c>
      <c r="D3337" t="s">
        <v>129</v>
      </c>
      <c r="E3337">
        <v>116</v>
      </c>
      <c r="F3337" t="s">
        <v>130</v>
      </c>
      <c r="G3337" t="s">
        <v>24</v>
      </c>
      <c r="H3337" t="s">
        <v>25</v>
      </c>
      <c r="I3337">
        <v>500</v>
      </c>
      <c r="J3337" t="s">
        <v>26</v>
      </c>
      <c r="K3337" t="s">
        <v>28</v>
      </c>
      <c r="L3337">
        <v>6</v>
      </c>
      <c r="M3337">
        <v>4</v>
      </c>
      <c r="N3337" t="s">
        <v>27</v>
      </c>
      <c r="O3337" t="s">
        <v>27</v>
      </c>
      <c r="P3337">
        <v>18</v>
      </c>
      <c r="Q3337" t="s">
        <v>32</v>
      </c>
      <c r="R3337" t="s">
        <v>27</v>
      </c>
      <c r="S3337">
        <v>30</v>
      </c>
      <c r="T3337">
        <v>560</v>
      </c>
      <c r="U3337" t="s">
        <v>29</v>
      </c>
    </row>
    <row r="3338" spans="1:21" x14ac:dyDescent="0.35">
      <c r="A3338" t="s">
        <v>53</v>
      </c>
      <c r="B3338">
        <v>25</v>
      </c>
      <c r="C3338">
        <v>2024</v>
      </c>
      <c r="D3338" t="s">
        <v>129</v>
      </c>
      <c r="E3338">
        <v>116</v>
      </c>
      <c r="F3338" t="s">
        <v>130</v>
      </c>
      <c r="G3338" t="s">
        <v>24</v>
      </c>
      <c r="H3338" t="s">
        <v>25</v>
      </c>
      <c r="I3338">
        <v>660</v>
      </c>
      <c r="J3338" t="s">
        <v>26</v>
      </c>
      <c r="K3338" t="s">
        <v>28</v>
      </c>
      <c r="L3338">
        <v>6</v>
      </c>
      <c r="M3338">
        <v>3</v>
      </c>
      <c r="N3338" t="s">
        <v>27</v>
      </c>
      <c r="O3338" t="s">
        <v>27</v>
      </c>
      <c r="P3338" t="s">
        <v>28</v>
      </c>
      <c r="Q3338" t="s">
        <v>32</v>
      </c>
      <c r="R3338" t="s">
        <v>27</v>
      </c>
      <c r="S3338">
        <v>40</v>
      </c>
      <c r="T3338">
        <v>360</v>
      </c>
      <c r="U3338" t="s">
        <v>29</v>
      </c>
    </row>
    <row r="3339" spans="1:21" x14ac:dyDescent="0.35">
      <c r="A3339" t="s">
        <v>54</v>
      </c>
      <c r="B3339">
        <v>26</v>
      </c>
      <c r="C3339">
        <v>2024</v>
      </c>
      <c r="D3339" t="s">
        <v>129</v>
      </c>
      <c r="E3339">
        <v>116</v>
      </c>
      <c r="F3339" t="s">
        <v>130</v>
      </c>
      <c r="G3339" t="s">
        <v>24</v>
      </c>
      <c r="H3339" t="s">
        <v>25</v>
      </c>
      <c r="I3339">
        <v>322.39999999999998</v>
      </c>
      <c r="J3339" t="s">
        <v>26</v>
      </c>
      <c r="K3339" t="s">
        <v>28</v>
      </c>
      <c r="L3339">
        <v>6</v>
      </c>
      <c r="M3339">
        <v>2</v>
      </c>
      <c r="N3339" t="s">
        <v>27</v>
      </c>
      <c r="O3339" t="s">
        <v>27</v>
      </c>
      <c r="P3339" t="s">
        <v>28</v>
      </c>
      <c r="Q3339" t="s">
        <v>32</v>
      </c>
      <c r="R3339" t="s">
        <v>27</v>
      </c>
      <c r="S3339">
        <v>40</v>
      </c>
      <c r="T3339">
        <v>197.6</v>
      </c>
      <c r="U3339" t="s">
        <v>29</v>
      </c>
    </row>
    <row r="3340" spans="1:21" x14ac:dyDescent="0.35">
      <c r="A3340" t="s">
        <v>55</v>
      </c>
      <c r="B3340">
        <v>27</v>
      </c>
      <c r="C3340">
        <v>2024</v>
      </c>
      <c r="D3340" t="s">
        <v>129</v>
      </c>
      <c r="E3340">
        <v>116</v>
      </c>
      <c r="F3340" t="s">
        <v>130</v>
      </c>
      <c r="G3340" t="s">
        <v>24</v>
      </c>
      <c r="H3340" t="s">
        <v>25</v>
      </c>
      <c r="I3340">
        <v>308</v>
      </c>
      <c r="J3340" t="s">
        <v>26</v>
      </c>
      <c r="K3340" t="s">
        <v>28</v>
      </c>
      <c r="L3340">
        <v>6</v>
      </c>
      <c r="M3340">
        <v>3</v>
      </c>
      <c r="N3340" t="s">
        <v>27</v>
      </c>
      <c r="O3340" t="s">
        <v>27</v>
      </c>
      <c r="P3340" t="s">
        <v>28</v>
      </c>
      <c r="Q3340" t="s">
        <v>32</v>
      </c>
      <c r="R3340" t="s">
        <v>27</v>
      </c>
      <c r="S3340">
        <v>50</v>
      </c>
      <c r="T3340">
        <v>475</v>
      </c>
      <c r="U3340" t="s">
        <v>29</v>
      </c>
    </row>
    <row r="3341" spans="1:21" x14ac:dyDescent="0.35">
      <c r="A3341" t="s">
        <v>56</v>
      </c>
      <c r="B3341">
        <v>28</v>
      </c>
      <c r="C3341">
        <v>2024</v>
      </c>
      <c r="D3341" t="s">
        <v>129</v>
      </c>
      <c r="E3341">
        <v>116</v>
      </c>
      <c r="F3341" t="s">
        <v>130</v>
      </c>
      <c r="G3341" t="s">
        <v>24</v>
      </c>
      <c r="H3341" t="s">
        <v>25</v>
      </c>
      <c r="I3341">
        <v>250</v>
      </c>
      <c r="J3341" t="s">
        <v>26</v>
      </c>
      <c r="K3341" t="s">
        <v>28</v>
      </c>
      <c r="L3341">
        <v>6</v>
      </c>
      <c r="M3341">
        <v>3</v>
      </c>
      <c r="N3341" t="s">
        <v>27</v>
      </c>
      <c r="O3341" t="s">
        <v>32</v>
      </c>
      <c r="P3341">
        <v>21</v>
      </c>
      <c r="Q3341" t="s">
        <v>32</v>
      </c>
      <c r="R3341" t="s">
        <v>32</v>
      </c>
      <c r="S3341">
        <v>40</v>
      </c>
      <c r="T3341">
        <v>400</v>
      </c>
      <c r="U3341" t="s">
        <v>29</v>
      </c>
    </row>
    <row r="3342" spans="1:21" x14ac:dyDescent="0.35">
      <c r="A3342" t="s">
        <v>57</v>
      </c>
      <c r="B3342">
        <v>29</v>
      </c>
      <c r="C3342">
        <v>2024</v>
      </c>
      <c r="D3342" t="s">
        <v>129</v>
      </c>
      <c r="E3342">
        <v>116</v>
      </c>
      <c r="F3342" t="s">
        <v>130</v>
      </c>
      <c r="G3342" t="s">
        <v>24</v>
      </c>
      <c r="H3342" t="s">
        <v>25</v>
      </c>
      <c r="I3342">
        <v>150</v>
      </c>
      <c r="J3342" t="s">
        <v>26</v>
      </c>
      <c r="K3342" t="s">
        <v>28</v>
      </c>
      <c r="L3342">
        <v>6</v>
      </c>
      <c r="M3342">
        <v>3</v>
      </c>
      <c r="N3342" t="s">
        <v>27</v>
      </c>
      <c r="O3342" t="s">
        <v>27</v>
      </c>
      <c r="P3342" t="s">
        <v>28</v>
      </c>
      <c r="Q3342" t="s">
        <v>32</v>
      </c>
      <c r="R3342" t="s">
        <v>27</v>
      </c>
      <c r="S3342">
        <v>50</v>
      </c>
      <c r="T3342">
        <v>150</v>
      </c>
      <c r="U3342" t="s">
        <v>29</v>
      </c>
    </row>
    <row r="3343" spans="1:21" x14ac:dyDescent="0.35">
      <c r="A3343" t="s">
        <v>58</v>
      </c>
      <c r="B3343">
        <v>30</v>
      </c>
      <c r="C3343">
        <v>2024</v>
      </c>
      <c r="D3343" t="s">
        <v>129</v>
      </c>
      <c r="E3343">
        <v>116</v>
      </c>
      <c r="F3343" t="s">
        <v>130</v>
      </c>
      <c r="G3343" t="s">
        <v>24</v>
      </c>
      <c r="H3343" t="s">
        <v>25</v>
      </c>
      <c r="I3343">
        <v>185</v>
      </c>
      <c r="J3343" t="s">
        <v>26</v>
      </c>
      <c r="K3343" t="s">
        <v>28</v>
      </c>
      <c r="L3343">
        <v>6</v>
      </c>
      <c r="M3343">
        <v>3</v>
      </c>
      <c r="N3343" t="s">
        <v>27</v>
      </c>
      <c r="O3343" t="s">
        <v>27</v>
      </c>
      <c r="P3343" t="s">
        <v>28</v>
      </c>
      <c r="Q3343" t="s">
        <v>32</v>
      </c>
      <c r="R3343" t="s">
        <v>27</v>
      </c>
      <c r="S3343">
        <v>40</v>
      </c>
      <c r="T3343">
        <v>460</v>
      </c>
      <c r="U3343" t="s">
        <v>29</v>
      </c>
    </row>
    <row r="3344" spans="1:21" x14ac:dyDescent="0.35">
      <c r="A3344" t="s">
        <v>59</v>
      </c>
      <c r="B3344">
        <v>31</v>
      </c>
      <c r="C3344">
        <v>2024</v>
      </c>
      <c r="D3344" t="s">
        <v>129</v>
      </c>
      <c r="E3344">
        <v>116</v>
      </c>
      <c r="F3344" t="s">
        <v>130</v>
      </c>
      <c r="G3344" t="s">
        <v>24</v>
      </c>
      <c r="H3344" t="s">
        <v>25</v>
      </c>
      <c r="I3344">
        <v>165</v>
      </c>
      <c r="J3344" t="s">
        <v>26</v>
      </c>
      <c r="K3344" t="s">
        <v>28</v>
      </c>
      <c r="L3344">
        <v>6</v>
      </c>
      <c r="M3344">
        <v>3</v>
      </c>
      <c r="N3344" t="s">
        <v>27</v>
      </c>
      <c r="O3344" t="s">
        <v>32</v>
      </c>
      <c r="P3344">
        <v>19</v>
      </c>
      <c r="Q3344" t="s">
        <v>32</v>
      </c>
      <c r="R3344" t="s">
        <v>32</v>
      </c>
      <c r="S3344">
        <v>30</v>
      </c>
      <c r="T3344">
        <v>165</v>
      </c>
      <c r="U3344" t="s">
        <v>39</v>
      </c>
    </row>
    <row r="3345" spans="1:21" x14ac:dyDescent="0.35">
      <c r="A3345" t="s">
        <v>60</v>
      </c>
      <c r="B3345">
        <v>32</v>
      </c>
      <c r="C3345">
        <v>2024</v>
      </c>
      <c r="D3345" t="s">
        <v>129</v>
      </c>
      <c r="E3345">
        <v>116</v>
      </c>
      <c r="F3345" t="s">
        <v>130</v>
      </c>
      <c r="G3345" t="s">
        <v>24</v>
      </c>
      <c r="H3345" t="s">
        <v>25</v>
      </c>
      <c r="I3345">
        <v>1200</v>
      </c>
      <c r="J3345" t="s">
        <v>26</v>
      </c>
      <c r="K3345" t="s">
        <v>28</v>
      </c>
      <c r="L3345">
        <v>6</v>
      </c>
      <c r="M3345">
        <v>3</v>
      </c>
      <c r="N3345" t="s">
        <v>27</v>
      </c>
      <c r="O3345" t="s">
        <v>32</v>
      </c>
      <c r="P3345">
        <v>21</v>
      </c>
      <c r="Q3345" t="s">
        <v>32</v>
      </c>
      <c r="R3345" t="s">
        <v>27</v>
      </c>
      <c r="S3345">
        <v>40</v>
      </c>
      <c r="T3345">
        <v>600</v>
      </c>
      <c r="U3345" t="s">
        <v>29</v>
      </c>
    </row>
    <row r="3346" spans="1:21" x14ac:dyDescent="0.35">
      <c r="A3346" t="s">
        <v>61</v>
      </c>
      <c r="B3346">
        <v>33</v>
      </c>
      <c r="C3346">
        <v>2024</v>
      </c>
      <c r="D3346" t="s">
        <v>129</v>
      </c>
      <c r="E3346">
        <v>116</v>
      </c>
      <c r="F3346" t="s">
        <v>130</v>
      </c>
      <c r="G3346" t="s">
        <v>24</v>
      </c>
      <c r="H3346" t="s">
        <v>25</v>
      </c>
      <c r="I3346">
        <v>198</v>
      </c>
      <c r="J3346" t="s">
        <v>26</v>
      </c>
      <c r="K3346" t="s">
        <v>28</v>
      </c>
      <c r="L3346">
        <v>6</v>
      </c>
      <c r="M3346">
        <v>3</v>
      </c>
      <c r="N3346" t="s">
        <v>27</v>
      </c>
      <c r="O3346" t="s">
        <v>27</v>
      </c>
      <c r="P3346">
        <v>18</v>
      </c>
      <c r="Q3346" t="s">
        <v>32</v>
      </c>
      <c r="R3346" t="s">
        <v>32</v>
      </c>
      <c r="S3346">
        <v>40</v>
      </c>
      <c r="T3346">
        <v>198</v>
      </c>
      <c r="U3346" t="s">
        <v>29</v>
      </c>
    </row>
    <row r="3347" spans="1:21" x14ac:dyDescent="0.35">
      <c r="A3347" t="s">
        <v>62</v>
      </c>
      <c r="B3347">
        <v>34</v>
      </c>
      <c r="C3347">
        <v>2024</v>
      </c>
      <c r="D3347" t="s">
        <v>129</v>
      </c>
      <c r="E3347">
        <v>116</v>
      </c>
      <c r="F3347" t="s">
        <v>130</v>
      </c>
      <c r="G3347" t="s">
        <v>24</v>
      </c>
      <c r="H3347" t="s">
        <v>25</v>
      </c>
      <c r="I3347">
        <v>515</v>
      </c>
      <c r="J3347" t="s">
        <v>26</v>
      </c>
      <c r="K3347" t="s">
        <v>28</v>
      </c>
      <c r="L3347">
        <v>6</v>
      </c>
      <c r="M3347">
        <v>3</v>
      </c>
      <c r="N3347" t="s">
        <v>27</v>
      </c>
      <c r="O3347" t="s">
        <v>32</v>
      </c>
      <c r="P3347" t="s">
        <v>28</v>
      </c>
      <c r="Q3347" t="s">
        <v>32</v>
      </c>
      <c r="R3347" t="s">
        <v>32</v>
      </c>
      <c r="S3347">
        <v>40</v>
      </c>
      <c r="T3347">
        <v>390</v>
      </c>
      <c r="U3347" t="s">
        <v>29</v>
      </c>
    </row>
    <row r="3348" spans="1:21" x14ac:dyDescent="0.35">
      <c r="A3348" t="s">
        <v>63</v>
      </c>
      <c r="B3348">
        <v>35</v>
      </c>
      <c r="C3348">
        <v>2024</v>
      </c>
      <c r="D3348" t="s">
        <v>129</v>
      </c>
      <c r="E3348">
        <v>116</v>
      </c>
      <c r="F3348" t="s">
        <v>130</v>
      </c>
      <c r="G3348" t="s">
        <v>24</v>
      </c>
      <c r="H3348" t="s">
        <v>25</v>
      </c>
      <c r="I3348">
        <v>600</v>
      </c>
      <c r="J3348" t="s">
        <v>26</v>
      </c>
      <c r="K3348" t="s">
        <v>28</v>
      </c>
      <c r="L3348">
        <v>6</v>
      </c>
      <c r="M3348">
        <v>3</v>
      </c>
      <c r="N3348" t="s">
        <v>27</v>
      </c>
      <c r="O3348" t="s">
        <v>32</v>
      </c>
      <c r="P3348" t="s">
        <v>28</v>
      </c>
      <c r="Q3348" t="s">
        <v>32</v>
      </c>
      <c r="R3348" t="s">
        <v>27</v>
      </c>
      <c r="S3348">
        <v>40</v>
      </c>
      <c r="T3348">
        <v>366.67</v>
      </c>
      <c r="U3348" t="s">
        <v>29</v>
      </c>
    </row>
    <row r="3349" spans="1:21" x14ac:dyDescent="0.35">
      <c r="A3349" t="s">
        <v>64</v>
      </c>
      <c r="B3349">
        <v>36</v>
      </c>
      <c r="C3349">
        <v>2024</v>
      </c>
      <c r="D3349" t="s">
        <v>129</v>
      </c>
      <c r="E3349">
        <v>116</v>
      </c>
      <c r="F3349" t="s">
        <v>130</v>
      </c>
      <c r="G3349" t="s">
        <v>24</v>
      </c>
      <c r="H3349" t="s">
        <v>25</v>
      </c>
      <c r="I3349">
        <v>377</v>
      </c>
      <c r="J3349" t="s">
        <v>26</v>
      </c>
      <c r="K3349" t="s">
        <v>28</v>
      </c>
      <c r="L3349">
        <v>6</v>
      </c>
      <c r="M3349">
        <v>1</v>
      </c>
      <c r="N3349" t="s">
        <v>27</v>
      </c>
      <c r="O3349" t="s">
        <v>32</v>
      </c>
      <c r="P3349">
        <v>21</v>
      </c>
      <c r="Q3349" t="s">
        <v>32</v>
      </c>
      <c r="R3349" t="s">
        <v>27</v>
      </c>
      <c r="S3349">
        <v>40</v>
      </c>
      <c r="T3349">
        <v>191.33</v>
      </c>
      <c r="U3349" t="s">
        <v>29</v>
      </c>
    </row>
    <row r="3350" spans="1:21" x14ac:dyDescent="0.35">
      <c r="A3350" t="s">
        <v>65</v>
      </c>
      <c r="B3350">
        <v>37</v>
      </c>
      <c r="C3350">
        <v>2024</v>
      </c>
      <c r="D3350" t="s">
        <v>129</v>
      </c>
      <c r="E3350">
        <v>116</v>
      </c>
      <c r="F3350" t="s">
        <v>130</v>
      </c>
      <c r="G3350" t="s">
        <v>24</v>
      </c>
      <c r="H3350" t="s">
        <v>25</v>
      </c>
      <c r="I3350">
        <v>395</v>
      </c>
      <c r="J3350" t="s">
        <v>26</v>
      </c>
      <c r="K3350" t="s">
        <v>28</v>
      </c>
      <c r="L3350">
        <v>6</v>
      </c>
      <c r="M3350">
        <v>3</v>
      </c>
      <c r="N3350" t="s">
        <v>27</v>
      </c>
      <c r="O3350" t="s">
        <v>32</v>
      </c>
      <c r="P3350">
        <v>18</v>
      </c>
      <c r="Q3350" t="s">
        <v>32</v>
      </c>
      <c r="R3350" t="s">
        <v>27</v>
      </c>
      <c r="S3350">
        <v>30</v>
      </c>
      <c r="T3350">
        <v>658</v>
      </c>
      <c r="U3350" t="s">
        <v>29</v>
      </c>
    </row>
    <row r="3351" spans="1:21" x14ac:dyDescent="0.35">
      <c r="A3351" t="s">
        <v>66</v>
      </c>
      <c r="B3351">
        <v>38</v>
      </c>
      <c r="C3351">
        <v>2024</v>
      </c>
      <c r="D3351" t="s">
        <v>129</v>
      </c>
      <c r="E3351">
        <v>116</v>
      </c>
      <c r="F3351" t="s">
        <v>130</v>
      </c>
      <c r="G3351" t="s">
        <v>24</v>
      </c>
      <c r="H3351" t="s">
        <v>25</v>
      </c>
      <c r="I3351">
        <v>515</v>
      </c>
      <c r="J3351" t="s">
        <v>26</v>
      </c>
      <c r="K3351" t="s">
        <v>28</v>
      </c>
      <c r="L3351">
        <v>6</v>
      </c>
      <c r="M3351">
        <v>3</v>
      </c>
      <c r="N3351" t="s">
        <v>27</v>
      </c>
      <c r="O3351" t="s">
        <v>27</v>
      </c>
      <c r="P3351" t="s">
        <v>28</v>
      </c>
      <c r="Q3351" t="s">
        <v>32</v>
      </c>
      <c r="R3351" t="s">
        <v>32</v>
      </c>
      <c r="S3351">
        <v>32</v>
      </c>
      <c r="T3351">
        <v>475</v>
      </c>
      <c r="U3351" t="s">
        <v>29</v>
      </c>
    </row>
    <row r="3352" spans="1:21" x14ac:dyDescent="0.35">
      <c r="A3352" t="s">
        <v>67</v>
      </c>
      <c r="B3352">
        <v>39</v>
      </c>
      <c r="C3352">
        <v>2024</v>
      </c>
      <c r="D3352" t="s">
        <v>129</v>
      </c>
      <c r="E3352">
        <v>116</v>
      </c>
      <c r="F3352" t="s">
        <v>130</v>
      </c>
      <c r="G3352" t="s">
        <v>24</v>
      </c>
      <c r="H3352" t="s">
        <v>25</v>
      </c>
      <c r="I3352">
        <v>454</v>
      </c>
      <c r="J3352" t="s">
        <v>26</v>
      </c>
      <c r="K3352" t="s">
        <v>28</v>
      </c>
      <c r="L3352">
        <v>6</v>
      </c>
      <c r="M3352">
        <v>3</v>
      </c>
      <c r="N3352" t="s">
        <v>27</v>
      </c>
      <c r="O3352" t="s">
        <v>27</v>
      </c>
      <c r="P3352">
        <v>18</v>
      </c>
      <c r="Q3352" t="s">
        <v>32</v>
      </c>
      <c r="R3352" t="s">
        <v>27</v>
      </c>
      <c r="S3352">
        <v>30</v>
      </c>
      <c r="T3352">
        <v>312</v>
      </c>
      <c r="U3352" t="s">
        <v>39</v>
      </c>
    </row>
    <row r="3353" spans="1:21" x14ac:dyDescent="0.35">
      <c r="A3353" t="s">
        <v>68</v>
      </c>
      <c r="B3353">
        <v>40</v>
      </c>
      <c r="C3353">
        <v>2024</v>
      </c>
      <c r="D3353" t="s">
        <v>129</v>
      </c>
      <c r="E3353">
        <v>116</v>
      </c>
      <c r="F3353" t="s">
        <v>130</v>
      </c>
      <c r="G3353" t="s">
        <v>24</v>
      </c>
      <c r="H3353" t="s">
        <v>25</v>
      </c>
      <c r="I3353">
        <v>200</v>
      </c>
      <c r="J3353" t="s">
        <v>26</v>
      </c>
      <c r="K3353" t="s">
        <v>28</v>
      </c>
      <c r="L3353">
        <v>6</v>
      </c>
      <c r="M3353">
        <v>3</v>
      </c>
      <c r="N3353" t="s">
        <v>27</v>
      </c>
      <c r="O3353" t="s">
        <v>32</v>
      </c>
      <c r="P3353">
        <v>21</v>
      </c>
      <c r="Q3353" t="s">
        <v>32</v>
      </c>
      <c r="R3353" t="s">
        <v>27</v>
      </c>
      <c r="S3353">
        <v>40</v>
      </c>
      <c r="T3353">
        <f>2*200</f>
        <v>400</v>
      </c>
      <c r="U3353" t="s">
        <v>29</v>
      </c>
    </row>
    <row r="3354" spans="1:21" x14ac:dyDescent="0.35">
      <c r="A3354" t="s">
        <v>69</v>
      </c>
      <c r="B3354">
        <v>41</v>
      </c>
      <c r="C3354">
        <v>2024</v>
      </c>
      <c r="D3354" t="s">
        <v>129</v>
      </c>
      <c r="E3354">
        <v>116</v>
      </c>
      <c r="F3354" t="s">
        <v>130</v>
      </c>
      <c r="G3354" t="s">
        <v>24</v>
      </c>
      <c r="H3354" t="s">
        <v>25</v>
      </c>
      <c r="I3354">
        <v>445</v>
      </c>
      <c r="J3354" t="s">
        <v>26</v>
      </c>
      <c r="K3354" t="s">
        <v>28</v>
      </c>
      <c r="L3354">
        <v>6</v>
      </c>
      <c r="M3354">
        <v>3</v>
      </c>
      <c r="N3354" t="s">
        <v>27</v>
      </c>
      <c r="O3354" t="s">
        <v>32</v>
      </c>
      <c r="P3354">
        <v>18</v>
      </c>
      <c r="Q3354" t="s">
        <v>32</v>
      </c>
      <c r="R3354" t="s">
        <v>32</v>
      </c>
      <c r="S3354">
        <v>40</v>
      </c>
      <c r="T3354">
        <v>440</v>
      </c>
      <c r="U3354" t="s">
        <v>29</v>
      </c>
    </row>
    <row r="3355" spans="1:21" x14ac:dyDescent="0.35">
      <c r="A3355" t="s">
        <v>70</v>
      </c>
      <c r="B3355">
        <v>42</v>
      </c>
      <c r="C3355">
        <v>2024</v>
      </c>
      <c r="D3355" t="s">
        <v>129</v>
      </c>
      <c r="E3355">
        <v>116</v>
      </c>
      <c r="F3355" t="s">
        <v>130</v>
      </c>
      <c r="G3355" t="s">
        <v>24</v>
      </c>
      <c r="H3355" t="s">
        <v>25</v>
      </c>
      <c r="I3355">
        <v>235</v>
      </c>
      <c r="J3355" t="s">
        <v>26</v>
      </c>
      <c r="K3355" t="s">
        <v>28</v>
      </c>
      <c r="L3355">
        <v>6</v>
      </c>
      <c r="M3355">
        <v>2</v>
      </c>
      <c r="N3355" t="s">
        <v>27</v>
      </c>
      <c r="O3355" t="s">
        <v>27</v>
      </c>
      <c r="P3355">
        <v>21</v>
      </c>
      <c r="Q3355" t="s">
        <v>32</v>
      </c>
      <c r="R3355" t="s">
        <v>27</v>
      </c>
      <c r="S3355">
        <v>30</v>
      </c>
      <c r="T3355">
        <v>310</v>
      </c>
      <c r="U3355" t="s">
        <v>29</v>
      </c>
    </row>
    <row r="3356" spans="1:21" x14ac:dyDescent="0.35">
      <c r="A3356" t="s">
        <v>71</v>
      </c>
      <c r="B3356">
        <v>44</v>
      </c>
      <c r="C3356">
        <v>2024</v>
      </c>
      <c r="D3356" t="s">
        <v>129</v>
      </c>
      <c r="E3356">
        <v>116</v>
      </c>
      <c r="F3356" t="s">
        <v>130</v>
      </c>
      <c r="G3356" t="s">
        <v>24</v>
      </c>
      <c r="H3356" t="s">
        <v>25</v>
      </c>
      <c r="I3356">
        <v>965</v>
      </c>
      <c r="J3356" t="s">
        <v>26</v>
      </c>
      <c r="K3356" t="s">
        <v>28</v>
      </c>
      <c r="L3356">
        <v>6</v>
      </c>
      <c r="M3356">
        <v>3</v>
      </c>
      <c r="N3356" t="s">
        <v>27</v>
      </c>
      <c r="O3356" t="s">
        <v>32</v>
      </c>
      <c r="P3356">
        <v>18</v>
      </c>
      <c r="Q3356" t="s">
        <v>32</v>
      </c>
      <c r="R3356" t="s">
        <v>27</v>
      </c>
      <c r="S3356">
        <v>40</v>
      </c>
      <c r="T3356">
        <v>965</v>
      </c>
      <c r="U3356" t="s">
        <v>29</v>
      </c>
    </row>
    <row r="3357" spans="1:21" x14ac:dyDescent="0.35">
      <c r="A3357" t="s">
        <v>72</v>
      </c>
      <c r="B3357">
        <v>45</v>
      </c>
      <c r="C3357">
        <v>2024</v>
      </c>
      <c r="D3357" t="s">
        <v>129</v>
      </c>
      <c r="E3357">
        <v>116</v>
      </c>
      <c r="F3357" t="s">
        <v>130</v>
      </c>
      <c r="G3357" t="s">
        <v>24</v>
      </c>
      <c r="H3357" t="s">
        <v>25</v>
      </c>
      <c r="I3357">
        <v>300</v>
      </c>
      <c r="J3357" t="s">
        <v>26</v>
      </c>
      <c r="K3357" t="s">
        <v>28</v>
      </c>
      <c r="L3357">
        <v>6</v>
      </c>
      <c r="M3357">
        <v>3</v>
      </c>
      <c r="N3357" t="s">
        <v>27</v>
      </c>
      <c r="O3357" t="s">
        <v>32</v>
      </c>
      <c r="P3357">
        <v>21</v>
      </c>
      <c r="Q3357" t="s">
        <v>32</v>
      </c>
      <c r="R3357" t="s">
        <v>27</v>
      </c>
      <c r="S3357">
        <v>28</v>
      </c>
      <c r="T3357">
        <v>280</v>
      </c>
      <c r="U3357" t="s">
        <v>29</v>
      </c>
    </row>
    <row r="3358" spans="1:21" x14ac:dyDescent="0.35">
      <c r="A3358" t="s">
        <v>73</v>
      </c>
      <c r="B3358">
        <v>46</v>
      </c>
      <c r="C3358">
        <v>2024</v>
      </c>
      <c r="D3358" t="s">
        <v>129</v>
      </c>
      <c r="E3358">
        <v>116</v>
      </c>
      <c r="F3358" t="s">
        <v>130</v>
      </c>
      <c r="G3358" t="s">
        <v>24</v>
      </c>
      <c r="H3358" t="s">
        <v>25</v>
      </c>
      <c r="I3358">
        <v>500</v>
      </c>
      <c r="J3358" t="s">
        <v>26</v>
      </c>
      <c r="K3358" t="s">
        <v>28</v>
      </c>
      <c r="L3358">
        <v>6</v>
      </c>
      <c r="M3358">
        <v>3</v>
      </c>
      <c r="N3358" t="s">
        <v>27</v>
      </c>
      <c r="O3358" t="s">
        <v>32</v>
      </c>
      <c r="P3358" t="s">
        <v>28</v>
      </c>
      <c r="Q3358" t="s">
        <v>32</v>
      </c>
      <c r="R3358" t="s">
        <v>27</v>
      </c>
      <c r="S3358">
        <v>40</v>
      </c>
      <c r="T3358">
        <v>220</v>
      </c>
      <c r="U3358" t="s">
        <v>29</v>
      </c>
    </row>
    <row r="3359" spans="1:21" x14ac:dyDescent="0.35">
      <c r="A3359" t="s">
        <v>74</v>
      </c>
      <c r="B3359">
        <v>47</v>
      </c>
      <c r="C3359">
        <v>2024</v>
      </c>
      <c r="D3359" t="s">
        <v>129</v>
      </c>
      <c r="E3359">
        <v>116</v>
      </c>
      <c r="F3359" t="s">
        <v>130</v>
      </c>
      <c r="G3359" t="s">
        <v>24</v>
      </c>
      <c r="H3359" t="s">
        <v>25</v>
      </c>
      <c r="I3359">
        <v>310</v>
      </c>
      <c r="J3359" t="s">
        <v>26</v>
      </c>
      <c r="K3359" t="s">
        <v>28</v>
      </c>
      <c r="L3359">
        <v>6</v>
      </c>
      <c r="M3359">
        <v>3</v>
      </c>
      <c r="N3359" t="s">
        <v>27</v>
      </c>
      <c r="O3359" t="s">
        <v>32</v>
      </c>
      <c r="P3359">
        <v>18</v>
      </c>
      <c r="Q3359" t="s">
        <v>32</v>
      </c>
      <c r="R3359" t="s">
        <v>27</v>
      </c>
      <c r="S3359">
        <v>40</v>
      </c>
      <c r="T3359">
        <v>197.5</v>
      </c>
      <c r="U3359" t="s">
        <v>39</v>
      </c>
    </row>
    <row r="3360" spans="1:21" x14ac:dyDescent="0.35">
      <c r="A3360" t="s">
        <v>75</v>
      </c>
      <c r="B3360">
        <v>48</v>
      </c>
      <c r="C3360">
        <v>2024</v>
      </c>
      <c r="D3360" t="s">
        <v>129</v>
      </c>
      <c r="E3360">
        <v>116</v>
      </c>
      <c r="F3360" t="s">
        <v>130</v>
      </c>
      <c r="G3360" t="s">
        <v>24</v>
      </c>
      <c r="H3360" t="s">
        <v>25</v>
      </c>
      <c r="I3360">
        <v>360</v>
      </c>
      <c r="J3360" t="s">
        <v>26</v>
      </c>
      <c r="K3360" t="s">
        <v>28</v>
      </c>
      <c r="L3360">
        <v>6</v>
      </c>
      <c r="M3360">
        <v>3</v>
      </c>
      <c r="N3360" t="s">
        <v>27</v>
      </c>
      <c r="O3360" t="s">
        <v>27</v>
      </c>
      <c r="P3360">
        <v>21</v>
      </c>
      <c r="Q3360" t="s">
        <v>32</v>
      </c>
      <c r="R3360" t="s">
        <v>27</v>
      </c>
      <c r="S3360">
        <v>24</v>
      </c>
      <c r="T3360">
        <v>458</v>
      </c>
      <c r="U3360" t="s">
        <v>29</v>
      </c>
    </row>
    <row r="3361" spans="1:21" x14ac:dyDescent="0.35">
      <c r="A3361" t="s">
        <v>76</v>
      </c>
      <c r="B3361">
        <v>49</v>
      </c>
      <c r="C3361">
        <v>2024</v>
      </c>
      <c r="D3361" t="s">
        <v>129</v>
      </c>
      <c r="E3361">
        <v>116</v>
      </c>
      <c r="F3361" t="s">
        <v>130</v>
      </c>
      <c r="G3361" t="s">
        <v>24</v>
      </c>
      <c r="H3361" t="s">
        <v>25</v>
      </c>
      <c r="I3361">
        <v>110</v>
      </c>
      <c r="J3361" t="s">
        <v>26</v>
      </c>
      <c r="K3361" t="s">
        <v>28</v>
      </c>
      <c r="L3361">
        <v>6</v>
      </c>
      <c r="M3361">
        <v>2</v>
      </c>
      <c r="N3361" t="s">
        <v>27</v>
      </c>
      <c r="O3361" t="s">
        <v>32</v>
      </c>
      <c r="P3361" t="s">
        <v>28</v>
      </c>
      <c r="Q3361" t="s">
        <v>32</v>
      </c>
      <c r="R3361" t="s">
        <v>32</v>
      </c>
      <c r="S3361">
        <v>30</v>
      </c>
      <c r="T3361">
        <v>73</v>
      </c>
      <c r="U3361" t="s">
        <v>29</v>
      </c>
    </row>
    <row r="3362" spans="1:21" x14ac:dyDescent="0.35">
      <c r="A3362" t="s">
        <v>77</v>
      </c>
      <c r="B3362">
        <v>50</v>
      </c>
      <c r="C3362">
        <v>2024</v>
      </c>
      <c r="D3362" t="s">
        <v>129</v>
      </c>
      <c r="E3362">
        <v>116</v>
      </c>
      <c r="F3362" t="s">
        <v>130</v>
      </c>
      <c r="G3362" t="s">
        <v>24</v>
      </c>
      <c r="H3362" t="s">
        <v>25</v>
      </c>
      <c r="I3362">
        <v>285</v>
      </c>
      <c r="J3362" t="s">
        <v>26</v>
      </c>
      <c r="K3362" t="s">
        <v>28</v>
      </c>
      <c r="L3362">
        <v>6</v>
      </c>
      <c r="M3362">
        <v>3</v>
      </c>
      <c r="N3362" t="s">
        <v>27</v>
      </c>
      <c r="O3362" t="s">
        <v>27</v>
      </c>
      <c r="P3362">
        <v>18</v>
      </c>
      <c r="Q3362" t="s">
        <v>32</v>
      </c>
      <c r="R3362" t="s">
        <v>27</v>
      </c>
      <c r="S3362">
        <v>30</v>
      </c>
      <c r="T3362">
        <v>655</v>
      </c>
      <c r="U3362" t="s">
        <v>29</v>
      </c>
    </row>
    <row r="3363" spans="1:21" x14ac:dyDescent="0.35">
      <c r="A3363" t="s">
        <v>78</v>
      </c>
      <c r="B3363">
        <v>51</v>
      </c>
      <c r="C3363">
        <v>2024</v>
      </c>
      <c r="D3363" t="s">
        <v>129</v>
      </c>
      <c r="E3363">
        <v>116</v>
      </c>
      <c r="F3363" t="s">
        <v>130</v>
      </c>
      <c r="G3363" t="s">
        <v>24</v>
      </c>
      <c r="H3363" t="s">
        <v>25</v>
      </c>
      <c r="I3363">
        <v>400</v>
      </c>
      <c r="J3363" t="s">
        <v>26</v>
      </c>
      <c r="K3363" t="s">
        <v>28</v>
      </c>
      <c r="L3363">
        <v>6</v>
      </c>
      <c r="M3363">
        <v>2</v>
      </c>
      <c r="N3363" t="s">
        <v>27</v>
      </c>
      <c r="O3363" t="s">
        <v>27</v>
      </c>
      <c r="P3363" t="s">
        <v>28</v>
      </c>
      <c r="Q3363" t="s">
        <v>32</v>
      </c>
      <c r="R3363" t="s">
        <v>27</v>
      </c>
      <c r="S3363">
        <v>30</v>
      </c>
      <c r="T3363">
        <v>570</v>
      </c>
      <c r="U3363" t="s">
        <v>29</v>
      </c>
    </row>
    <row r="3364" spans="1:21" x14ac:dyDescent="0.35">
      <c r="A3364" t="s">
        <v>79</v>
      </c>
      <c r="B3364">
        <v>53</v>
      </c>
      <c r="C3364">
        <v>2024</v>
      </c>
      <c r="D3364" t="s">
        <v>129</v>
      </c>
      <c r="E3364">
        <v>116</v>
      </c>
      <c r="F3364" t="s">
        <v>130</v>
      </c>
      <c r="G3364" t="s">
        <v>24</v>
      </c>
      <c r="H3364" t="s">
        <v>25</v>
      </c>
      <c r="I3364">
        <v>500</v>
      </c>
      <c r="J3364" t="s">
        <v>26</v>
      </c>
      <c r="K3364" t="s">
        <v>28</v>
      </c>
      <c r="L3364">
        <v>6</v>
      </c>
      <c r="M3364">
        <v>3</v>
      </c>
      <c r="N3364" t="s">
        <v>27</v>
      </c>
      <c r="O3364" t="s">
        <v>27</v>
      </c>
      <c r="P3364" t="s">
        <v>28</v>
      </c>
      <c r="Q3364" t="s">
        <v>32</v>
      </c>
      <c r="R3364" t="s">
        <v>27</v>
      </c>
      <c r="S3364">
        <v>42</v>
      </c>
      <c r="T3364">
        <v>830</v>
      </c>
      <c r="U3364" t="s">
        <v>29</v>
      </c>
    </row>
    <row r="3365" spans="1:21" x14ac:dyDescent="0.35">
      <c r="A3365" t="s">
        <v>80</v>
      </c>
      <c r="B3365">
        <v>54</v>
      </c>
      <c r="C3365">
        <v>2024</v>
      </c>
      <c r="D3365" t="s">
        <v>129</v>
      </c>
      <c r="E3365">
        <v>116</v>
      </c>
      <c r="F3365" t="s">
        <v>130</v>
      </c>
      <c r="G3365" t="s">
        <v>24</v>
      </c>
      <c r="H3365" t="s">
        <v>25</v>
      </c>
      <c r="I3365">
        <v>167</v>
      </c>
      <c r="J3365" t="s">
        <v>26</v>
      </c>
      <c r="K3365" t="s">
        <v>28</v>
      </c>
      <c r="L3365">
        <v>6</v>
      </c>
      <c r="M3365">
        <v>3</v>
      </c>
      <c r="N3365" t="s">
        <v>27</v>
      </c>
      <c r="O3365" t="s">
        <v>32</v>
      </c>
      <c r="P3365">
        <v>18</v>
      </c>
      <c r="Q3365" t="s">
        <v>32</v>
      </c>
      <c r="R3365" t="s">
        <v>27</v>
      </c>
      <c r="S3365">
        <v>35</v>
      </c>
      <c r="T3365">
        <v>334</v>
      </c>
      <c r="U3365" t="s">
        <v>29</v>
      </c>
    </row>
    <row r="3366" spans="1:21" x14ac:dyDescent="0.35">
      <c r="A3366" t="s">
        <v>81</v>
      </c>
      <c r="B3366">
        <v>55</v>
      </c>
      <c r="C3366">
        <v>2024</v>
      </c>
      <c r="D3366" t="s">
        <v>129</v>
      </c>
      <c r="E3366">
        <v>116</v>
      </c>
      <c r="F3366" t="s">
        <v>130</v>
      </c>
      <c r="G3366" t="s">
        <v>24</v>
      </c>
      <c r="H3366" t="s">
        <v>25</v>
      </c>
      <c r="I3366">
        <v>135</v>
      </c>
      <c r="J3366" t="s">
        <v>26</v>
      </c>
      <c r="K3366" t="s">
        <v>28</v>
      </c>
      <c r="L3366">
        <v>6</v>
      </c>
      <c r="M3366">
        <v>3</v>
      </c>
      <c r="N3366" t="s">
        <v>27</v>
      </c>
      <c r="O3366" t="s">
        <v>32</v>
      </c>
      <c r="P3366" t="s">
        <v>28</v>
      </c>
      <c r="Q3366" t="s">
        <v>32</v>
      </c>
      <c r="R3366" t="s">
        <v>27</v>
      </c>
      <c r="S3366">
        <v>30</v>
      </c>
      <c r="T3366">
        <v>60</v>
      </c>
      <c r="U3366" t="s">
        <v>29</v>
      </c>
    </row>
    <row r="3367" spans="1:21" x14ac:dyDescent="0.35">
      <c r="A3367" t="s">
        <v>82</v>
      </c>
      <c r="B3367">
        <v>56</v>
      </c>
      <c r="C3367">
        <v>2024</v>
      </c>
      <c r="D3367" t="s">
        <v>129</v>
      </c>
      <c r="E3367">
        <v>116</v>
      </c>
      <c r="F3367" t="s">
        <v>130</v>
      </c>
      <c r="G3367" t="s">
        <v>24</v>
      </c>
      <c r="H3367" t="s">
        <v>25</v>
      </c>
      <c r="I3367">
        <v>300</v>
      </c>
      <c r="J3367" t="s">
        <v>26</v>
      </c>
      <c r="K3367" t="s">
        <v>28</v>
      </c>
      <c r="L3367">
        <v>6</v>
      </c>
      <c r="M3367">
        <v>3</v>
      </c>
      <c r="N3367" t="s">
        <v>27</v>
      </c>
      <c r="O3367" t="s">
        <v>32</v>
      </c>
      <c r="P3367" t="s">
        <v>28</v>
      </c>
      <c r="Q3367" t="s">
        <v>32</v>
      </c>
      <c r="R3367" t="s">
        <v>27</v>
      </c>
      <c r="S3367">
        <v>16</v>
      </c>
      <c r="T3367">
        <v>350</v>
      </c>
      <c r="U3367" t="s">
        <v>29</v>
      </c>
    </row>
    <row r="3368" spans="1:21" x14ac:dyDescent="0.35">
      <c r="A3368" t="s">
        <v>21</v>
      </c>
      <c r="B3368">
        <v>1</v>
      </c>
      <c r="C3368">
        <v>2024</v>
      </c>
      <c r="D3368" t="s">
        <v>131</v>
      </c>
      <c r="E3368">
        <v>117</v>
      </c>
      <c r="F3368" t="s">
        <v>132</v>
      </c>
      <c r="G3368" t="s">
        <v>24</v>
      </c>
      <c r="H3368" t="s">
        <v>27</v>
      </c>
      <c r="I3368" t="s">
        <v>28</v>
      </c>
      <c r="J3368" t="s">
        <v>28</v>
      </c>
      <c r="K3368" t="s">
        <v>28</v>
      </c>
      <c r="L3368" t="s">
        <v>28</v>
      </c>
      <c r="M3368" t="s">
        <v>28</v>
      </c>
      <c r="N3368" t="s">
        <v>28</v>
      </c>
      <c r="O3368" t="s">
        <v>28</v>
      </c>
      <c r="P3368" t="s">
        <v>28</v>
      </c>
      <c r="Q3368" t="s">
        <v>28</v>
      </c>
      <c r="R3368" t="s">
        <v>28</v>
      </c>
      <c r="S3368" t="s">
        <v>28</v>
      </c>
      <c r="T3368" t="s">
        <v>28</v>
      </c>
      <c r="U3368" t="s">
        <v>28</v>
      </c>
    </row>
    <row r="3369" spans="1:21" x14ac:dyDescent="0.35">
      <c r="A3369" t="s">
        <v>30</v>
      </c>
      <c r="B3369">
        <v>2</v>
      </c>
      <c r="C3369">
        <v>2024</v>
      </c>
      <c r="D3369" t="s">
        <v>131</v>
      </c>
      <c r="E3369">
        <v>117</v>
      </c>
      <c r="F3369" t="s">
        <v>132</v>
      </c>
      <c r="G3369" t="s">
        <v>24</v>
      </c>
      <c r="H3369" t="s">
        <v>27</v>
      </c>
      <c r="I3369" t="s">
        <v>28</v>
      </c>
      <c r="J3369" t="s">
        <v>28</v>
      </c>
      <c r="K3369" t="s">
        <v>28</v>
      </c>
      <c r="L3369" t="s">
        <v>28</v>
      </c>
      <c r="M3369" t="s">
        <v>28</v>
      </c>
      <c r="N3369" t="s">
        <v>28</v>
      </c>
      <c r="O3369" t="s">
        <v>28</v>
      </c>
      <c r="P3369" t="s">
        <v>28</v>
      </c>
      <c r="Q3369" t="s">
        <v>28</v>
      </c>
      <c r="R3369" t="s">
        <v>28</v>
      </c>
      <c r="S3369" t="s">
        <v>28</v>
      </c>
      <c r="T3369" t="s">
        <v>28</v>
      </c>
      <c r="U3369" t="s">
        <v>28</v>
      </c>
    </row>
    <row r="3370" spans="1:21" x14ac:dyDescent="0.35">
      <c r="A3370" t="s">
        <v>33</v>
      </c>
      <c r="B3370">
        <v>4</v>
      </c>
      <c r="C3370">
        <v>2024</v>
      </c>
      <c r="D3370" t="s">
        <v>131</v>
      </c>
      <c r="E3370">
        <v>117</v>
      </c>
      <c r="F3370" t="s">
        <v>132</v>
      </c>
      <c r="G3370" t="s">
        <v>24</v>
      </c>
      <c r="H3370" t="s">
        <v>25</v>
      </c>
      <c r="I3370">
        <v>296</v>
      </c>
      <c r="J3370" t="s">
        <v>126</v>
      </c>
      <c r="K3370">
        <v>0</v>
      </c>
      <c r="L3370">
        <v>3</v>
      </c>
      <c r="M3370">
        <v>2</v>
      </c>
      <c r="N3370" t="s">
        <v>27</v>
      </c>
      <c r="O3370" t="s">
        <v>32</v>
      </c>
      <c r="P3370" t="s">
        <v>28</v>
      </c>
      <c r="Q3370" t="s">
        <v>27</v>
      </c>
      <c r="R3370" t="s">
        <v>27</v>
      </c>
      <c r="S3370">
        <v>18</v>
      </c>
      <c r="T3370">
        <v>155.33000000000001</v>
      </c>
      <c r="U3370" t="s">
        <v>29</v>
      </c>
    </row>
    <row r="3371" spans="1:21" x14ac:dyDescent="0.35">
      <c r="A3371" t="s">
        <v>34</v>
      </c>
      <c r="B3371">
        <v>5</v>
      </c>
      <c r="C3371">
        <v>2024</v>
      </c>
      <c r="D3371" t="s">
        <v>131</v>
      </c>
      <c r="E3371">
        <v>117</v>
      </c>
      <c r="F3371" t="s">
        <v>132</v>
      </c>
      <c r="G3371" t="s">
        <v>24</v>
      </c>
      <c r="H3371" t="s">
        <v>27</v>
      </c>
      <c r="I3371" t="s">
        <v>28</v>
      </c>
      <c r="J3371" t="s">
        <v>28</v>
      </c>
      <c r="K3371" t="s">
        <v>28</v>
      </c>
      <c r="L3371" t="s">
        <v>28</v>
      </c>
      <c r="M3371" t="s">
        <v>28</v>
      </c>
      <c r="N3371" t="s">
        <v>28</v>
      </c>
      <c r="O3371" t="s">
        <v>28</v>
      </c>
      <c r="P3371" t="s">
        <v>28</v>
      </c>
      <c r="Q3371" t="s">
        <v>28</v>
      </c>
      <c r="R3371" t="s">
        <v>28</v>
      </c>
      <c r="S3371" t="s">
        <v>28</v>
      </c>
      <c r="T3371" t="s">
        <v>28</v>
      </c>
      <c r="U3371" t="s">
        <v>28</v>
      </c>
    </row>
    <row r="3372" spans="1:21" x14ac:dyDescent="0.35">
      <c r="A3372" t="s">
        <v>35</v>
      </c>
      <c r="B3372">
        <v>6</v>
      </c>
      <c r="C3372">
        <v>2024</v>
      </c>
      <c r="D3372" t="s">
        <v>131</v>
      </c>
      <c r="E3372">
        <v>117</v>
      </c>
      <c r="F3372" t="s">
        <v>132</v>
      </c>
      <c r="G3372" t="s">
        <v>24</v>
      </c>
      <c r="H3372" t="s">
        <v>27</v>
      </c>
      <c r="I3372" t="s">
        <v>28</v>
      </c>
      <c r="J3372" t="s">
        <v>28</v>
      </c>
      <c r="K3372" t="s">
        <v>28</v>
      </c>
      <c r="L3372" t="s">
        <v>28</v>
      </c>
      <c r="M3372" t="s">
        <v>28</v>
      </c>
      <c r="N3372" t="s">
        <v>28</v>
      </c>
      <c r="O3372" t="s">
        <v>28</v>
      </c>
      <c r="P3372" t="s">
        <v>28</v>
      </c>
      <c r="Q3372" t="s">
        <v>28</v>
      </c>
      <c r="R3372" t="s">
        <v>28</v>
      </c>
      <c r="S3372" t="s">
        <v>28</v>
      </c>
      <c r="T3372" t="s">
        <v>28</v>
      </c>
      <c r="U3372" t="s">
        <v>28</v>
      </c>
    </row>
    <row r="3373" spans="1:21" x14ac:dyDescent="0.35">
      <c r="A3373" t="s">
        <v>36</v>
      </c>
      <c r="B3373">
        <v>8</v>
      </c>
      <c r="C3373">
        <v>2024</v>
      </c>
      <c r="D3373" t="s">
        <v>131</v>
      </c>
      <c r="E3373">
        <v>117</v>
      </c>
      <c r="F3373" t="s">
        <v>132</v>
      </c>
      <c r="G3373" t="s">
        <v>24</v>
      </c>
      <c r="H3373" t="s">
        <v>27</v>
      </c>
      <c r="I3373" t="s">
        <v>28</v>
      </c>
      <c r="J3373" t="s">
        <v>28</v>
      </c>
      <c r="K3373" t="s">
        <v>28</v>
      </c>
      <c r="L3373" t="s">
        <v>28</v>
      </c>
      <c r="M3373" t="s">
        <v>28</v>
      </c>
      <c r="N3373" t="s">
        <v>28</v>
      </c>
      <c r="O3373" t="s">
        <v>28</v>
      </c>
      <c r="P3373" t="s">
        <v>28</v>
      </c>
      <c r="Q3373" t="s">
        <v>28</v>
      </c>
      <c r="R3373" t="s">
        <v>28</v>
      </c>
      <c r="S3373" t="s">
        <v>28</v>
      </c>
      <c r="T3373" t="s">
        <v>28</v>
      </c>
      <c r="U3373" t="s">
        <v>28</v>
      </c>
    </row>
    <row r="3374" spans="1:21" x14ac:dyDescent="0.35">
      <c r="A3374" t="s">
        <v>37</v>
      </c>
      <c r="B3374">
        <v>9</v>
      </c>
      <c r="C3374">
        <v>2024</v>
      </c>
      <c r="D3374" t="s">
        <v>131</v>
      </c>
      <c r="E3374">
        <v>117</v>
      </c>
      <c r="F3374" t="s">
        <v>132</v>
      </c>
      <c r="G3374" t="s">
        <v>24</v>
      </c>
      <c r="H3374" t="s">
        <v>27</v>
      </c>
      <c r="I3374" t="s">
        <v>28</v>
      </c>
      <c r="J3374" t="s">
        <v>28</v>
      </c>
      <c r="K3374" t="s">
        <v>28</v>
      </c>
      <c r="L3374" t="s">
        <v>28</v>
      </c>
      <c r="M3374" t="s">
        <v>28</v>
      </c>
      <c r="N3374" t="s">
        <v>28</v>
      </c>
      <c r="O3374" t="s">
        <v>28</v>
      </c>
      <c r="P3374" t="s">
        <v>28</v>
      </c>
      <c r="Q3374" t="s">
        <v>28</v>
      </c>
      <c r="R3374" t="s">
        <v>28</v>
      </c>
      <c r="S3374" t="s">
        <v>28</v>
      </c>
      <c r="T3374" t="s">
        <v>28</v>
      </c>
      <c r="U3374" t="s">
        <v>28</v>
      </c>
    </row>
    <row r="3375" spans="1:21" x14ac:dyDescent="0.35">
      <c r="A3375" t="s">
        <v>38</v>
      </c>
      <c r="B3375">
        <v>10</v>
      </c>
      <c r="C3375">
        <v>2024</v>
      </c>
      <c r="D3375" t="s">
        <v>131</v>
      </c>
      <c r="E3375">
        <v>117</v>
      </c>
      <c r="F3375" t="s">
        <v>132</v>
      </c>
      <c r="G3375" t="s">
        <v>24</v>
      </c>
      <c r="H3375" t="s">
        <v>27</v>
      </c>
      <c r="I3375" t="s">
        <v>28</v>
      </c>
      <c r="J3375" t="s">
        <v>28</v>
      </c>
      <c r="K3375" t="s">
        <v>28</v>
      </c>
      <c r="L3375" t="s">
        <v>28</v>
      </c>
      <c r="M3375" t="s">
        <v>28</v>
      </c>
      <c r="N3375" t="s">
        <v>28</v>
      </c>
      <c r="O3375" t="s">
        <v>28</v>
      </c>
      <c r="P3375" t="s">
        <v>28</v>
      </c>
      <c r="Q3375" t="s">
        <v>28</v>
      </c>
      <c r="R3375" t="s">
        <v>28</v>
      </c>
      <c r="S3375" t="s">
        <v>28</v>
      </c>
      <c r="T3375" t="s">
        <v>28</v>
      </c>
      <c r="U3375" t="s">
        <v>28</v>
      </c>
    </row>
    <row r="3376" spans="1:21" x14ac:dyDescent="0.35">
      <c r="A3376" t="s">
        <v>40</v>
      </c>
      <c r="B3376">
        <v>11</v>
      </c>
      <c r="C3376">
        <v>2024</v>
      </c>
      <c r="D3376" t="s">
        <v>131</v>
      </c>
      <c r="E3376">
        <v>117</v>
      </c>
      <c r="F3376" t="s">
        <v>132</v>
      </c>
      <c r="G3376" t="s">
        <v>24</v>
      </c>
      <c r="H3376" t="s">
        <v>27</v>
      </c>
      <c r="I3376" t="s">
        <v>28</v>
      </c>
      <c r="J3376" t="s">
        <v>28</v>
      </c>
      <c r="K3376" t="s">
        <v>28</v>
      </c>
      <c r="L3376" t="s">
        <v>28</v>
      </c>
      <c r="M3376" t="s">
        <v>28</v>
      </c>
      <c r="N3376" t="s">
        <v>28</v>
      </c>
      <c r="O3376" t="s">
        <v>28</v>
      </c>
      <c r="P3376" t="s">
        <v>28</v>
      </c>
      <c r="Q3376" t="s">
        <v>28</v>
      </c>
      <c r="R3376" t="s">
        <v>28</v>
      </c>
      <c r="S3376" t="s">
        <v>28</v>
      </c>
      <c r="T3376" t="s">
        <v>28</v>
      </c>
      <c r="U3376" t="s">
        <v>28</v>
      </c>
    </row>
    <row r="3377" spans="1:21" x14ac:dyDescent="0.35">
      <c r="A3377" t="s">
        <v>41</v>
      </c>
      <c r="B3377">
        <v>12</v>
      </c>
      <c r="C3377">
        <v>2024</v>
      </c>
      <c r="D3377" t="s">
        <v>131</v>
      </c>
      <c r="E3377">
        <v>117</v>
      </c>
      <c r="F3377" t="s">
        <v>132</v>
      </c>
      <c r="G3377" t="s">
        <v>24</v>
      </c>
      <c r="H3377" t="s">
        <v>27</v>
      </c>
      <c r="I3377" t="s">
        <v>28</v>
      </c>
      <c r="J3377" t="s">
        <v>28</v>
      </c>
      <c r="K3377" t="s">
        <v>28</v>
      </c>
      <c r="L3377" t="s">
        <v>28</v>
      </c>
      <c r="M3377" t="s">
        <v>28</v>
      </c>
      <c r="N3377" t="s">
        <v>28</v>
      </c>
      <c r="O3377" t="s">
        <v>28</v>
      </c>
      <c r="P3377" t="s">
        <v>28</v>
      </c>
      <c r="Q3377" t="s">
        <v>28</v>
      </c>
      <c r="R3377" t="s">
        <v>28</v>
      </c>
      <c r="S3377" t="s">
        <v>28</v>
      </c>
      <c r="T3377" t="s">
        <v>28</v>
      </c>
      <c r="U3377" t="s">
        <v>28</v>
      </c>
    </row>
    <row r="3378" spans="1:21" x14ac:dyDescent="0.35">
      <c r="A3378" t="s">
        <v>42</v>
      </c>
      <c r="B3378">
        <v>13</v>
      </c>
      <c r="C3378">
        <v>2024</v>
      </c>
      <c r="D3378" t="s">
        <v>131</v>
      </c>
      <c r="E3378">
        <v>117</v>
      </c>
      <c r="F3378" t="s">
        <v>132</v>
      </c>
      <c r="G3378" t="s">
        <v>24</v>
      </c>
      <c r="H3378" t="s">
        <v>27</v>
      </c>
      <c r="I3378" t="s">
        <v>28</v>
      </c>
      <c r="J3378" t="s">
        <v>28</v>
      </c>
      <c r="K3378" t="s">
        <v>28</v>
      </c>
      <c r="L3378" t="s">
        <v>28</v>
      </c>
      <c r="M3378" t="s">
        <v>28</v>
      </c>
      <c r="N3378" t="s">
        <v>28</v>
      </c>
      <c r="O3378" t="s">
        <v>28</v>
      </c>
      <c r="P3378" t="s">
        <v>28</v>
      </c>
      <c r="Q3378" t="s">
        <v>28</v>
      </c>
      <c r="R3378" t="s">
        <v>28</v>
      </c>
      <c r="S3378" t="s">
        <v>28</v>
      </c>
      <c r="T3378" t="s">
        <v>28</v>
      </c>
      <c r="U3378" t="s">
        <v>28</v>
      </c>
    </row>
    <row r="3379" spans="1:21" x14ac:dyDescent="0.35">
      <c r="A3379" t="s">
        <v>43</v>
      </c>
      <c r="B3379">
        <v>15</v>
      </c>
      <c r="C3379">
        <v>2024</v>
      </c>
      <c r="D3379" t="s">
        <v>131</v>
      </c>
      <c r="E3379">
        <v>117</v>
      </c>
      <c r="F3379" t="s">
        <v>132</v>
      </c>
      <c r="G3379" t="s">
        <v>24</v>
      </c>
      <c r="H3379" t="s">
        <v>27</v>
      </c>
      <c r="I3379" t="s">
        <v>28</v>
      </c>
      <c r="J3379" t="s">
        <v>28</v>
      </c>
      <c r="K3379" t="s">
        <v>28</v>
      </c>
      <c r="L3379" t="s">
        <v>28</v>
      </c>
      <c r="M3379" t="s">
        <v>28</v>
      </c>
      <c r="N3379" t="s">
        <v>28</v>
      </c>
      <c r="O3379" t="s">
        <v>28</v>
      </c>
      <c r="P3379" t="s">
        <v>28</v>
      </c>
      <c r="Q3379" t="s">
        <v>28</v>
      </c>
      <c r="R3379" t="s">
        <v>28</v>
      </c>
      <c r="S3379" t="s">
        <v>28</v>
      </c>
      <c r="T3379" t="s">
        <v>28</v>
      </c>
      <c r="U3379" t="s">
        <v>28</v>
      </c>
    </row>
    <row r="3380" spans="1:21" x14ac:dyDescent="0.35">
      <c r="A3380" t="s">
        <v>44</v>
      </c>
      <c r="B3380">
        <v>16</v>
      </c>
      <c r="C3380">
        <v>2024</v>
      </c>
      <c r="D3380" t="s">
        <v>131</v>
      </c>
      <c r="E3380">
        <v>117</v>
      </c>
      <c r="F3380" t="s">
        <v>132</v>
      </c>
      <c r="G3380" t="s">
        <v>24</v>
      </c>
      <c r="H3380" t="s">
        <v>25</v>
      </c>
      <c r="I3380">
        <v>600</v>
      </c>
      <c r="J3380" t="s">
        <v>126</v>
      </c>
      <c r="K3380">
        <v>4000</v>
      </c>
      <c r="L3380">
        <v>3</v>
      </c>
      <c r="M3380">
        <v>2</v>
      </c>
      <c r="N3380" t="s">
        <v>27</v>
      </c>
      <c r="O3380" t="s">
        <v>27</v>
      </c>
      <c r="P3380" t="s">
        <v>28</v>
      </c>
      <c r="Q3380" t="s">
        <v>27</v>
      </c>
      <c r="R3380" t="s">
        <v>27</v>
      </c>
      <c r="S3380">
        <v>24</v>
      </c>
      <c r="T3380">
        <v>1500</v>
      </c>
      <c r="U3380" t="s">
        <v>29</v>
      </c>
    </row>
    <row r="3381" spans="1:21" x14ac:dyDescent="0.35">
      <c r="A3381" t="s">
        <v>45</v>
      </c>
      <c r="B3381">
        <v>17</v>
      </c>
      <c r="C3381">
        <v>2024</v>
      </c>
      <c r="D3381" t="s">
        <v>131</v>
      </c>
      <c r="E3381">
        <v>117</v>
      </c>
      <c r="F3381" t="s">
        <v>132</v>
      </c>
      <c r="G3381" t="s">
        <v>24</v>
      </c>
      <c r="H3381" t="s">
        <v>27</v>
      </c>
      <c r="I3381" t="s">
        <v>28</v>
      </c>
      <c r="J3381" t="s">
        <v>28</v>
      </c>
      <c r="K3381" t="s">
        <v>28</v>
      </c>
      <c r="L3381" t="s">
        <v>28</v>
      </c>
      <c r="M3381" t="s">
        <v>28</v>
      </c>
      <c r="N3381" t="s">
        <v>28</v>
      </c>
      <c r="O3381" t="s">
        <v>28</v>
      </c>
      <c r="P3381" t="s">
        <v>28</v>
      </c>
      <c r="Q3381" t="s">
        <v>28</v>
      </c>
      <c r="R3381" t="s">
        <v>28</v>
      </c>
      <c r="S3381" t="s">
        <v>28</v>
      </c>
      <c r="T3381" t="s">
        <v>28</v>
      </c>
      <c r="U3381" t="s">
        <v>28</v>
      </c>
    </row>
    <row r="3382" spans="1:21" x14ac:dyDescent="0.35">
      <c r="A3382" t="s">
        <v>46</v>
      </c>
      <c r="B3382">
        <v>18</v>
      </c>
      <c r="C3382">
        <v>2024</v>
      </c>
      <c r="D3382" t="s">
        <v>131</v>
      </c>
      <c r="E3382">
        <v>117</v>
      </c>
      <c r="F3382" t="s">
        <v>132</v>
      </c>
      <c r="G3382" t="s">
        <v>24</v>
      </c>
      <c r="H3382" t="s">
        <v>27</v>
      </c>
      <c r="I3382" t="s">
        <v>28</v>
      </c>
      <c r="J3382" t="s">
        <v>28</v>
      </c>
      <c r="K3382" t="s">
        <v>28</v>
      </c>
      <c r="L3382" t="s">
        <v>28</v>
      </c>
      <c r="M3382" t="s">
        <v>28</v>
      </c>
      <c r="N3382" t="s">
        <v>28</v>
      </c>
      <c r="O3382" t="s">
        <v>28</v>
      </c>
      <c r="P3382" t="s">
        <v>28</v>
      </c>
      <c r="Q3382" t="s">
        <v>28</v>
      </c>
      <c r="R3382" t="s">
        <v>28</v>
      </c>
      <c r="S3382" t="s">
        <v>28</v>
      </c>
      <c r="T3382" t="s">
        <v>28</v>
      </c>
      <c r="U3382" t="s">
        <v>28</v>
      </c>
    </row>
    <row r="3383" spans="1:21" x14ac:dyDescent="0.35">
      <c r="A3383" t="s">
        <v>47</v>
      </c>
      <c r="B3383">
        <v>19</v>
      </c>
      <c r="C3383">
        <v>2024</v>
      </c>
      <c r="D3383" t="s">
        <v>131</v>
      </c>
      <c r="E3383">
        <v>117</v>
      </c>
      <c r="F3383" t="s">
        <v>132</v>
      </c>
      <c r="G3383" t="s">
        <v>24</v>
      </c>
      <c r="H3383" t="s">
        <v>27</v>
      </c>
      <c r="I3383" t="s">
        <v>28</v>
      </c>
      <c r="J3383" t="s">
        <v>28</v>
      </c>
      <c r="K3383" t="s">
        <v>28</v>
      </c>
      <c r="L3383" t="s">
        <v>28</v>
      </c>
      <c r="M3383" t="s">
        <v>28</v>
      </c>
      <c r="N3383" t="s">
        <v>28</v>
      </c>
      <c r="O3383" t="s">
        <v>28</v>
      </c>
      <c r="P3383" t="s">
        <v>28</v>
      </c>
      <c r="Q3383" t="s">
        <v>28</v>
      </c>
      <c r="R3383" t="s">
        <v>28</v>
      </c>
      <c r="S3383" t="s">
        <v>28</v>
      </c>
      <c r="T3383" t="s">
        <v>28</v>
      </c>
      <c r="U3383" t="s">
        <v>28</v>
      </c>
    </row>
    <row r="3384" spans="1:21" x14ac:dyDescent="0.35">
      <c r="A3384" t="s">
        <v>48</v>
      </c>
      <c r="B3384">
        <v>20</v>
      </c>
      <c r="C3384">
        <v>2024</v>
      </c>
      <c r="D3384" t="s">
        <v>131</v>
      </c>
      <c r="E3384">
        <v>117</v>
      </c>
      <c r="F3384" t="s">
        <v>132</v>
      </c>
      <c r="G3384" t="s">
        <v>24</v>
      </c>
      <c r="H3384" t="s">
        <v>27</v>
      </c>
      <c r="I3384" t="s">
        <v>28</v>
      </c>
      <c r="J3384" t="s">
        <v>28</v>
      </c>
      <c r="K3384" t="s">
        <v>28</v>
      </c>
      <c r="L3384" t="s">
        <v>28</v>
      </c>
      <c r="M3384" t="s">
        <v>28</v>
      </c>
      <c r="N3384" t="s">
        <v>28</v>
      </c>
      <c r="O3384" t="s">
        <v>28</v>
      </c>
      <c r="P3384" t="s">
        <v>28</v>
      </c>
      <c r="Q3384" t="s">
        <v>28</v>
      </c>
      <c r="R3384" t="s">
        <v>28</v>
      </c>
      <c r="S3384" t="s">
        <v>28</v>
      </c>
      <c r="T3384" t="s">
        <v>28</v>
      </c>
      <c r="U3384" t="s">
        <v>28</v>
      </c>
    </row>
    <row r="3385" spans="1:21" x14ac:dyDescent="0.35">
      <c r="A3385" t="s">
        <v>49</v>
      </c>
      <c r="B3385">
        <v>21</v>
      </c>
      <c r="C3385">
        <v>2024</v>
      </c>
      <c r="D3385" t="s">
        <v>131</v>
      </c>
      <c r="E3385">
        <v>117</v>
      </c>
      <c r="F3385" t="s">
        <v>132</v>
      </c>
      <c r="G3385" t="s">
        <v>24</v>
      </c>
      <c r="H3385" t="s">
        <v>27</v>
      </c>
      <c r="I3385" t="s">
        <v>28</v>
      </c>
      <c r="J3385" t="s">
        <v>28</v>
      </c>
      <c r="K3385" t="s">
        <v>28</v>
      </c>
      <c r="L3385" t="s">
        <v>28</v>
      </c>
      <c r="M3385" t="s">
        <v>28</v>
      </c>
      <c r="N3385" t="s">
        <v>28</v>
      </c>
      <c r="O3385" t="s">
        <v>28</v>
      </c>
      <c r="P3385" t="s">
        <v>28</v>
      </c>
      <c r="Q3385" t="s">
        <v>28</v>
      </c>
      <c r="R3385" t="s">
        <v>28</v>
      </c>
      <c r="S3385" t="s">
        <v>28</v>
      </c>
      <c r="T3385" t="s">
        <v>28</v>
      </c>
      <c r="U3385" t="s">
        <v>28</v>
      </c>
    </row>
    <row r="3386" spans="1:21" x14ac:dyDescent="0.35">
      <c r="A3386" t="s">
        <v>50</v>
      </c>
      <c r="B3386">
        <v>22</v>
      </c>
      <c r="C3386">
        <v>2024</v>
      </c>
      <c r="D3386" t="s">
        <v>131</v>
      </c>
      <c r="E3386">
        <v>117</v>
      </c>
      <c r="F3386" t="s">
        <v>132</v>
      </c>
      <c r="G3386" t="s">
        <v>24</v>
      </c>
      <c r="H3386" t="s">
        <v>27</v>
      </c>
      <c r="I3386" t="s">
        <v>28</v>
      </c>
      <c r="J3386" t="s">
        <v>28</v>
      </c>
      <c r="K3386" t="s">
        <v>28</v>
      </c>
      <c r="L3386" t="s">
        <v>28</v>
      </c>
      <c r="M3386" t="s">
        <v>28</v>
      </c>
      <c r="N3386" t="s">
        <v>28</v>
      </c>
      <c r="O3386" t="s">
        <v>28</v>
      </c>
      <c r="P3386" t="s">
        <v>28</v>
      </c>
      <c r="Q3386" t="s">
        <v>28</v>
      </c>
      <c r="R3386" t="s">
        <v>28</v>
      </c>
      <c r="S3386" t="s">
        <v>28</v>
      </c>
      <c r="T3386" t="s">
        <v>28</v>
      </c>
      <c r="U3386" t="s">
        <v>28</v>
      </c>
    </row>
    <row r="3387" spans="1:21" x14ac:dyDescent="0.35">
      <c r="A3387" t="s">
        <v>51</v>
      </c>
      <c r="B3387">
        <v>23</v>
      </c>
      <c r="C3387">
        <v>2024</v>
      </c>
      <c r="D3387" t="s">
        <v>131</v>
      </c>
      <c r="E3387">
        <v>117</v>
      </c>
      <c r="F3387" t="s">
        <v>132</v>
      </c>
      <c r="G3387" t="s">
        <v>24</v>
      </c>
      <c r="H3387" t="s">
        <v>25</v>
      </c>
      <c r="I3387">
        <v>271</v>
      </c>
      <c r="J3387" t="s">
        <v>126</v>
      </c>
      <c r="K3387">
        <v>0</v>
      </c>
      <c r="L3387">
        <v>3</v>
      </c>
      <c r="M3387">
        <v>2</v>
      </c>
      <c r="N3387" t="s">
        <v>27</v>
      </c>
      <c r="O3387" t="s">
        <v>27</v>
      </c>
      <c r="P3387">
        <v>18</v>
      </c>
      <c r="Q3387" t="s">
        <v>27</v>
      </c>
      <c r="R3387" t="s">
        <v>27</v>
      </c>
      <c r="S3387">
        <v>30</v>
      </c>
      <c r="T3387">
        <v>200</v>
      </c>
      <c r="U3387" t="s">
        <v>29</v>
      </c>
    </row>
    <row r="3388" spans="1:21" x14ac:dyDescent="0.35">
      <c r="A3388" t="s">
        <v>52</v>
      </c>
      <c r="B3388">
        <v>24</v>
      </c>
      <c r="C3388">
        <v>2024</v>
      </c>
      <c r="D3388" t="s">
        <v>131</v>
      </c>
      <c r="E3388">
        <v>117</v>
      </c>
      <c r="F3388" t="s">
        <v>132</v>
      </c>
      <c r="G3388" t="s">
        <v>24</v>
      </c>
      <c r="H3388" t="s">
        <v>27</v>
      </c>
      <c r="I3388" t="s">
        <v>28</v>
      </c>
      <c r="J3388" t="s">
        <v>28</v>
      </c>
      <c r="K3388" t="s">
        <v>28</v>
      </c>
      <c r="L3388" t="s">
        <v>28</v>
      </c>
      <c r="M3388" t="s">
        <v>28</v>
      </c>
      <c r="N3388" t="s">
        <v>28</v>
      </c>
      <c r="O3388" t="s">
        <v>28</v>
      </c>
      <c r="P3388" t="s">
        <v>28</v>
      </c>
      <c r="Q3388" t="s">
        <v>28</v>
      </c>
      <c r="R3388" t="s">
        <v>28</v>
      </c>
      <c r="S3388" t="s">
        <v>28</v>
      </c>
      <c r="T3388" t="s">
        <v>28</v>
      </c>
      <c r="U3388" t="s">
        <v>28</v>
      </c>
    </row>
    <row r="3389" spans="1:21" x14ac:dyDescent="0.35">
      <c r="A3389" t="s">
        <v>53</v>
      </c>
      <c r="B3389">
        <v>25</v>
      </c>
      <c r="C3389">
        <v>2024</v>
      </c>
      <c r="D3389" t="s">
        <v>131</v>
      </c>
      <c r="E3389">
        <v>117</v>
      </c>
      <c r="F3389" t="s">
        <v>132</v>
      </c>
      <c r="G3389" t="s">
        <v>24</v>
      </c>
      <c r="H3389" t="s">
        <v>27</v>
      </c>
      <c r="I3389" t="s">
        <v>28</v>
      </c>
      <c r="J3389" t="s">
        <v>28</v>
      </c>
      <c r="K3389" t="s">
        <v>28</v>
      </c>
      <c r="L3389" t="s">
        <v>28</v>
      </c>
      <c r="M3389" t="s">
        <v>28</v>
      </c>
      <c r="N3389" t="s">
        <v>28</v>
      </c>
      <c r="O3389" t="s">
        <v>28</v>
      </c>
      <c r="P3389" t="s">
        <v>28</v>
      </c>
      <c r="Q3389" t="s">
        <v>28</v>
      </c>
      <c r="R3389" t="s">
        <v>28</v>
      </c>
      <c r="S3389" t="s">
        <v>28</v>
      </c>
      <c r="T3389" t="s">
        <v>28</v>
      </c>
      <c r="U3389" t="s">
        <v>28</v>
      </c>
    </row>
    <row r="3390" spans="1:21" x14ac:dyDescent="0.35">
      <c r="A3390" t="s">
        <v>54</v>
      </c>
      <c r="B3390">
        <v>26</v>
      </c>
      <c r="C3390">
        <v>2024</v>
      </c>
      <c r="D3390" t="s">
        <v>131</v>
      </c>
      <c r="E3390">
        <v>117</v>
      </c>
      <c r="F3390" t="s">
        <v>132</v>
      </c>
      <c r="G3390" t="s">
        <v>24</v>
      </c>
      <c r="H3390" t="s">
        <v>27</v>
      </c>
      <c r="I3390" t="s">
        <v>28</v>
      </c>
      <c r="J3390" t="s">
        <v>28</v>
      </c>
      <c r="K3390" t="s">
        <v>28</v>
      </c>
      <c r="L3390" t="s">
        <v>28</v>
      </c>
      <c r="M3390" t="s">
        <v>28</v>
      </c>
      <c r="N3390" t="s">
        <v>28</v>
      </c>
      <c r="O3390" t="s">
        <v>28</v>
      </c>
      <c r="P3390" t="s">
        <v>28</v>
      </c>
      <c r="Q3390" t="s">
        <v>28</v>
      </c>
      <c r="R3390" t="s">
        <v>28</v>
      </c>
      <c r="S3390" t="s">
        <v>28</v>
      </c>
      <c r="T3390" t="s">
        <v>28</v>
      </c>
      <c r="U3390" t="s">
        <v>28</v>
      </c>
    </row>
    <row r="3391" spans="1:21" x14ac:dyDescent="0.35">
      <c r="A3391" t="s">
        <v>55</v>
      </c>
      <c r="B3391">
        <v>27</v>
      </c>
      <c r="C3391">
        <v>2024</v>
      </c>
      <c r="D3391" t="s">
        <v>131</v>
      </c>
      <c r="E3391">
        <v>117</v>
      </c>
      <c r="F3391" t="s">
        <v>132</v>
      </c>
      <c r="G3391" t="s">
        <v>24</v>
      </c>
      <c r="H3391" t="s">
        <v>27</v>
      </c>
      <c r="I3391" t="s">
        <v>28</v>
      </c>
      <c r="J3391" t="s">
        <v>28</v>
      </c>
      <c r="K3391" t="s">
        <v>28</v>
      </c>
      <c r="L3391" t="s">
        <v>28</v>
      </c>
      <c r="M3391" t="s">
        <v>28</v>
      </c>
      <c r="N3391" t="s">
        <v>28</v>
      </c>
      <c r="O3391" t="s">
        <v>28</v>
      </c>
      <c r="P3391" t="s">
        <v>28</v>
      </c>
      <c r="Q3391" t="s">
        <v>28</v>
      </c>
      <c r="R3391" t="s">
        <v>28</v>
      </c>
      <c r="S3391" t="s">
        <v>28</v>
      </c>
      <c r="T3391" t="s">
        <v>28</v>
      </c>
      <c r="U3391" t="s">
        <v>28</v>
      </c>
    </row>
    <row r="3392" spans="1:21" x14ac:dyDescent="0.35">
      <c r="A3392" t="s">
        <v>56</v>
      </c>
      <c r="B3392">
        <v>28</v>
      </c>
      <c r="C3392">
        <v>2024</v>
      </c>
      <c r="D3392" t="s">
        <v>131</v>
      </c>
      <c r="E3392">
        <v>117</v>
      </c>
      <c r="F3392" t="s">
        <v>132</v>
      </c>
      <c r="G3392" t="s">
        <v>24</v>
      </c>
      <c r="H3392" t="s">
        <v>27</v>
      </c>
      <c r="I3392" t="s">
        <v>28</v>
      </c>
      <c r="J3392" t="s">
        <v>28</v>
      </c>
      <c r="K3392" t="s">
        <v>28</v>
      </c>
      <c r="L3392" t="s">
        <v>28</v>
      </c>
      <c r="M3392" t="s">
        <v>28</v>
      </c>
      <c r="N3392" t="s">
        <v>28</v>
      </c>
      <c r="O3392" t="s">
        <v>28</v>
      </c>
      <c r="P3392" t="s">
        <v>28</v>
      </c>
      <c r="Q3392" t="s">
        <v>28</v>
      </c>
      <c r="R3392" t="s">
        <v>28</v>
      </c>
      <c r="S3392" t="s">
        <v>28</v>
      </c>
      <c r="T3392" t="s">
        <v>28</v>
      </c>
      <c r="U3392" t="s">
        <v>28</v>
      </c>
    </row>
    <row r="3393" spans="1:21" x14ac:dyDescent="0.35">
      <c r="A3393" t="s">
        <v>57</v>
      </c>
      <c r="B3393">
        <v>29</v>
      </c>
      <c r="C3393">
        <v>2024</v>
      </c>
      <c r="D3393" t="s">
        <v>131</v>
      </c>
      <c r="E3393">
        <v>117</v>
      </c>
      <c r="F3393" t="s">
        <v>132</v>
      </c>
      <c r="G3393" t="s">
        <v>24</v>
      </c>
      <c r="H3393" t="s">
        <v>27</v>
      </c>
      <c r="I3393" t="s">
        <v>28</v>
      </c>
      <c r="J3393" t="s">
        <v>28</v>
      </c>
      <c r="K3393" t="s">
        <v>28</v>
      </c>
      <c r="L3393" t="s">
        <v>28</v>
      </c>
      <c r="M3393" t="s">
        <v>28</v>
      </c>
      <c r="N3393" t="s">
        <v>28</v>
      </c>
      <c r="O3393" t="s">
        <v>28</v>
      </c>
      <c r="P3393" t="s">
        <v>28</v>
      </c>
      <c r="Q3393" t="s">
        <v>28</v>
      </c>
      <c r="R3393" t="s">
        <v>28</v>
      </c>
      <c r="S3393" t="s">
        <v>28</v>
      </c>
      <c r="T3393" t="s">
        <v>28</v>
      </c>
      <c r="U3393" t="s">
        <v>28</v>
      </c>
    </row>
    <row r="3394" spans="1:21" x14ac:dyDescent="0.35">
      <c r="A3394" t="s">
        <v>58</v>
      </c>
      <c r="B3394">
        <v>30</v>
      </c>
      <c r="C3394">
        <v>2024</v>
      </c>
      <c r="D3394" t="s">
        <v>131</v>
      </c>
      <c r="E3394">
        <v>117</v>
      </c>
      <c r="F3394" t="s">
        <v>132</v>
      </c>
      <c r="G3394" t="s">
        <v>24</v>
      </c>
      <c r="H3394" t="s">
        <v>25</v>
      </c>
      <c r="I3394">
        <v>185</v>
      </c>
      <c r="J3394" t="s">
        <v>126</v>
      </c>
      <c r="K3394">
        <v>2000</v>
      </c>
      <c r="L3394">
        <v>3</v>
      </c>
      <c r="M3394">
        <v>3</v>
      </c>
      <c r="N3394" t="s">
        <v>27</v>
      </c>
      <c r="O3394" t="s">
        <v>27</v>
      </c>
      <c r="P3394" t="s">
        <v>28</v>
      </c>
      <c r="Q3394" t="s">
        <v>27</v>
      </c>
      <c r="R3394" t="s">
        <v>27</v>
      </c>
      <c r="S3394">
        <v>24</v>
      </c>
      <c r="T3394">
        <f>200*2</f>
        <v>400</v>
      </c>
      <c r="U3394" t="s">
        <v>29</v>
      </c>
    </row>
    <row r="3395" spans="1:21" x14ac:dyDescent="0.35">
      <c r="A3395" t="s">
        <v>59</v>
      </c>
      <c r="B3395">
        <v>31</v>
      </c>
      <c r="C3395">
        <v>2024</v>
      </c>
      <c r="D3395" t="s">
        <v>131</v>
      </c>
      <c r="E3395">
        <v>117</v>
      </c>
      <c r="F3395" t="s">
        <v>132</v>
      </c>
      <c r="G3395" t="s">
        <v>24</v>
      </c>
      <c r="H3395" t="s">
        <v>27</v>
      </c>
      <c r="I3395" t="s">
        <v>28</v>
      </c>
      <c r="J3395" t="s">
        <v>28</v>
      </c>
      <c r="K3395" t="s">
        <v>28</v>
      </c>
      <c r="L3395" t="s">
        <v>28</v>
      </c>
      <c r="M3395" t="s">
        <v>28</v>
      </c>
      <c r="N3395" t="s">
        <v>28</v>
      </c>
      <c r="O3395" t="s">
        <v>28</v>
      </c>
      <c r="P3395" t="s">
        <v>28</v>
      </c>
      <c r="Q3395" t="s">
        <v>28</v>
      </c>
      <c r="R3395" t="s">
        <v>28</v>
      </c>
      <c r="S3395" t="s">
        <v>28</v>
      </c>
      <c r="T3395" t="s">
        <v>28</v>
      </c>
      <c r="U3395" t="s">
        <v>28</v>
      </c>
    </row>
    <row r="3396" spans="1:21" x14ac:dyDescent="0.35">
      <c r="A3396" t="s">
        <v>60</v>
      </c>
      <c r="B3396">
        <v>32</v>
      </c>
      <c r="C3396">
        <v>2024</v>
      </c>
      <c r="D3396" t="s">
        <v>131</v>
      </c>
      <c r="E3396">
        <v>117</v>
      </c>
      <c r="F3396" t="s">
        <v>132</v>
      </c>
      <c r="G3396" t="s">
        <v>24</v>
      </c>
      <c r="H3396" t="s">
        <v>27</v>
      </c>
      <c r="I3396" t="s">
        <v>28</v>
      </c>
      <c r="J3396" t="s">
        <v>28</v>
      </c>
      <c r="K3396" t="s">
        <v>28</v>
      </c>
      <c r="L3396" t="s">
        <v>28</v>
      </c>
      <c r="M3396" t="s">
        <v>28</v>
      </c>
      <c r="N3396" t="s">
        <v>28</v>
      </c>
      <c r="O3396" t="s">
        <v>28</v>
      </c>
      <c r="P3396" t="s">
        <v>28</v>
      </c>
      <c r="Q3396" t="s">
        <v>28</v>
      </c>
      <c r="R3396" t="s">
        <v>28</v>
      </c>
      <c r="S3396" t="s">
        <v>28</v>
      </c>
      <c r="T3396" t="s">
        <v>28</v>
      </c>
      <c r="U3396" t="s">
        <v>28</v>
      </c>
    </row>
    <row r="3397" spans="1:21" x14ac:dyDescent="0.35">
      <c r="A3397" t="s">
        <v>61</v>
      </c>
      <c r="B3397">
        <v>33</v>
      </c>
      <c r="C3397">
        <v>2024</v>
      </c>
      <c r="D3397" t="s">
        <v>131</v>
      </c>
      <c r="E3397">
        <v>117</v>
      </c>
      <c r="F3397" t="s">
        <v>132</v>
      </c>
      <c r="G3397" t="s">
        <v>24</v>
      </c>
      <c r="H3397" t="s">
        <v>27</v>
      </c>
      <c r="I3397" t="s">
        <v>28</v>
      </c>
      <c r="J3397" t="s">
        <v>28</v>
      </c>
      <c r="K3397" t="s">
        <v>28</v>
      </c>
      <c r="L3397" t="s">
        <v>28</v>
      </c>
      <c r="M3397" t="s">
        <v>28</v>
      </c>
      <c r="N3397" t="s">
        <v>28</v>
      </c>
      <c r="O3397" t="s">
        <v>28</v>
      </c>
      <c r="P3397" t="s">
        <v>28</v>
      </c>
      <c r="Q3397" t="s">
        <v>28</v>
      </c>
      <c r="R3397" t="s">
        <v>28</v>
      </c>
      <c r="S3397" t="s">
        <v>28</v>
      </c>
      <c r="T3397" t="s">
        <v>28</v>
      </c>
      <c r="U3397" t="s">
        <v>28</v>
      </c>
    </row>
    <row r="3398" spans="1:21" x14ac:dyDescent="0.35">
      <c r="A3398" t="s">
        <v>62</v>
      </c>
      <c r="B3398">
        <v>34</v>
      </c>
      <c r="C3398">
        <v>2024</v>
      </c>
      <c r="D3398" t="s">
        <v>131</v>
      </c>
      <c r="E3398">
        <v>117</v>
      </c>
      <c r="F3398" t="s">
        <v>132</v>
      </c>
      <c r="G3398" t="s">
        <v>24</v>
      </c>
      <c r="H3398" t="s">
        <v>27</v>
      </c>
      <c r="I3398" t="s">
        <v>28</v>
      </c>
      <c r="J3398" t="s">
        <v>28</v>
      </c>
      <c r="K3398" t="s">
        <v>28</v>
      </c>
      <c r="L3398" t="s">
        <v>28</v>
      </c>
      <c r="M3398" t="s">
        <v>28</v>
      </c>
      <c r="N3398" t="s">
        <v>28</v>
      </c>
      <c r="O3398" t="s">
        <v>28</v>
      </c>
      <c r="P3398" t="s">
        <v>28</v>
      </c>
      <c r="Q3398" t="s">
        <v>28</v>
      </c>
      <c r="R3398" t="s">
        <v>28</v>
      </c>
      <c r="S3398" t="s">
        <v>28</v>
      </c>
      <c r="T3398" t="s">
        <v>28</v>
      </c>
      <c r="U3398" t="s">
        <v>28</v>
      </c>
    </row>
    <row r="3399" spans="1:21" x14ac:dyDescent="0.35">
      <c r="A3399" t="s">
        <v>63</v>
      </c>
      <c r="B3399">
        <v>35</v>
      </c>
      <c r="C3399">
        <v>2024</v>
      </c>
      <c r="D3399" t="s">
        <v>131</v>
      </c>
      <c r="E3399">
        <v>117</v>
      </c>
      <c r="F3399" t="s">
        <v>132</v>
      </c>
      <c r="G3399" t="s">
        <v>24</v>
      </c>
      <c r="H3399" t="s">
        <v>27</v>
      </c>
      <c r="I3399" t="s">
        <v>28</v>
      </c>
      <c r="J3399" t="s">
        <v>28</v>
      </c>
      <c r="K3399" t="s">
        <v>28</v>
      </c>
      <c r="L3399" t="s">
        <v>28</v>
      </c>
      <c r="M3399" t="s">
        <v>28</v>
      </c>
      <c r="N3399" t="s">
        <v>28</v>
      </c>
      <c r="O3399" t="s">
        <v>28</v>
      </c>
      <c r="P3399" t="s">
        <v>28</v>
      </c>
      <c r="Q3399" t="s">
        <v>28</v>
      </c>
      <c r="R3399" t="s">
        <v>28</v>
      </c>
      <c r="S3399" t="s">
        <v>28</v>
      </c>
      <c r="T3399" t="s">
        <v>28</v>
      </c>
      <c r="U3399" t="s">
        <v>28</v>
      </c>
    </row>
    <row r="3400" spans="1:21" x14ac:dyDescent="0.35">
      <c r="A3400" t="s">
        <v>64</v>
      </c>
      <c r="B3400">
        <v>36</v>
      </c>
      <c r="C3400">
        <v>2024</v>
      </c>
      <c r="D3400" t="s">
        <v>131</v>
      </c>
      <c r="E3400">
        <v>117</v>
      </c>
      <c r="F3400" t="s">
        <v>132</v>
      </c>
      <c r="G3400" t="s">
        <v>24</v>
      </c>
      <c r="H3400" t="s">
        <v>27</v>
      </c>
      <c r="I3400" t="s">
        <v>28</v>
      </c>
      <c r="J3400" t="s">
        <v>28</v>
      </c>
      <c r="K3400" t="s">
        <v>28</v>
      </c>
      <c r="L3400" t="s">
        <v>28</v>
      </c>
      <c r="M3400" t="s">
        <v>28</v>
      </c>
      <c r="N3400" t="s">
        <v>28</v>
      </c>
      <c r="O3400" t="s">
        <v>28</v>
      </c>
      <c r="P3400" t="s">
        <v>28</v>
      </c>
      <c r="Q3400" t="s">
        <v>28</v>
      </c>
      <c r="R3400" t="s">
        <v>28</v>
      </c>
      <c r="S3400" t="s">
        <v>28</v>
      </c>
      <c r="T3400" t="s">
        <v>28</v>
      </c>
      <c r="U3400" t="s">
        <v>28</v>
      </c>
    </row>
    <row r="3401" spans="1:21" x14ac:dyDescent="0.35">
      <c r="A3401" t="s">
        <v>65</v>
      </c>
      <c r="B3401">
        <v>37</v>
      </c>
      <c r="C3401">
        <v>2024</v>
      </c>
      <c r="D3401" t="s">
        <v>131</v>
      </c>
      <c r="E3401">
        <v>117</v>
      </c>
      <c r="F3401" t="s">
        <v>132</v>
      </c>
      <c r="G3401" t="s">
        <v>24</v>
      </c>
      <c r="H3401" t="s">
        <v>27</v>
      </c>
      <c r="I3401" t="s">
        <v>28</v>
      </c>
      <c r="J3401" t="s">
        <v>28</v>
      </c>
      <c r="K3401" t="s">
        <v>28</v>
      </c>
      <c r="L3401" t="s">
        <v>28</v>
      </c>
      <c r="M3401" t="s">
        <v>28</v>
      </c>
      <c r="N3401" t="s">
        <v>28</v>
      </c>
      <c r="O3401" t="s">
        <v>28</v>
      </c>
      <c r="P3401" t="s">
        <v>28</v>
      </c>
      <c r="Q3401" t="s">
        <v>28</v>
      </c>
      <c r="R3401" t="s">
        <v>28</v>
      </c>
      <c r="S3401" t="s">
        <v>28</v>
      </c>
      <c r="T3401" t="s">
        <v>28</v>
      </c>
      <c r="U3401" t="s">
        <v>28</v>
      </c>
    </row>
    <row r="3402" spans="1:21" x14ac:dyDescent="0.35">
      <c r="A3402" t="s">
        <v>66</v>
      </c>
      <c r="B3402">
        <v>38</v>
      </c>
      <c r="C3402">
        <v>2024</v>
      </c>
      <c r="D3402" t="s">
        <v>131</v>
      </c>
      <c r="E3402">
        <v>117</v>
      </c>
      <c r="F3402" t="s">
        <v>132</v>
      </c>
      <c r="G3402" t="s">
        <v>24</v>
      </c>
      <c r="H3402" t="s">
        <v>27</v>
      </c>
      <c r="I3402" t="s">
        <v>28</v>
      </c>
      <c r="J3402" t="s">
        <v>28</v>
      </c>
      <c r="K3402" t="s">
        <v>28</v>
      </c>
      <c r="L3402" t="s">
        <v>28</v>
      </c>
      <c r="M3402" t="s">
        <v>28</v>
      </c>
      <c r="N3402" t="s">
        <v>28</v>
      </c>
      <c r="O3402" t="s">
        <v>28</v>
      </c>
      <c r="P3402" t="s">
        <v>28</v>
      </c>
      <c r="Q3402" t="s">
        <v>28</v>
      </c>
      <c r="R3402" t="s">
        <v>28</v>
      </c>
      <c r="S3402" t="s">
        <v>28</v>
      </c>
      <c r="T3402" t="s">
        <v>28</v>
      </c>
      <c r="U3402" t="s">
        <v>28</v>
      </c>
    </row>
    <row r="3403" spans="1:21" x14ac:dyDescent="0.35">
      <c r="A3403" t="s">
        <v>67</v>
      </c>
      <c r="B3403">
        <v>39</v>
      </c>
      <c r="C3403">
        <v>2024</v>
      </c>
      <c r="D3403" t="s">
        <v>131</v>
      </c>
      <c r="E3403">
        <v>117</v>
      </c>
      <c r="F3403" t="s">
        <v>132</v>
      </c>
      <c r="G3403" t="s">
        <v>24</v>
      </c>
      <c r="H3403" t="s">
        <v>27</v>
      </c>
      <c r="I3403" t="s">
        <v>28</v>
      </c>
      <c r="J3403" t="s">
        <v>28</v>
      </c>
      <c r="K3403" t="s">
        <v>28</v>
      </c>
      <c r="L3403" t="s">
        <v>28</v>
      </c>
      <c r="M3403" t="s">
        <v>28</v>
      </c>
      <c r="N3403" t="s">
        <v>28</v>
      </c>
      <c r="O3403" t="s">
        <v>28</v>
      </c>
      <c r="P3403" t="s">
        <v>28</v>
      </c>
      <c r="Q3403" t="s">
        <v>28</v>
      </c>
      <c r="R3403" t="s">
        <v>28</v>
      </c>
      <c r="S3403" t="s">
        <v>28</v>
      </c>
      <c r="T3403" t="s">
        <v>28</v>
      </c>
      <c r="U3403" t="s">
        <v>28</v>
      </c>
    </row>
    <row r="3404" spans="1:21" x14ac:dyDescent="0.35">
      <c r="A3404" t="s">
        <v>68</v>
      </c>
      <c r="B3404">
        <v>40</v>
      </c>
      <c r="C3404">
        <v>2024</v>
      </c>
      <c r="D3404" t="s">
        <v>131</v>
      </c>
      <c r="E3404">
        <v>117</v>
      </c>
      <c r="F3404" t="s">
        <v>132</v>
      </c>
      <c r="G3404" t="s">
        <v>24</v>
      </c>
      <c r="H3404" t="s">
        <v>27</v>
      </c>
      <c r="I3404" t="s">
        <v>28</v>
      </c>
      <c r="J3404" t="s">
        <v>28</v>
      </c>
      <c r="K3404" t="s">
        <v>28</v>
      </c>
      <c r="L3404" t="s">
        <v>28</v>
      </c>
      <c r="M3404" t="s">
        <v>28</v>
      </c>
      <c r="N3404" t="s">
        <v>28</v>
      </c>
      <c r="O3404" t="s">
        <v>28</v>
      </c>
      <c r="P3404" t="s">
        <v>28</v>
      </c>
      <c r="Q3404" t="s">
        <v>28</v>
      </c>
      <c r="R3404" t="s">
        <v>28</v>
      </c>
      <c r="S3404" t="s">
        <v>28</v>
      </c>
      <c r="T3404" t="s">
        <v>28</v>
      </c>
      <c r="U3404" t="s">
        <v>28</v>
      </c>
    </row>
    <row r="3405" spans="1:21" x14ac:dyDescent="0.35">
      <c r="A3405" t="s">
        <v>69</v>
      </c>
      <c r="B3405">
        <v>41</v>
      </c>
      <c r="C3405">
        <v>2024</v>
      </c>
      <c r="D3405" t="s">
        <v>131</v>
      </c>
      <c r="E3405">
        <v>117</v>
      </c>
      <c r="F3405" t="s">
        <v>132</v>
      </c>
      <c r="G3405" t="s">
        <v>24</v>
      </c>
      <c r="H3405" t="s">
        <v>25</v>
      </c>
      <c r="I3405">
        <v>700</v>
      </c>
      <c r="J3405" t="s">
        <v>126</v>
      </c>
      <c r="K3405" s="7">
        <v>1000</v>
      </c>
      <c r="L3405" s="7">
        <v>3</v>
      </c>
      <c r="M3405">
        <v>2</v>
      </c>
      <c r="N3405" t="s">
        <v>27</v>
      </c>
      <c r="O3405" t="s">
        <v>27</v>
      </c>
      <c r="P3405" t="s">
        <v>28</v>
      </c>
      <c r="Q3405" t="s">
        <v>27</v>
      </c>
      <c r="R3405" t="s">
        <v>27</v>
      </c>
      <c r="S3405">
        <v>20</v>
      </c>
      <c r="T3405">
        <v>700</v>
      </c>
      <c r="U3405" t="s">
        <v>29</v>
      </c>
    </row>
    <row r="3406" spans="1:21" x14ac:dyDescent="0.35">
      <c r="A3406" t="s">
        <v>70</v>
      </c>
      <c r="B3406">
        <v>42</v>
      </c>
      <c r="C3406">
        <v>2024</v>
      </c>
      <c r="D3406" t="s">
        <v>131</v>
      </c>
      <c r="E3406">
        <v>117</v>
      </c>
      <c r="F3406" t="s">
        <v>132</v>
      </c>
      <c r="G3406" t="s">
        <v>24</v>
      </c>
      <c r="H3406" t="s">
        <v>27</v>
      </c>
      <c r="I3406" t="s">
        <v>28</v>
      </c>
      <c r="J3406" t="s">
        <v>28</v>
      </c>
      <c r="K3406" t="s">
        <v>28</v>
      </c>
      <c r="L3406" t="s">
        <v>28</v>
      </c>
      <c r="M3406" t="s">
        <v>28</v>
      </c>
      <c r="N3406" t="s">
        <v>28</v>
      </c>
      <c r="O3406" t="s">
        <v>28</v>
      </c>
      <c r="P3406" t="s">
        <v>28</v>
      </c>
      <c r="Q3406" t="s">
        <v>28</v>
      </c>
      <c r="R3406" t="s">
        <v>28</v>
      </c>
      <c r="S3406" t="s">
        <v>28</v>
      </c>
      <c r="T3406" t="s">
        <v>28</v>
      </c>
      <c r="U3406" t="s">
        <v>28</v>
      </c>
    </row>
    <row r="3407" spans="1:21" x14ac:dyDescent="0.35">
      <c r="A3407" t="s">
        <v>71</v>
      </c>
      <c r="B3407">
        <v>44</v>
      </c>
      <c r="C3407">
        <v>2024</v>
      </c>
      <c r="D3407" t="s">
        <v>131</v>
      </c>
      <c r="E3407">
        <v>117</v>
      </c>
      <c r="F3407" t="s">
        <v>132</v>
      </c>
      <c r="G3407" t="s">
        <v>24</v>
      </c>
      <c r="H3407" t="s">
        <v>27</v>
      </c>
      <c r="I3407" t="s">
        <v>28</v>
      </c>
      <c r="J3407" t="s">
        <v>28</v>
      </c>
      <c r="K3407" t="s">
        <v>28</v>
      </c>
      <c r="L3407" t="s">
        <v>28</v>
      </c>
      <c r="M3407" t="s">
        <v>28</v>
      </c>
      <c r="N3407" t="s">
        <v>28</v>
      </c>
      <c r="O3407" t="s">
        <v>28</v>
      </c>
      <c r="P3407" t="s">
        <v>28</v>
      </c>
      <c r="Q3407" t="s">
        <v>28</v>
      </c>
      <c r="R3407" t="s">
        <v>28</v>
      </c>
      <c r="S3407" t="s">
        <v>28</v>
      </c>
      <c r="T3407" t="s">
        <v>28</v>
      </c>
      <c r="U3407" t="s">
        <v>28</v>
      </c>
    </row>
    <row r="3408" spans="1:21" x14ac:dyDescent="0.35">
      <c r="A3408" t="s">
        <v>72</v>
      </c>
      <c r="B3408">
        <v>45</v>
      </c>
      <c r="C3408">
        <v>2024</v>
      </c>
      <c r="D3408" t="s">
        <v>131</v>
      </c>
      <c r="E3408">
        <v>117</v>
      </c>
      <c r="F3408" t="s">
        <v>132</v>
      </c>
      <c r="G3408" t="s">
        <v>24</v>
      </c>
      <c r="H3408" t="s">
        <v>27</v>
      </c>
      <c r="I3408" t="s">
        <v>28</v>
      </c>
      <c r="J3408" t="s">
        <v>28</v>
      </c>
      <c r="K3408" t="s">
        <v>28</v>
      </c>
      <c r="L3408" t="s">
        <v>28</v>
      </c>
      <c r="M3408" t="s">
        <v>28</v>
      </c>
      <c r="N3408" t="s">
        <v>28</v>
      </c>
      <c r="O3408" t="s">
        <v>28</v>
      </c>
      <c r="P3408" t="s">
        <v>28</v>
      </c>
      <c r="Q3408" t="s">
        <v>28</v>
      </c>
      <c r="R3408" t="s">
        <v>28</v>
      </c>
      <c r="S3408" t="s">
        <v>28</v>
      </c>
      <c r="T3408" t="s">
        <v>28</v>
      </c>
      <c r="U3408" t="s">
        <v>28</v>
      </c>
    </row>
    <row r="3409" spans="1:21" x14ac:dyDescent="0.35">
      <c r="A3409" t="s">
        <v>73</v>
      </c>
      <c r="B3409">
        <v>46</v>
      </c>
      <c r="C3409">
        <v>2024</v>
      </c>
      <c r="D3409" t="s">
        <v>131</v>
      </c>
      <c r="E3409">
        <v>117</v>
      </c>
      <c r="F3409" t="s">
        <v>132</v>
      </c>
      <c r="G3409" t="s">
        <v>24</v>
      </c>
      <c r="H3409" t="s">
        <v>27</v>
      </c>
      <c r="I3409" t="s">
        <v>28</v>
      </c>
      <c r="J3409" t="s">
        <v>28</v>
      </c>
      <c r="K3409" t="s">
        <v>28</v>
      </c>
      <c r="L3409" t="s">
        <v>28</v>
      </c>
      <c r="M3409" t="s">
        <v>28</v>
      </c>
      <c r="N3409" t="s">
        <v>28</v>
      </c>
      <c r="O3409" t="s">
        <v>28</v>
      </c>
      <c r="P3409" t="s">
        <v>28</v>
      </c>
      <c r="Q3409" t="s">
        <v>28</v>
      </c>
      <c r="R3409" t="s">
        <v>28</v>
      </c>
      <c r="S3409" t="s">
        <v>28</v>
      </c>
      <c r="T3409" t="s">
        <v>28</v>
      </c>
      <c r="U3409" t="s">
        <v>28</v>
      </c>
    </row>
    <row r="3410" spans="1:21" x14ac:dyDescent="0.35">
      <c r="A3410" t="s">
        <v>74</v>
      </c>
      <c r="B3410">
        <v>47</v>
      </c>
      <c r="C3410">
        <v>2024</v>
      </c>
      <c r="D3410" t="s">
        <v>131</v>
      </c>
      <c r="E3410">
        <v>117</v>
      </c>
      <c r="F3410" t="s">
        <v>132</v>
      </c>
      <c r="G3410" t="s">
        <v>24</v>
      </c>
      <c r="H3410" t="s">
        <v>27</v>
      </c>
      <c r="I3410" t="s">
        <v>28</v>
      </c>
      <c r="J3410" t="s">
        <v>28</v>
      </c>
      <c r="K3410" t="s">
        <v>28</v>
      </c>
      <c r="L3410" t="s">
        <v>28</v>
      </c>
      <c r="M3410" t="s">
        <v>28</v>
      </c>
      <c r="N3410" t="s">
        <v>28</v>
      </c>
      <c r="O3410" t="s">
        <v>28</v>
      </c>
      <c r="P3410" t="s">
        <v>28</v>
      </c>
      <c r="Q3410" t="s">
        <v>28</v>
      </c>
      <c r="R3410" t="s">
        <v>28</v>
      </c>
      <c r="S3410" t="s">
        <v>28</v>
      </c>
      <c r="T3410" t="s">
        <v>28</v>
      </c>
      <c r="U3410" t="s">
        <v>28</v>
      </c>
    </row>
    <row r="3411" spans="1:21" x14ac:dyDescent="0.35">
      <c r="A3411" t="s">
        <v>75</v>
      </c>
      <c r="B3411">
        <v>48</v>
      </c>
      <c r="C3411">
        <v>2024</v>
      </c>
      <c r="D3411" t="s">
        <v>131</v>
      </c>
      <c r="E3411">
        <v>117</v>
      </c>
      <c r="F3411" t="s">
        <v>132</v>
      </c>
      <c r="G3411" t="s">
        <v>24</v>
      </c>
      <c r="H3411" t="s">
        <v>27</v>
      </c>
      <c r="I3411" t="s">
        <v>28</v>
      </c>
      <c r="J3411" t="s">
        <v>28</v>
      </c>
      <c r="K3411" t="s">
        <v>28</v>
      </c>
      <c r="L3411" t="s">
        <v>28</v>
      </c>
      <c r="M3411" t="s">
        <v>28</v>
      </c>
      <c r="N3411" t="s">
        <v>28</v>
      </c>
      <c r="O3411" t="s">
        <v>28</v>
      </c>
      <c r="P3411" t="s">
        <v>28</v>
      </c>
      <c r="Q3411" t="s">
        <v>28</v>
      </c>
      <c r="R3411" t="s">
        <v>28</v>
      </c>
      <c r="S3411" t="s">
        <v>28</v>
      </c>
      <c r="T3411" t="s">
        <v>28</v>
      </c>
      <c r="U3411" t="s">
        <v>28</v>
      </c>
    </row>
    <row r="3412" spans="1:21" x14ac:dyDescent="0.35">
      <c r="A3412" t="s">
        <v>76</v>
      </c>
      <c r="B3412">
        <v>49</v>
      </c>
      <c r="C3412">
        <v>2024</v>
      </c>
      <c r="D3412" t="s">
        <v>131</v>
      </c>
      <c r="E3412">
        <v>117</v>
      </c>
      <c r="F3412" t="s">
        <v>132</v>
      </c>
      <c r="G3412" t="s">
        <v>24</v>
      </c>
      <c r="H3412" t="s">
        <v>27</v>
      </c>
      <c r="I3412" t="s">
        <v>28</v>
      </c>
      <c r="J3412" t="s">
        <v>28</v>
      </c>
      <c r="K3412" t="s">
        <v>28</v>
      </c>
      <c r="L3412" t="s">
        <v>28</v>
      </c>
      <c r="M3412" t="s">
        <v>28</v>
      </c>
      <c r="N3412" t="s">
        <v>28</v>
      </c>
      <c r="O3412" t="s">
        <v>28</v>
      </c>
      <c r="P3412" t="s">
        <v>28</v>
      </c>
      <c r="Q3412" t="s">
        <v>28</v>
      </c>
      <c r="R3412" t="s">
        <v>28</v>
      </c>
      <c r="S3412" t="s">
        <v>28</v>
      </c>
      <c r="T3412" t="s">
        <v>28</v>
      </c>
      <c r="U3412" t="s">
        <v>28</v>
      </c>
    </row>
    <row r="3413" spans="1:21" x14ac:dyDescent="0.35">
      <c r="A3413" t="s">
        <v>77</v>
      </c>
      <c r="B3413">
        <v>50</v>
      </c>
      <c r="C3413">
        <v>2024</v>
      </c>
      <c r="D3413" t="s">
        <v>131</v>
      </c>
      <c r="E3413">
        <v>117</v>
      </c>
      <c r="F3413" t="s">
        <v>132</v>
      </c>
      <c r="G3413" t="s">
        <v>24</v>
      </c>
      <c r="H3413" t="s">
        <v>27</v>
      </c>
      <c r="I3413" t="s">
        <v>28</v>
      </c>
      <c r="J3413" t="s">
        <v>28</v>
      </c>
      <c r="K3413" t="s">
        <v>28</v>
      </c>
      <c r="L3413" t="s">
        <v>28</v>
      </c>
      <c r="M3413" t="s">
        <v>28</v>
      </c>
      <c r="N3413" t="s">
        <v>28</v>
      </c>
      <c r="O3413" t="s">
        <v>28</v>
      </c>
      <c r="P3413" t="s">
        <v>28</v>
      </c>
      <c r="Q3413" t="s">
        <v>28</v>
      </c>
      <c r="R3413" t="s">
        <v>28</v>
      </c>
      <c r="S3413" t="s">
        <v>28</v>
      </c>
      <c r="T3413" t="s">
        <v>28</v>
      </c>
      <c r="U3413" t="s">
        <v>28</v>
      </c>
    </row>
    <row r="3414" spans="1:21" x14ac:dyDescent="0.35">
      <c r="A3414" t="s">
        <v>78</v>
      </c>
      <c r="B3414">
        <v>51</v>
      </c>
      <c r="C3414">
        <v>2024</v>
      </c>
      <c r="D3414" t="s">
        <v>131</v>
      </c>
      <c r="E3414">
        <v>117</v>
      </c>
      <c r="F3414" t="s">
        <v>132</v>
      </c>
      <c r="G3414" t="s">
        <v>24</v>
      </c>
      <c r="H3414" t="s">
        <v>27</v>
      </c>
      <c r="I3414" t="s">
        <v>28</v>
      </c>
      <c r="J3414" t="s">
        <v>28</v>
      </c>
      <c r="K3414" t="s">
        <v>28</v>
      </c>
      <c r="L3414" t="s">
        <v>28</v>
      </c>
      <c r="M3414" t="s">
        <v>28</v>
      </c>
      <c r="N3414" t="s">
        <v>28</v>
      </c>
      <c r="O3414" t="s">
        <v>28</v>
      </c>
      <c r="P3414" t="s">
        <v>28</v>
      </c>
      <c r="Q3414" t="s">
        <v>28</v>
      </c>
      <c r="R3414" t="s">
        <v>28</v>
      </c>
      <c r="S3414" t="s">
        <v>28</v>
      </c>
      <c r="T3414" t="s">
        <v>28</v>
      </c>
      <c r="U3414" t="s">
        <v>28</v>
      </c>
    </row>
    <row r="3415" spans="1:21" x14ac:dyDescent="0.35">
      <c r="A3415" t="s">
        <v>79</v>
      </c>
      <c r="B3415">
        <v>53</v>
      </c>
      <c r="C3415">
        <v>2024</v>
      </c>
      <c r="D3415" t="s">
        <v>131</v>
      </c>
      <c r="E3415">
        <v>117</v>
      </c>
      <c r="F3415" t="s">
        <v>132</v>
      </c>
      <c r="G3415" t="s">
        <v>24</v>
      </c>
      <c r="H3415" t="s">
        <v>25</v>
      </c>
      <c r="I3415">
        <v>1850</v>
      </c>
      <c r="J3415" t="s">
        <v>126</v>
      </c>
      <c r="K3415">
        <v>0</v>
      </c>
      <c r="L3415">
        <v>3</v>
      </c>
      <c r="M3415">
        <v>3</v>
      </c>
      <c r="N3415" t="s">
        <v>27</v>
      </c>
      <c r="O3415" t="s">
        <v>27</v>
      </c>
      <c r="P3415" t="s">
        <v>28</v>
      </c>
      <c r="Q3415" t="s">
        <v>27</v>
      </c>
      <c r="R3415" t="s">
        <v>27</v>
      </c>
      <c r="S3415">
        <v>30</v>
      </c>
      <c r="T3415">
        <v>3400</v>
      </c>
      <c r="U3415" t="s">
        <v>29</v>
      </c>
    </row>
    <row r="3416" spans="1:21" x14ac:dyDescent="0.35">
      <c r="A3416" t="s">
        <v>80</v>
      </c>
      <c r="B3416">
        <v>54</v>
      </c>
      <c r="C3416">
        <v>2024</v>
      </c>
      <c r="D3416" t="s">
        <v>131</v>
      </c>
      <c r="E3416">
        <v>117</v>
      </c>
      <c r="F3416" t="s">
        <v>132</v>
      </c>
      <c r="G3416" t="s">
        <v>24</v>
      </c>
      <c r="H3416" t="s">
        <v>27</v>
      </c>
      <c r="I3416" t="s">
        <v>28</v>
      </c>
      <c r="J3416" t="s">
        <v>28</v>
      </c>
      <c r="K3416" t="s">
        <v>28</v>
      </c>
      <c r="L3416" t="s">
        <v>28</v>
      </c>
      <c r="M3416" t="s">
        <v>28</v>
      </c>
      <c r="N3416" t="s">
        <v>28</v>
      </c>
      <c r="O3416" t="s">
        <v>28</v>
      </c>
      <c r="P3416" t="s">
        <v>28</v>
      </c>
      <c r="Q3416" t="s">
        <v>28</v>
      </c>
      <c r="R3416" t="s">
        <v>28</v>
      </c>
      <c r="S3416" t="s">
        <v>28</v>
      </c>
      <c r="T3416" t="s">
        <v>28</v>
      </c>
      <c r="U3416" t="s">
        <v>28</v>
      </c>
    </row>
    <row r="3417" spans="1:21" x14ac:dyDescent="0.35">
      <c r="A3417" t="s">
        <v>81</v>
      </c>
      <c r="B3417">
        <v>55</v>
      </c>
      <c r="C3417">
        <v>2024</v>
      </c>
      <c r="D3417" t="s">
        <v>131</v>
      </c>
      <c r="E3417">
        <v>117</v>
      </c>
      <c r="F3417" t="s">
        <v>132</v>
      </c>
      <c r="G3417" t="s">
        <v>24</v>
      </c>
      <c r="H3417" t="s">
        <v>27</v>
      </c>
      <c r="I3417" t="s">
        <v>28</v>
      </c>
      <c r="J3417" t="s">
        <v>28</v>
      </c>
      <c r="K3417" t="s">
        <v>28</v>
      </c>
      <c r="L3417" t="s">
        <v>28</v>
      </c>
      <c r="M3417" t="s">
        <v>28</v>
      </c>
      <c r="N3417" t="s">
        <v>28</v>
      </c>
      <c r="O3417" t="s">
        <v>28</v>
      </c>
      <c r="P3417" t="s">
        <v>28</v>
      </c>
      <c r="Q3417" t="s">
        <v>28</v>
      </c>
      <c r="R3417" t="s">
        <v>28</v>
      </c>
      <c r="S3417" t="s">
        <v>28</v>
      </c>
      <c r="T3417" t="s">
        <v>28</v>
      </c>
      <c r="U3417" t="s">
        <v>28</v>
      </c>
    </row>
    <row r="3418" spans="1:21" x14ac:dyDescent="0.35">
      <c r="A3418" t="s">
        <v>82</v>
      </c>
      <c r="B3418">
        <v>56</v>
      </c>
      <c r="C3418">
        <v>2024</v>
      </c>
      <c r="D3418" t="s">
        <v>131</v>
      </c>
      <c r="E3418">
        <v>117</v>
      </c>
      <c r="F3418" t="s">
        <v>132</v>
      </c>
      <c r="G3418" t="s">
        <v>24</v>
      </c>
      <c r="H3418" t="s">
        <v>27</v>
      </c>
      <c r="I3418" t="s">
        <v>28</v>
      </c>
      <c r="J3418" t="s">
        <v>28</v>
      </c>
      <c r="K3418" t="s">
        <v>28</v>
      </c>
      <c r="L3418" t="s">
        <v>28</v>
      </c>
      <c r="M3418" t="s">
        <v>28</v>
      </c>
      <c r="N3418" t="s">
        <v>28</v>
      </c>
      <c r="O3418" t="s">
        <v>28</v>
      </c>
      <c r="P3418" t="s">
        <v>28</v>
      </c>
      <c r="Q3418" t="s">
        <v>28</v>
      </c>
      <c r="R3418" t="s">
        <v>28</v>
      </c>
      <c r="S3418" t="s">
        <v>28</v>
      </c>
      <c r="T3418" t="s">
        <v>28</v>
      </c>
      <c r="U3418" t="s">
        <v>28</v>
      </c>
    </row>
    <row r="3419" spans="1:21" x14ac:dyDescent="0.35">
      <c r="A3419" t="s">
        <v>21</v>
      </c>
      <c r="B3419">
        <v>1</v>
      </c>
      <c r="C3419">
        <v>2024</v>
      </c>
      <c r="D3419" t="s">
        <v>133</v>
      </c>
      <c r="E3419">
        <v>118</v>
      </c>
      <c r="F3419" t="s">
        <v>128</v>
      </c>
      <c r="G3419" t="s">
        <v>24</v>
      </c>
      <c r="H3419" t="s">
        <v>27</v>
      </c>
      <c r="I3419" t="s">
        <v>28</v>
      </c>
      <c r="J3419" t="s">
        <v>28</v>
      </c>
      <c r="K3419" t="s">
        <v>28</v>
      </c>
      <c r="L3419" t="s">
        <v>28</v>
      </c>
      <c r="M3419" t="s">
        <v>28</v>
      </c>
      <c r="N3419" t="s">
        <v>28</v>
      </c>
      <c r="O3419" t="s">
        <v>28</v>
      </c>
      <c r="P3419" t="s">
        <v>28</v>
      </c>
      <c r="Q3419" t="s">
        <v>28</v>
      </c>
      <c r="R3419" t="s">
        <v>28</v>
      </c>
      <c r="S3419" t="s">
        <v>28</v>
      </c>
      <c r="T3419" t="s">
        <v>28</v>
      </c>
      <c r="U3419" t="s">
        <v>28</v>
      </c>
    </row>
    <row r="3420" spans="1:21" x14ac:dyDescent="0.35">
      <c r="A3420" t="s">
        <v>30</v>
      </c>
      <c r="B3420">
        <v>2</v>
      </c>
      <c r="C3420">
        <v>2024</v>
      </c>
      <c r="D3420" t="s">
        <v>133</v>
      </c>
      <c r="E3420">
        <v>118</v>
      </c>
      <c r="F3420" t="s">
        <v>128</v>
      </c>
      <c r="G3420" t="s">
        <v>24</v>
      </c>
      <c r="H3420" t="s">
        <v>27</v>
      </c>
      <c r="I3420" t="s">
        <v>28</v>
      </c>
      <c r="J3420" t="s">
        <v>28</v>
      </c>
      <c r="K3420" t="s">
        <v>28</v>
      </c>
      <c r="L3420" t="s">
        <v>28</v>
      </c>
      <c r="M3420" t="s">
        <v>28</v>
      </c>
      <c r="N3420" t="s">
        <v>28</v>
      </c>
      <c r="O3420" t="s">
        <v>28</v>
      </c>
      <c r="P3420" t="s">
        <v>28</v>
      </c>
      <c r="Q3420" t="s">
        <v>28</v>
      </c>
      <c r="R3420" t="s">
        <v>28</v>
      </c>
      <c r="S3420" t="s">
        <v>28</v>
      </c>
      <c r="T3420" t="s">
        <v>28</v>
      </c>
      <c r="U3420" t="s">
        <v>28</v>
      </c>
    </row>
    <row r="3421" spans="1:21" x14ac:dyDescent="0.35">
      <c r="A3421" t="s">
        <v>33</v>
      </c>
      <c r="B3421">
        <v>4</v>
      </c>
      <c r="C3421">
        <v>2024</v>
      </c>
      <c r="D3421" t="s">
        <v>133</v>
      </c>
      <c r="E3421">
        <v>118</v>
      </c>
      <c r="F3421" t="s">
        <v>128</v>
      </c>
      <c r="G3421" t="s">
        <v>24</v>
      </c>
      <c r="H3421" t="s">
        <v>27</v>
      </c>
      <c r="I3421" t="s">
        <v>28</v>
      </c>
      <c r="J3421" t="s">
        <v>28</v>
      </c>
      <c r="K3421" t="s">
        <v>28</v>
      </c>
      <c r="L3421" t="s">
        <v>28</v>
      </c>
      <c r="M3421" t="s">
        <v>28</v>
      </c>
      <c r="N3421" t="s">
        <v>28</v>
      </c>
      <c r="O3421" t="s">
        <v>28</v>
      </c>
      <c r="P3421" t="s">
        <v>28</v>
      </c>
      <c r="Q3421" t="s">
        <v>28</v>
      </c>
      <c r="R3421" t="s">
        <v>28</v>
      </c>
      <c r="S3421" t="s">
        <v>28</v>
      </c>
      <c r="T3421" t="s">
        <v>28</v>
      </c>
      <c r="U3421" t="s">
        <v>28</v>
      </c>
    </row>
    <row r="3422" spans="1:21" x14ac:dyDescent="0.35">
      <c r="A3422" t="s">
        <v>34</v>
      </c>
      <c r="B3422">
        <v>5</v>
      </c>
      <c r="C3422">
        <v>2024</v>
      </c>
      <c r="D3422" t="s">
        <v>133</v>
      </c>
      <c r="E3422">
        <v>118</v>
      </c>
      <c r="F3422" t="s">
        <v>128</v>
      </c>
      <c r="G3422" t="s">
        <v>24</v>
      </c>
      <c r="H3422" t="s">
        <v>27</v>
      </c>
      <c r="I3422" t="s">
        <v>28</v>
      </c>
      <c r="J3422" t="s">
        <v>28</v>
      </c>
      <c r="K3422" t="s">
        <v>28</v>
      </c>
      <c r="L3422" t="s">
        <v>28</v>
      </c>
      <c r="N3422" t="s">
        <v>28</v>
      </c>
      <c r="O3422" t="s">
        <v>28</v>
      </c>
      <c r="P3422" t="s">
        <v>28</v>
      </c>
      <c r="Q3422" t="s">
        <v>28</v>
      </c>
      <c r="R3422" t="s">
        <v>28</v>
      </c>
      <c r="S3422" t="s">
        <v>28</v>
      </c>
      <c r="T3422" t="s">
        <v>28</v>
      </c>
      <c r="U3422" t="s">
        <v>28</v>
      </c>
    </row>
    <row r="3423" spans="1:21" x14ac:dyDescent="0.35">
      <c r="A3423" t="s">
        <v>35</v>
      </c>
      <c r="B3423">
        <v>6</v>
      </c>
      <c r="C3423">
        <v>2024</v>
      </c>
      <c r="D3423" t="s">
        <v>133</v>
      </c>
      <c r="E3423">
        <v>118</v>
      </c>
      <c r="F3423" t="s">
        <v>128</v>
      </c>
      <c r="G3423" t="s">
        <v>24</v>
      </c>
      <c r="H3423" t="s">
        <v>25</v>
      </c>
      <c r="I3423">
        <v>0</v>
      </c>
      <c r="J3423" s="2" t="s">
        <v>86</v>
      </c>
      <c r="K3423" s="2">
        <v>0</v>
      </c>
      <c r="L3423">
        <v>2</v>
      </c>
      <c r="M3423">
        <v>1</v>
      </c>
      <c r="N3423" t="s">
        <v>27</v>
      </c>
      <c r="O3423" t="s">
        <v>27</v>
      </c>
      <c r="P3423" t="s">
        <v>28</v>
      </c>
      <c r="Q3423" t="s">
        <v>27</v>
      </c>
      <c r="R3423" t="s">
        <v>27</v>
      </c>
      <c r="S3423">
        <v>15</v>
      </c>
      <c r="T3423">
        <v>0</v>
      </c>
      <c r="U3423" t="s">
        <v>27</v>
      </c>
    </row>
    <row r="3424" spans="1:21" x14ac:dyDescent="0.35">
      <c r="A3424" t="s">
        <v>36</v>
      </c>
      <c r="B3424">
        <v>8</v>
      </c>
      <c r="C3424">
        <v>2024</v>
      </c>
      <c r="D3424" t="s">
        <v>133</v>
      </c>
      <c r="E3424">
        <v>118</v>
      </c>
      <c r="F3424" t="s">
        <v>128</v>
      </c>
      <c r="G3424" t="s">
        <v>24</v>
      </c>
      <c r="H3424" t="s">
        <v>27</v>
      </c>
      <c r="I3424" t="s">
        <v>28</v>
      </c>
      <c r="J3424" t="s">
        <v>28</v>
      </c>
      <c r="K3424" t="s">
        <v>28</v>
      </c>
      <c r="L3424" t="s">
        <v>28</v>
      </c>
      <c r="M3424" t="s">
        <v>28</v>
      </c>
      <c r="N3424" t="s">
        <v>28</v>
      </c>
      <c r="O3424" t="s">
        <v>28</v>
      </c>
      <c r="P3424" t="s">
        <v>28</v>
      </c>
      <c r="Q3424" t="s">
        <v>28</v>
      </c>
      <c r="R3424" t="s">
        <v>28</v>
      </c>
      <c r="S3424" t="s">
        <v>28</v>
      </c>
      <c r="T3424" t="s">
        <v>28</v>
      </c>
      <c r="U3424" t="s">
        <v>28</v>
      </c>
    </row>
    <row r="3425" spans="1:21" x14ac:dyDescent="0.35">
      <c r="A3425" t="s">
        <v>37</v>
      </c>
      <c r="B3425">
        <v>9</v>
      </c>
      <c r="C3425">
        <v>2024</v>
      </c>
      <c r="D3425" t="s">
        <v>133</v>
      </c>
      <c r="E3425">
        <v>118</v>
      </c>
      <c r="F3425" t="s">
        <v>128</v>
      </c>
      <c r="G3425" t="s">
        <v>24</v>
      </c>
      <c r="H3425" t="s">
        <v>27</v>
      </c>
      <c r="I3425" t="s">
        <v>28</v>
      </c>
      <c r="J3425" t="s">
        <v>28</v>
      </c>
      <c r="K3425" t="s">
        <v>28</v>
      </c>
      <c r="L3425" t="s">
        <v>28</v>
      </c>
      <c r="M3425" t="s">
        <v>28</v>
      </c>
      <c r="N3425" t="s">
        <v>28</v>
      </c>
      <c r="O3425" t="s">
        <v>28</v>
      </c>
      <c r="P3425" t="s">
        <v>28</v>
      </c>
      <c r="Q3425" t="s">
        <v>28</v>
      </c>
      <c r="R3425" t="s">
        <v>28</v>
      </c>
      <c r="S3425" t="s">
        <v>28</v>
      </c>
      <c r="T3425" t="s">
        <v>28</v>
      </c>
      <c r="U3425" t="s">
        <v>28</v>
      </c>
    </row>
    <row r="3426" spans="1:21" x14ac:dyDescent="0.35">
      <c r="A3426" t="s">
        <v>38</v>
      </c>
      <c r="B3426">
        <v>10</v>
      </c>
      <c r="C3426">
        <v>2024</v>
      </c>
      <c r="D3426" t="s">
        <v>133</v>
      </c>
      <c r="E3426">
        <v>118</v>
      </c>
      <c r="F3426" t="s">
        <v>128</v>
      </c>
      <c r="G3426" t="s">
        <v>24</v>
      </c>
      <c r="H3426" t="s">
        <v>27</v>
      </c>
      <c r="I3426" t="s">
        <v>28</v>
      </c>
      <c r="J3426" t="s">
        <v>28</v>
      </c>
      <c r="K3426" t="s">
        <v>28</v>
      </c>
      <c r="L3426" t="s">
        <v>28</v>
      </c>
      <c r="M3426" t="s">
        <v>28</v>
      </c>
      <c r="N3426" t="s">
        <v>28</v>
      </c>
      <c r="O3426" t="s">
        <v>28</v>
      </c>
      <c r="P3426" t="s">
        <v>28</v>
      </c>
      <c r="Q3426" t="s">
        <v>28</v>
      </c>
      <c r="R3426" t="s">
        <v>28</v>
      </c>
      <c r="S3426" t="s">
        <v>28</v>
      </c>
      <c r="T3426" t="s">
        <v>28</v>
      </c>
      <c r="U3426" t="s">
        <v>28</v>
      </c>
    </row>
    <row r="3427" spans="1:21" x14ac:dyDescent="0.35">
      <c r="A3427" t="s">
        <v>40</v>
      </c>
      <c r="B3427">
        <v>11</v>
      </c>
      <c r="C3427">
        <v>2024</v>
      </c>
      <c r="D3427" t="s">
        <v>133</v>
      </c>
      <c r="E3427">
        <v>118</v>
      </c>
      <c r="F3427" t="s">
        <v>128</v>
      </c>
      <c r="G3427" t="s">
        <v>24</v>
      </c>
      <c r="H3427" t="s">
        <v>27</v>
      </c>
      <c r="I3427" t="s">
        <v>28</v>
      </c>
      <c r="J3427" t="s">
        <v>28</v>
      </c>
      <c r="K3427" t="s">
        <v>28</v>
      </c>
      <c r="L3427" t="s">
        <v>28</v>
      </c>
      <c r="M3427" t="s">
        <v>28</v>
      </c>
      <c r="N3427" t="s">
        <v>28</v>
      </c>
      <c r="O3427" t="s">
        <v>28</v>
      </c>
      <c r="P3427" t="s">
        <v>28</v>
      </c>
      <c r="Q3427" t="s">
        <v>28</v>
      </c>
      <c r="R3427" t="s">
        <v>28</v>
      </c>
      <c r="S3427" t="s">
        <v>28</v>
      </c>
      <c r="T3427" t="s">
        <v>28</v>
      </c>
      <c r="U3427" t="s">
        <v>28</v>
      </c>
    </row>
    <row r="3428" spans="1:21" x14ac:dyDescent="0.35">
      <c r="A3428" t="s">
        <v>41</v>
      </c>
      <c r="B3428">
        <v>12</v>
      </c>
      <c r="C3428">
        <v>2024</v>
      </c>
      <c r="D3428" t="s">
        <v>133</v>
      </c>
      <c r="E3428">
        <v>118</v>
      </c>
      <c r="F3428" t="s">
        <v>128</v>
      </c>
      <c r="G3428" t="s">
        <v>24</v>
      </c>
      <c r="H3428" t="s">
        <v>27</v>
      </c>
      <c r="I3428" t="s">
        <v>28</v>
      </c>
      <c r="J3428" t="s">
        <v>28</v>
      </c>
      <c r="K3428" t="s">
        <v>28</v>
      </c>
      <c r="L3428" t="s">
        <v>28</v>
      </c>
      <c r="M3428" t="s">
        <v>28</v>
      </c>
      <c r="N3428" t="s">
        <v>28</v>
      </c>
      <c r="O3428" t="s">
        <v>28</v>
      </c>
      <c r="P3428" t="s">
        <v>28</v>
      </c>
      <c r="Q3428" t="s">
        <v>28</v>
      </c>
      <c r="R3428" t="s">
        <v>28</v>
      </c>
      <c r="S3428" t="s">
        <v>28</v>
      </c>
      <c r="T3428" t="s">
        <v>28</v>
      </c>
      <c r="U3428" t="s">
        <v>28</v>
      </c>
    </row>
    <row r="3429" spans="1:21" x14ac:dyDescent="0.35">
      <c r="A3429" t="s">
        <v>42</v>
      </c>
      <c r="B3429">
        <v>13</v>
      </c>
      <c r="C3429">
        <v>2024</v>
      </c>
      <c r="D3429" t="s">
        <v>133</v>
      </c>
      <c r="E3429">
        <v>118</v>
      </c>
      <c r="F3429" t="s">
        <v>128</v>
      </c>
      <c r="G3429" t="s">
        <v>24</v>
      </c>
      <c r="H3429" t="s">
        <v>27</v>
      </c>
      <c r="I3429" t="s">
        <v>28</v>
      </c>
      <c r="J3429" t="s">
        <v>28</v>
      </c>
      <c r="K3429" t="s">
        <v>28</v>
      </c>
      <c r="L3429" t="s">
        <v>28</v>
      </c>
      <c r="M3429" t="s">
        <v>28</v>
      </c>
      <c r="N3429" t="s">
        <v>28</v>
      </c>
      <c r="O3429" t="s">
        <v>28</v>
      </c>
      <c r="P3429" t="s">
        <v>28</v>
      </c>
      <c r="Q3429" t="s">
        <v>28</v>
      </c>
      <c r="R3429" t="s">
        <v>28</v>
      </c>
      <c r="S3429" t="s">
        <v>28</v>
      </c>
      <c r="T3429" t="s">
        <v>28</v>
      </c>
      <c r="U3429" t="s">
        <v>28</v>
      </c>
    </row>
    <row r="3430" spans="1:21" x14ac:dyDescent="0.35">
      <c r="A3430" t="s">
        <v>43</v>
      </c>
      <c r="B3430">
        <v>15</v>
      </c>
      <c r="C3430">
        <v>2024</v>
      </c>
      <c r="D3430" t="s">
        <v>133</v>
      </c>
      <c r="E3430">
        <v>118</v>
      </c>
      <c r="F3430" t="s">
        <v>128</v>
      </c>
      <c r="G3430" t="s">
        <v>24</v>
      </c>
      <c r="H3430" t="s">
        <v>27</v>
      </c>
      <c r="I3430" t="s">
        <v>28</v>
      </c>
      <c r="J3430" t="s">
        <v>28</v>
      </c>
      <c r="K3430" t="s">
        <v>28</v>
      </c>
      <c r="L3430" t="s">
        <v>28</v>
      </c>
      <c r="M3430" t="s">
        <v>28</v>
      </c>
      <c r="N3430" t="s">
        <v>28</v>
      </c>
      <c r="O3430" t="s">
        <v>28</v>
      </c>
      <c r="P3430" t="s">
        <v>28</v>
      </c>
      <c r="Q3430" t="s">
        <v>28</v>
      </c>
      <c r="R3430" t="s">
        <v>28</v>
      </c>
      <c r="S3430" t="s">
        <v>28</v>
      </c>
      <c r="T3430" t="s">
        <v>28</v>
      </c>
      <c r="U3430" t="s">
        <v>28</v>
      </c>
    </row>
    <row r="3431" spans="1:21" x14ac:dyDescent="0.35">
      <c r="A3431" t="s">
        <v>44</v>
      </c>
      <c r="B3431">
        <v>16</v>
      </c>
      <c r="C3431">
        <v>2024</v>
      </c>
      <c r="D3431" t="s">
        <v>133</v>
      </c>
      <c r="E3431">
        <v>118</v>
      </c>
      <c r="F3431" t="s">
        <v>128</v>
      </c>
      <c r="G3431" t="s">
        <v>24</v>
      </c>
      <c r="H3431" t="s">
        <v>27</v>
      </c>
      <c r="I3431" t="s">
        <v>28</v>
      </c>
      <c r="J3431" t="s">
        <v>28</v>
      </c>
      <c r="K3431" t="s">
        <v>28</v>
      </c>
      <c r="L3431" t="s">
        <v>28</v>
      </c>
      <c r="M3431" t="s">
        <v>28</v>
      </c>
      <c r="N3431" t="s">
        <v>28</v>
      </c>
      <c r="O3431" t="s">
        <v>28</v>
      </c>
      <c r="P3431" t="s">
        <v>28</v>
      </c>
      <c r="Q3431" t="s">
        <v>28</v>
      </c>
      <c r="R3431" t="s">
        <v>28</v>
      </c>
      <c r="S3431" t="s">
        <v>28</v>
      </c>
      <c r="T3431" t="s">
        <v>28</v>
      </c>
      <c r="U3431" t="s">
        <v>28</v>
      </c>
    </row>
    <row r="3432" spans="1:21" x14ac:dyDescent="0.35">
      <c r="A3432" t="s">
        <v>45</v>
      </c>
      <c r="B3432">
        <v>17</v>
      </c>
      <c r="C3432">
        <v>2024</v>
      </c>
      <c r="D3432" t="s">
        <v>133</v>
      </c>
      <c r="E3432">
        <v>118</v>
      </c>
      <c r="F3432" t="s">
        <v>128</v>
      </c>
      <c r="G3432" t="s">
        <v>24</v>
      </c>
      <c r="H3432" t="s">
        <v>27</v>
      </c>
      <c r="I3432" t="s">
        <v>28</v>
      </c>
      <c r="J3432" t="s">
        <v>28</v>
      </c>
      <c r="K3432" t="s">
        <v>28</v>
      </c>
      <c r="L3432" t="s">
        <v>28</v>
      </c>
      <c r="M3432" t="s">
        <v>28</v>
      </c>
      <c r="N3432" t="s">
        <v>28</v>
      </c>
      <c r="O3432" t="s">
        <v>28</v>
      </c>
      <c r="P3432" t="s">
        <v>28</v>
      </c>
      <c r="Q3432" t="s">
        <v>28</v>
      </c>
      <c r="R3432" t="s">
        <v>28</v>
      </c>
      <c r="S3432" t="s">
        <v>28</v>
      </c>
      <c r="T3432" t="s">
        <v>28</v>
      </c>
      <c r="U3432" t="s">
        <v>28</v>
      </c>
    </row>
    <row r="3433" spans="1:21" x14ac:dyDescent="0.35">
      <c r="A3433" t="s">
        <v>46</v>
      </c>
      <c r="B3433">
        <v>18</v>
      </c>
      <c r="C3433">
        <v>2024</v>
      </c>
      <c r="D3433" t="s">
        <v>133</v>
      </c>
      <c r="E3433">
        <v>118</v>
      </c>
      <c r="F3433" t="s">
        <v>128</v>
      </c>
      <c r="G3433" t="s">
        <v>24</v>
      </c>
      <c r="H3433" t="s">
        <v>27</v>
      </c>
      <c r="I3433" t="s">
        <v>28</v>
      </c>
      <c r="J3433" t="s">
        <v>28</v>
      </c>
      <c r="K3433" t="s">
        <v>28</v>
      </c>
      <c r="L3433" t="s">
        <v>28</v>
      </c>
      <c r="M3433" t="s">
        <v>28</v>
      </c>
      <c r="N3433" t="s">
        <v>28</v>
      </c>
      <c r="O3433" t="s">
        <v>28</v>
      </c>
      <c r="P3433" t="s">
        <v>28</v>
      </c>
      <c r="Q3433" t="s">
        <v>28</v>
      </c>
      <c r="R3433" t="s">
        <v>28</v>
      </c>
      <c r="S3433" t="s">
        <v>28</v>
      </c>
      <c r="T3433" t="s">
        <v>28</v>
      </c>
      <c r="U3433" t="s">
        <v>28</v>
      </c>
    </row>
    <row r="3434" spans="1:21" x14ac:dyDescent="0.35">
      <c r="A3434" t="s">
        <v>47</v>
      </c>
      <c r="B3434">
        <v>19</v>
      </c>
      <c r="C3434">
        <v>2024</v>
      </c>
      <c r="D3434" t="s">
        <v>133</v>
      </c>
      <c r="E3434">
        <v>118</v>
      </c>
      <c r="F3434" t="s">
        <v>128</v>
      </c>
      <c r="G3434" t="s">
        <v>24</v>
      </c>
      <c r="H3434" t="s">
        <v>27</v>
      </c>
      <c r="I3434" t="s">
        <v>28</v>
      </c>
      <c r="J3434" t="s">
        <v>28</v>
      </c>
      <c r="K3434" t="s">
        <v>28</v>
      </c>
      <c r="L3434" t="s">
        <v>28</v>
      </c>
      <c r="M3434" t="s">
        <v>28</v>
      </c>
      <c r="N3434" t="s">
        <v>28</v>
      </c>
      <c r="O3434" t="s">
        <v>28</v>
      </c>
      <c r="P3434" t="s">
        <v>28</v>
      </c>
      <c r="Q3434" t="s">
        <v>28</v>
      </c>
      <c r="R3434" t="s">
        <v>28</v>
      </c>
      <c r="S3434" t="s">
        <v>28</v>
      </c>
      <c r="T3434" t="s">
        <v>28</v>
      </c>
      <c r="U3434" t="s">
        <v>28</v>
      </c>
    </row>
    <row r="3435" spans="1:21" x14ac:dyDescent="0.35">
      <c r="A3435" t="s">
        <v>48</v>
      </c>
      <c r="B3435">
        <v>20</v>
      </c>
      <c r="C3435">
        <v>2024</v>
      </c>
      <c r="D3435" t="s">
        <v>133</v>
      </c>
      <c r="E3435">
        <v>118</v>
      </c>
      <c r="F3435" t="s">
        <v>128</v>
      </c>
      <c r="G3435" t="s">
        <v>24</v>
      </c>
      <c r="H3435" t="s">
        <v>27</v>
      </c>
      <c r="I3435" t="s">
        <v>28</v>
      </c>
      <c r="J3435" t="s">
        <v>28</v>
      </c>
      <c r="K3435" t="s">
        <v>28</v>
      </c>
      <c r="L3435" t="s">
        <v>28</v>
      </c>
      <c r="M3435" t="s">
        <v>28</v>
      </c>
      <c r="N3435" t="s">
        <v>28</v>
      </c>
      <c r="O3435" t="s">
        <v>28</v>
      </c>
      <c r="P3435" t="s">
        <v>28</v>
      </c>
      <c r="Q3435" t="s">
        <v>28</v>
      </c>
      <c r="R3435" t="s">
        <v>28</v>
      </c>
      <c r="S3435" t="s">
        <v>28</v>
      </c>
      <c r="T3435" t="s">
        <v>28</v>
      </c>
      <c r="U3435" t="s">
        <v>28</v>
      </c>
    </row>
    <row r="3436" spans="1:21" x14ac:dyDescent="0.35">
      <c r="A3436" t="s">
        <v>49</v>
      </c>
      <c r="B3436">
        <v>21</v>
      </c>
      <c r="C3436">
        <v>2024</v>
      </c>
      <c r="D3436" t="s">
        <v>133</v>
      </c>
      <c r="E3436">
        <v>118</v>
      </c>
      <c r="F3436" t="s">
        <v>128</v>
      </c>
      <c r="G3436" t="s">
        <v>24</v>
      </c>
      <c r="H3436" t="s">
        <v>25</v>
      </c>
      <c r="I3436">
        <v>70</v>
      </c>
      <c r="J3436" s="2" t="s">
        <v>86</v>
      </c>
      <c r="K3436" s="2">
        <v>0</v>
      </c>
      <c r="L3436">
        <v>2</v>
      </c>
      <c r="M3436">
        <v>1</v>
      </c>
      <c r="N3436" t="s">
        <v>27</v>
      </c>
      <c r="O3436" t="s">
        <v>27</v>
      </c>
      <c r="P3436" t="s">
        <v>28</v>
      </c>
      <c r="Q3436" t="s">
        <v>27</v>
      </c>
      <c r="R3436" t="s">
        <v>27</v>
      </c>
      <c r="S3436">
        <v>0</v>
      </c>
      <c r="T3436">
        <v>70</v>
      </c>
      <c r="U3436" t="s">
        <v>27</v>
      </c>
    </row>
    <row r="3437" spans="1:21" x14ac:dyDescent="0.35">
      <c r="A3437" t="s">
        <v>50</v>
      </c>
      <c r="B3437">
        <v>22</v>
      </c>
      <c r="C3437">
        <v>2024</v>
      </c>
      <c r="D3437" t="s">
        <v>133</v>
      </c>
      <c r="E3437">
        <v>118</v>
      </c>
      <c r="F3437" t="s">
        <v>128</v>
      </c>
      <c r="G3437" t="s">
        <v>24</v>
      </c>
      <c r="H3437" t="s">
        <v>27</v>
      </c>
      <c r="I3437" t="s">
        <v>28</v>
      </c>
      <c r="J3437" t="s">
        <v>28</v>
      </c>
      <c r="K3437" t="s">
        <v>28</v>
      </c>
      <c r="L3437" t="s">
        <v>28</v>
      </c>
      <c r="M3437" t="s">
        <v>28</v>
      </c>
      <c r="N3437" t="s">
        <v>28</v>
      </c>
      <c r="O3437" t="s">
        <v>28</v>
      </c>
      <c r="P3437" t="s">
        <v>28</v>
      </c>
      <c r="Q3437" t="s">
        <v>28</v>
      </c>
      <c r="R3437" t="s">
        <v>28</v>
      </c>
      <c r="S3437" t="s">
        <v>28</v>
      </c>
      <c r="T3437" t="s">
        <v>28</v>
      </c>
      <c r="U3437" t="s">
        <v>28</v>
      </c>
    </row>
    <row r="3438" spans="1:21" x14ac:dyDescent="0.35">
      <c r="A3438" t="s">
        <v>51</v>
      </c>
      <c r="B3438">
        <v>23</v>
      </c>
      <c r="C3438">
        <v>2024</v>
      </c>
      <c r="D3438" t="s">
        <v>133</v>
      </c>
      <c r="E3438">
        <v>118</v>
      </c>
      <c r="F3438" t="s">
        <v>128</v>
      </c>
      <c r="G3438" t="s">
        <v>24</v>
      </c>
      <c r="H3438" t="s">
        <v>27</v>
      </c>
      <c r="I3438" t="s">
        <v>28</v>
      </c>
      <c r="J3438" t="s">
        <v>28</v>
      </c>
      <c r="K3438" t="s">
        <v>28</v>
      </c>
      <c r="L3438" t="s">
        <v>28</v>
      </c>
      <c r="M3438" t="s">
        <v>28</v>
      </c>
      <c r="N3438" t="s">
        <v>28</v>
      </c>
      <c r="O3438" t="s">
        <v>28</v>
      </c>
      <c r="P3438" t="s">
        <v>28</v>
      </c>
      <c r="Q3438" t="s">
        <v>28</v>
      </c>
      <c r="R3438" t="s">
        <v>28</v>
      </c>
      <c r="S3438" t="s">
        <v>28</v>
      </c>
      <c r="T3438" t="s">
        <v>28</v>
      </c>
      <c r="U3438" t="s">
        <v>28</v>
      </c>
    </row>
    <row r="3439" spans="1:21" x14ac:dyDescent="0.35">
      <c r="A3439" t="s">
        <v>52</v>
      </c>
      <c r="B3439">
        <v>24</v>
      </c>
      <c r="C3439">
        <v>2024</v>
      </c>
      <c r="D3439" t="s">
        <v>133</v>
      </c>
      <c r="E3439">
        <v>118</v>
      </c>
      <c r="F3439" t="s">
        <v>128</v>
      </c>
      <c r="G3439" t="s">
        <v>24</v>
      </c>
      <c r="H3439" t="s">
        <v>25</v>
      </c>
      <c r="I3439">
        <v>20</v>
      </c>
      <c r="J3439" t="s">
        <v>27</v>
      </c>
      <c r="K3439">
        <v>100</v>
      </c>
      <c r="L3439">
        <v>2</v>
      </c>
      <c r="M3439">
        <v>1</v>
      </c>
      <c r="N3439" t="s">
        <v>27</v>
      </c>
      <c r="O3439" t="s">
        <v>27</v>
      </c>
      <c r="P3439" t="s">
        <v>28</v>
      </c>
      <c r="Q3439" t="s">
        <v>27</v>
      </c>
      <c r="R3439" t="s">
        <v>27</v>
      </c>
      <c r="S3439">
        <v>3</v>
      </c>
      <c r="T3439">
        <v>40</v>
      </c>
      <c r="U3439" t="s">
        <v>27</v>
      </c>
    </row>
    <row r="3440" spans="1:21" x14ac:dyDescent="0.35">
      <c r="A3440" t="s">
        <v>53</v>
      </c>
      <c r="B3440">
        <v>25</v>
      </c>
      <c r="C3440">
        <v>2024</v>
      </c>
      <c r="D3440" t="s">
        <v>133</v>
      </c>
      <c r="E3440">
        <v>118</v>
      </c>
      <c r="F3440" t="s">
        <v>128</v>
      </c>
      <c r="G3440" t="s">
        <v>24</v>
      </c>
      <c r="H3440" t="s">
        <v>27</v>
      </c>
      <c r="I3440" t="s">
        <v>28</v>
      </c>
      <c r="J3440" t="s">
        <v>28</v>
      </c>
      <c r="K3440" t="s">
        <v>28</v>
      </c>
      <c r="L3440" t="s">
        <v>28</v>
      </c>
      <c r="M3440" t="s">
        <v>28</v>
      </c>
      <c r="N3440" t="s">
        <v>28</v>
      </c>
      <c r="O3440" t="s">
        <v>28</v>
      </c>
      <c r="P3440" t="s">
        <v>28</v>
      </c>
      <c r="Q3440" t="s">
        <v>28</v>
      </c>
      <c r="R3440" t="s">
        <v>28</v>
      </c>
      <c r="S3440" t="s">
        <v>28</v>
      </c>
      <c r="T3440" t="s">
        <v>28</v>
      </c>
      <c r="U3440" t="s">
        <v>28</v>
      </c>
    </row>
    <row r="3441" spans="1:21" x14ac:dyDescent="0.35">
      <c r="A3441" t="s">
        <v>54</v>
      </c>
      <c r="B3441">
        <v>26</v>
      </c>
      <c r="C3441">
        <v>2024</v>
      </c>
      <c r="D3441" t="s">
        <v>133</v>
      </c>
      <c r="E3441">
        <v>118</v>
      </c>
      <c r="F3441" t="s">
        <v>128</v>
      </c>
      <c r="G3441" t="s">
        <v>24</v>
      </c>
      <c r="H3441" t="s">
        <v>27</v>
      </c>
      <c r="I3441" t="s">
        <v>28</v>
      </c>
      <c r="J3441" t="s">
        <v>28</v>
      </c>
      <c r="K3441" t="s">
        <v>28</v>
      </c>
      <c r="L3441" t="s">
        <v>28</v>
      </c>
      <c r="M3441" t="s">
        <v>28</v>
      </c>
      <c r="N3441" t="s">
        <v>28</v>
      </c>
      <c r="O3441" t="s">
        <v>28</v>
      </c>
      <c r="P3441" t="s">
        <v>28</v>
      </c>
      <c r="Q3441" t="s">
        <v>28</v>
      </c>
      <c r="R3441" t="s">
        <v>28</v>
      </c>
      <c r="S3441" t="s">
        <v>28</v>
      </c>
      <c r="T3441" t="s">
        <v>28</v>
      </c>
      <c r="U3441" t="s">
        <v>28</v>
      </c>
    </row>
    <row r="3442" spans="1:21" x14ac:dyDescent="0.35">
      <c r="A3442" t="s">
        <v>55</v>
      </c>
      <c r="B3442">
        <v>27</v>
      </c>
      <c r="C3442">
        <v>2024</v>
      </c>
      <c r="D3442" t="s">
        <v>133</v>
      </c>
      <c r="E3442">
        <v>118</v>
      </c>
      <c r="F3442" t="s">
        <v>128</v>
      </c>
      <c r="G3442" t="s">
        <v>24</v>
      </c>
      <c r="H3442" t="s">
        <v>27</v>
      </c>
      <c r="I3442" t="s">
        <v>28</v>
      </c>
      <c r="J3442" t="s">
        <v>28</v>
      </c>
      <c r="K3442" t="s">
        <v>28</v>
      </c>
      <c r="L3442" t="s">
        <v>28</v>
      </c>
      <c r="M3442" t="s">
        <v>28</v>
      </c>
      <c r="N3442" t="s">
        <v>28</v>
      </c>
      <c r="O3442" t="s">
        <v>28</v>
      </c>
      <c r="P3442" t="s">
        <v>28</v>
      </c>
      <c r="Q3442" t="s">
        <v>28</v>
      </c>
      <c r="R3442" t="s">
        <v>28</v>
      </c>
      <c r="S3442" t="s">
        <v>28</v>
      </c>
      <c r="T3442" t="s">
        <v>28</v>
      </c>
      <c r="U3442" t="s">
        <v>28</v>
      </c>
    </row>
    <row r="3443" spans="1:21" x14ac:dyDescent="0.35">
      <c r="A3443" t="s">
        <v>56</v>
      </c>
      <c r="B3443">
        <v>28</v>
      </c>
      <c r="C3443">
        <v>2024</v>
      </c>
      <c r="D3443" t="s">
        <v>133</v>
      </c>
      <c r="E3443">
        <v>118</v>
      </c>
      <c r="F3443" t="s">
        <v>128</v>
      </c>
      <c r="G3443" t="s">
        <v>24</v>
      </c>
      <c r="H3443" t="s">
        <v>25</v>
      </c>
      <c r="I3443">
        <v>50</v>
      </c>
      <c r="J3443" s="2" t="s">
        <v>86</v>
      </c>
      <c r="K3443" s="2">
        <v>0</v>
      </c>
      <c r="L3443">
        <v>2</v>
      </c>
      <c r="M3443">
        <v>1</v>
      </c>
      <c r="N3443" t="s">
        <v>27</v>
      </c>
      <c r="O3443" t="s">
        <v>27</v>
      </c>
      <c r="P3443" t="s">
        <v>28</v>
      </c>
      <c r="Q3443" t="s">
        <v>27</v>
      </c>
      <c r="R3443" t="s">
        <v>27</v>
      </c>
      <c r="S3443">
        <v>0</v>
      </c>
      <c r="T3443">
        <v>100</v>
      </c>
      <c r="U3443" t="s">
        <v>27</v>
      </c>
    </row>
    <row r="3444" spans="1:21" x14ac:dyDescent="0.35">
      <c r="A3444" t="s">
        <v>57</v>
      </c>
      <c r="B3444">
        <v>29</v>
      </c>
      <c r="C3444">
        <v>2024</v>
      </c>
      <c r="D3444" t="s">
        <v>133</v>
      </c>
      <c r="E3444">
        <v>118</v>
      </c>
      <c r="F3444" t="s">
        <v>128</v>
      </c>
      <c r="G3444" t="s">
        <v>24</v>
      </c>
      <c r="H3444" t="s">
        <v>27</v>
      </c>
      <c r="I3444" t="s">
        <v>28</v>
      </c>
      <c r="J3444" t="s">
        <v>28</v>
      </c>
      <c r="K3444" t="s">
        <v>28</v>
      </c>
      <c r="L3444" t="s">
        <v>28</v>
      </c>
      <c r="M3444" t="s">
        <v>28</v>
      </c>
      <c r="N3444" t="s">
        <v>28</v>
      </c>
      <c r="O3444" t="s">
        <v>28</v>
      </c>
      <c r="P3444" t="s">
        <v>28</v>
      </c>
      <c r="Q3444" t="s">
        <v>28</v>
      </c>
      <c r="R3444" t="s">
        <v>28</v>
      </c>
      <c r="S3444" t="s">
        <v>28</v>
      </c>
      <c r="T3444" t="s">
        <v>28</v>
      </c>
      <c r="U3444" t="s">
        <v>28</v>
      </c>
    </row>
    <row r="3445" spans="1:21" x14ac:dyDescent="0.35">
      <c r="A3445" t="s">
        <v>58</v>
      </c>
      <c r="B3445">
        <v>30</v>
      </c>
      <c r="C3445">
        <v>2024</v>
      </c>
      <c r="D3445" t="s">
        <v>133</v>
      </c>
      <c r="E3445">
        <v>118</v>
      </c>
      <c r="F3445" t="s">
        <v>128</v>
      </c>
      <c r="G3445" t="s">
        <v>24</v>
      </c>
      <c r="H3445" t="s">
        <v>27</v>
      </c>
      <c r="I3445" t="s">
        <v>28</v>
      </c>
      <c r="J3445" t="s">
        <v>28</v>
      </c>
      <c r="K3445" t="s">
        <v>28</v>
      </c>
      <c r="L3445" t="s">
        <v>28</v>
      </c>
      <c r="M3445" t="s">
        <v>28</v>
      </c>
      <c r="N3445" t="s">
        <v>28</v>
      </c>
      <c r="O3445" t="s">
        <v>28</v>
      </c>
      <c r="P3445" t="s">
        <v>28</v>
      </c>
      <c r="Q3445" t="s">
        <v>28</v>
      </c>
      <c r="R3445" t="s">
        <v>28</v>
      </c>
      <c r="S3445" t="s">
        <v>28</v>
      </c>
      <c r="T3445" t="s">
        <v>28</v>
      </c>
      <c r="U3445" t="s">
        <v>28</v>
      </c>
    </row>
    <row r="3446" spans="1:21" x14ac:dyDescent="0.35">
      <c r="A3446" t="s">
        <v>59</v>
      </c>
      <c r="B3446">
        <v>31</v>
      </c>
      <c r="C3446">
        <v>2024</v>
      </c>
      <c r="D3446" t="s">
        <v>133</v>
      </c>
      <c r="E3446">
        <v>118</v>
      </c>
      <c r="F3446" t="s">
        <v>128</v>
      </c>
      <c r="G3446" t="s">
        <v>24</v>
      </c>
      <c r="H3446" t="s">
        <v>25</v>
      </c>
      <c r="I3446">
        <v>95</v>
      </c>
      <c r="J3446" s="2" t="s">
        <v>86</v>
      </c>
      <c r="K3446" s="2">
        <v>0</v>
      </c>
      <c r="L3446">
        <v>2</v>
      </c>
      <c r="M3446">
        <v>1</v>
      </c>
      <c r="N3446" t="s">
        <v>27</v>
      </c>
      <c r="O3446" t="s">
        <v>27</v>
      </c>
      <c r="P3446">
        <v>19</v>
      </c>
      <c r="Q3446" t="s">
        <v>27</v>
      </c>
      <c r="R3446" t="s">
        <v>27</v>
      </c>
      <c r="S3446">
        <v>20</v>
      </c>
      <c r="T3446">
        <v>95</v>
      </c>
      <c r="U3446" t="s">
        <v>27</v>
      </c>
    </row>
    <row r="3447" spans="1:21" x14ac:dyDescent="0.35">
      <c r="A3447" t="s">
        <v>60</v>
      </c>
      <c r="B3447">
        <v>32</v>
      </c>
      <c r="C3447">
        <v>2024</v>
      </c>
      <c r="D3447" t="s">
        <v>133</v>
      </c>
      <c r="E3447">
        <v>118</v>
      </c>
      <c r="F3447" t="s">
        <v>128</v>
      </c>
      <c r="G3447" t="s">
        <v>24</v>
      </c>
      <c r="H3447" t="s">
        <v>27</v>
      </c>
      <c r="I3447" t="s">
        <v>28</v>
      </c>
      <c r="J3447" t="s">
        <v>28</v>
      </c>
      <c r="K3447" t="s">
        <v>28</v>
      </c>
      <c r="L3447" t="s">
        <v>28</v>
      </c>
      <c r="M3447" t="s">
        <v>28</v>
      </c>
      <c r="N3447" t="s">
        <v>28</v>
      </c>
      <c r="O3447" t="s">
        <v>28</v>
      </c>
      <c r="P3447" t="s">
        <v>28</v>
      </c>
      <c r="Q3447" t="s">
        <v>28</v>
      </c>
      <c r="R3447" t="s">
        <v>28</v>
      </c>
      <c r="S3447" t="s">
        <v>28</v>
      </c>
      <c r="T3447" t="s">
        <v>28</v>
      </c>
      <c r="U3447" t="s">
        <v>28</v>
      </c>
    </row>
    <row r="3448" spans="1:21" x14ac:dyDescent="0.35">
      <c r="A3448" t="s">
        <v>61</v>
      </c>
      <c r="B3448">
        <v>33</v>
      </c>
      <c r="C3448">
        <v>2024</v>
      </c>
      <c r="D3448" t="s">
        <v>133</v>
      </c>
      <c r="E3448">
        <v>118</v>
      </c>
      <c r="F3448" t="s">
        <v>128</v>
      </c>
      <c r="G3448" t="s">
        <v>24</v>
      </c>
      <c r="H3448" t="s">
        <v>27</v>
      </c>
      <c r="I3448" t="s">
        <v>28</v>
      </c>
      <c r="J3448" t="s">
        <v>28</v>
      </c>
      <c r="K3448" t="s">
        <v>28</v>
      </c>
      <c r="L3448" t="s">
        <v>28</v>
      </c>
      <c r="M3448" t="s">
        <v>28</v>
      </c>
      <c r="N3448" t="s">
        <v>28</v>
      </c>
      <c r="O3448" t="s">
        <v>28</v>
      </c>
      <c r="P3448" t="s">
        <v>28</v>
      </c>
      <c r="Q3448" t="s">
        <v>28</v>
      </c>
      <c r="R3448" t="s">
        <v>28</v>
      </c>
      <c r="S3448" t="s">
        <v>28</v>
      </c>
      <c r="T3448" t="s">
        <v>28</v>
      </c>
      <c r="U3448" t="s">
        <v>28</v>
      </c>
    </row>
    <row r="3449" spans="1:21" x14ac:dyDescent="0.35">
      <c r="A3449" t="s">
        <v>62</v>
      </c>
      <c r="B3449">
        <v>34</v>
      </c>
      <c r="C3449">
        <v>2024</v>
      </c>
      <c r="D3449" t="s">
        <v>133</v>
      </c>
      <c r="E3449">
        <v>118</v>
      </c>
      <c r="F3449" t="s">
        <v>128</v>
      </c>
      <c r="G3449" t="s">
        <v>24</v>
      </c>
      <c r="H3449" t="s">
        <v>27</v>
      </c>
      <c r="I3449" t="s">
        <v>28</v>
      </c>
      <c r="J3449" t="s">
        <v>28</v>
      </c>
      <c r="K3449" t="s">
        <v>28</v>
      </c>
      <c r="L3449" t="s">
        <v>28</v>
      </c>
      <c r="M3449" t="s">
        <v>28</v>
      </c>
      <c r="N3449" t="s">
        <v>28</v>
      </c>
      <c r="O3449" t="s">
        <v>28</v>
      </c>
      <c r="P3449" t="s">
        <v>28</v>
      </c>
      <c r="Q3449" t="s">
        <v>28</v>
      </c>
      <c r="R3449" t="s">
        <v>28</v>
      </c>
      <c r="S3449" t="s">
        <v>28</v>
      </c>
      <c r="T3449" t="s">
        <v>28</v>
      </c>
      <c r="U3449" t="s">
        <v>28</v>
      </c>
    </row>
    <row r="3450" spans="1:21" x14ac:dyDescent="0.35">
      <c r="A3450" t="s">
        <v>63</v>
      </c>
      <c r="B3450">
        <v>35</v>
      </c>
      <c r="C3450">
        <v>2024</v>
      </c>
      <c r="D3450" t="s">
        <v>133</v>
      </c>
      <c r="E3450">
        <v>118</v>
      </c>
      <c r="F3450" t="s">
        <v>128</v>
      </c>
      <c r="G3450" t="s">
        <v>24</v>
      </c>
      <c r="H3450" t="s">
        <v>25</v>
      </c>
      <c r="I3450">
        <v>45</v>
      </c>
      <c r="J3450" s="2" t="s">
        <v>86</v>
      </c>
      <c r="K3450" s="2">
        <v>0</v>
      </c>
      <c r="L3450">
        <v>2</v>
      </c>
      <c r="M3450">
        <v>1</v>
      </c>
      <c r="N3450" t="s">
        <v>27</v>
      </c>
      <c r="O3450" t="s">
        <v>27</v>
      </c>
      <c r="P3450" t="s">
        <v>28</v>
      </c>
      <c r="Q3450" t="s">
        <v>27</v>
      </c>
      <c r="R3450" t="s">
        <v>27</v>
      </c>
      <c r="S3450">
        <v>16</v>
      </c>
      <c r="T3450">
        <v>45</v>
      </c>
      <c r="U3450" t="s">
        <v>27</v>
      </c>
    </row>
    <row r="3451" spans="1:21" x14ac:dyDescent="0.35">
      <c r="A3451" t="s">
        <v>64</v>
      </c>
      <c r="B3451">
        <v>36</v>
      </c>
      <c r="C3451">
        <v>2024</v>
      </c>
      <c r="D3451" t="s">
        <v>133</v>
      </c>
      <c r="E3451">
        <v>118</v>
      </c>
      <c r="F3451" t="s">
        <v>128</v>
      </c>
      <c r="G3451" t="s">
        <v>24</v>
      </c>
      <c r="H3451" t="s">
        <v>27</v>
      </c>
      <c r="I3451" t="s">
        <v>28</v>
      </c>
      <c r="J3451" t="s">
        <v>28</v>
      </c>
      <c r="K3451" t="s">
        <v>28</v>
      </c>
      <c r="L3451" t="s">
        <v>28</v>
      </c>
      <c r="M3451" t="s">
        <v>28</v>
      </c>
      <c r="N3451" t="s">
        <v>28</v>
      </c>
      <c r="O3451" t="s">
        <v>28</v>
      </c>
      <c r="P3451" t="s">
        <v>28</v>
      </c>
      <c r="Q3451" t="s">
        <v>28</v>
      </c>
      <c r="R3451" t="s">
        <v>28</v>
      </c>
      <c r="S3451" t="s">
        <v>28</v>
      </c>
      <c r="T3451" t="s">
        <v>28</v>
      </c>
      <c r="U3451" t="s">
        <v>28</v>
      </c>
    </row>
    <row r="3452" spans="1:21" x14ac:dyDescent="0.35">
      <c r="A3452" t="s">
        <v>65</v>
      </c>
      <c r="B3452">
        <v>37</v>
      </c>
      <c r="C3452">
        <v>2024</v>
      </c>
      <c r="D3452" t="s">
        <v>133</v>
      </c>
      <c r="E3452">
        <v>118</v>
      </c>
      <c r="F3452" t="s">
        <v>128</v>
      </c>
      <c r="G3452" t="s">
        <v>24</v>
      </c>
      <c r="H3452" t="s">
        <v>27</v>
      </c>
      <c r="I3452" t="s">
        <v>28</v>
      </c>
      <c r="J3452" t="s">
        <v>28</v>
      </c>
      <c r="K3452" t="s">
        <v>28</v>
      </c>
      <c r="L3452" t="s">
        <v>28</v>
      </c>
      <c r="M3452" t="s">
        <v>28</v>
      </c>
      <c r="N3452" t="s">
        <v>28</v>
      </c>
      <c r="O3452" t="s">
        <v>28</v>
      </c>
      <c r="P3452" t="s">
        <v>28</v>
      </c>
      <c r="Q3452" t="s">
        <v>28</v>
      </c>
      <c r="R3452" t="s">
        <v>28</v>
      </c>
      <c r="S3452" t="s">
        <v>28</v>
      </c>
      <c r="T3452" t="s">
        <v>28</v>
      </c>
      <c r="U3452" t="s">
        <v>28</v>
      </c>
    </row>
    <row r="3453" spans="1:21" x14ac:dyDescent="0.35">
      <c r="A3453" t="s">
        <v>66</v>
      </c>
      <c r="B3453">
        <v>38</v>
      </c>
      <c r="C3453">
        <v>2024</v>
      </c>
      <c r="D3453" t="s">
        <v>133</v>
      </c>
      <c r="E3453">
        <v>118</v>
      </c>
      <c r="F3453" t="s">
        <v>128</v>
      </c>
      <c r="G3453" t="s">
        <v>24</v>
      </c>
      <c r="H3453" t="s">
        <v>27</v>
      </c>
      <c r="I3453" t="s">
        <v>28</v>
      </c>
      <c r="J3453" t="s">
        <v>28</v>
      </c>
      <c r="K3453" t="s">
        <v>28</v>
      </c>
      <c r="L3453" t="s">
        <v>28</v>
      </c>
      <c r="M3453" t="s">
        <v>28</v>
      </c>
      <c r="N3453" t="s">
        <v>28</v>
      </c>
      <c r="O3453" t="s">
        <v>28</v>
      </c>
      <c r="P3453" t="s">
        <v>28</v>
      </c>
      <c r="Q3453" t="s">
        <v>28</v>
      </c>
      <c r="R3453" t="s">
        <v>28</v>
      </c>
      <c r="S3453" t="s">
        <v>28</v>
      </c>
      <c r="T3453" t="s">
        <v>28</v>
      </c>
      <c r="U3453" t="s">
        <v>28</v>
      </c>
    </row>
    <row r="3454" spans="1:21" x14ac:dyDescent="0.35">
      <c r="A3454" t="s">
        <v>67</v>
      </c>
      <c r="B3454">
        <v>39</v>
      </c>
      <c r="C3454">
        <v>2024</v>
      </c>
      <c r="D3454" t="s">
        <v>133</v>
      </c>
      <c r="E3454">
        <v>118</v>
      </c>
      <c r="F3454" t="s">
        <v>128</v>
      </c>
      <c r="G3454" t="s">
        <v>24</v>
      </c>
      <c r="H3454" t="s">
        <v>25</v>
      </c>
      <c r="I3454">
        <v>35</v>
      </c>
      <c r="J3454" t="s">
        <v>87</v>
      </c>
      <c r="K3454">
        <v>320</v>
      </c>
      <c r="L3454">
        <v>2</v>
      </c>
      <c r="M3454">
        <v>1</v>
      </c>
      <c r="N3454" t="s">
        <v>27</v>
      </c>
      <c r="O3454" t="s">
        <v>27</v>
      </c>
      <c r="P3454" t="s">
        <v>28</v>
      </c>
      <c r="Q3454" t="s">
        <v>27</v>
      </c>
      <c r="R3454" t="s">
        <v>27</v>
      </c>
      <c r="S3454">
        <v>15</v>
      </c>
      <c r="T3454">
        <v>35</v>
      </c>
      <c r="U3454" t="s">
        <v>27</v>
      </c>
    </row>
    <row r="3455" spans="1:21" x14ac:dyDescent="0.35">
      <c r="A3455" t="s">
        <v>68</v>
      </c>
      <c r="B3455">
        <v>40</v>
      </c>
      <c r="C3455">
        <v>2024</v>
      </c>
      <c r="D3455" t="s">
        <v>133</v>
      </c>
      <c r="E3455">
        <v>118</v>
      </c>
      <c r="F3455" t="s">
        <v>128</v>
      </c>
      <c r="G3455" t="s">
        <v>24</v>
      </c>
      <c r="H3455" t="s">
        <v>27</v>
      </c>
      <c r="I3455" t="s">
        <v>28</v>
      </c>
      <c r="J3455" t="s">
        <v>28</v>
      </c>
      <c r="K3455" t="s">
        <v>28</v>
      </c>
      <c r="L3455" t="s">
        <v>28</v>
      </c>
      <c r="M3455" t="s">
        <v>28</v>
      </c>
      <c r="N3455" t="s">
        <v>28</v>
      </c>
      <c r="O3455" t="s">
        <v>28</v>
      </c>
      <c r="P3455" t="s">
        <v>28</v>
      </c>
      <c r="Q3455" t="s">
        <v>28</v>
      </c>
      <c r="R3455" t="s">
        <v>28</v>
      </c>
      <c r="S3455" t="s">
        <v>28</v>
      </c>
      <c r="T3455" t="s">
        <v>28</v>
      </c>
      <c r="U3455" t="s">
        <v>28</v>
      </c>
    </row>
    <row r="3456" spans="1:21" x14ac:dyDescent="0.35">
      <c r="A3456" t="s">
        <v>69</v>
      </c>
      <c r="B3456">
        <v>41</v>
      </c>
      <c r="C3456">
        <v>2024</v>
      </c>
      <c r="D3456" t="s">
        <v>133</v>
      </c>
      <c r="E3456">
        <v>118</v>
      </c>
      <c r="F3456" t="s">
        <v>128</v>
      </c>
      <c r="G3456" t="s">
        <v>24</v>
      </c>
      <c r="H3456" t="s">
        <v>25</v>
      </c>
      <c r="I3456">
        <v>150</v>
      </c>
      <c r="J3456" t="s">
        <v>87</v>
      </c>
      <c r="K3456">
        <v>240</v>
      </c>
      <c r="L3456">
        <v>2</v>
      </c>
      <c r="M3456">
        <v>1</v>
      </c>
      <c r="N3456" t="s">
        <v>32</v>
      </c>
      <c r="O3456" t="s">
        <v>27</v>
      </c>
      <c r="P3456" t="s">
        <v>28</v>
      </c>
      <c r="Q3456" t="s">
        <v>27</v>
      </c>
      <c r="R3456" t="s">
        <v>27</v>
      </c>
      <c r="S3456">
        <v>20</v>
      </c>
      <c r="T3456">
        <v>150</v>
      </c>
      <c r="U3456" t="s">
        <v>27</v>
      </c>
    </row>
    <row r="3457" spans="1:21" x14ac:dyDescent="0.35">
      <c r="A3457" t="s">
        <v>70</v>
      </c>
      <c r="B3457">
        <v>42</v>
      </c>
      <c r="C3457">
        <v>2024</v>
      </c>
      <c r="D3457" t="s">
        <v>133</v>
      </c>
      <c r="E3457">
        <v>118</v>
      </c>
      <c r="F3457" t="s">
        <v>128</v>
      </c>
      <c r="G3457" t="s">
        <v>24</v>
      </c>
      <c r="H3457" t="s">
        <v>27</v>
      </c>
      <c r="I3457" t="s">
        <v>28</v>
      </c>
      <c r="J3457" t="s">
        <v>28</v>
      </c>
      <c r="K3457" t="s">
        <v>28</v>
      </c>
      <c r="L3457" t="s">
        <v>28</v>
      </c>
      <c r="M3457" t="s">
        <v>28</v>
      </c>
      <c r="N3457" t="s">
        <v>28</v>
      </c>
      <c r="O3457" t="s">
        <v>28</v>
      </c>
      <c r="P3457" t="s">
        <v>28</v>
      </c>
      <c r="Q3457" t="s">
        <v>28</v>
      </c>
      <c r="R3457" t="s">
        <v>28</v>
      </c>
      <c r="S3457" t="s">
        <v>28</v>
      </c>
      <c r="T3457" t="s">
        <v>28</v>
      </c>
      <c r="U3457" t="s">
        <v>28</v>
      </c>
    </row>
    <row r="3458" spans="1:21" x14ac:dyDescent="0.35">
      <c r="A3458" t="s">
        <v>71</v>
      </c>
      <c r="B3458">
        <v>44</v>
      </c>
      <c r="C3458">
        <v>2024</v>
      </c>
      <c r="D3458" t="s">
        <v>133</v>
      </c>
      <c r="E3458">
        <v>118</v>
      </c>
      <c r="F3458" t="s">
        <v>128</v>
      </c>
      <c r="G3458" t="s">
        <v>24</v>
      </c>
      <c r="H3458" t="s">
        <v>27</v>
      </c>
      <c r="I3458" t="s">
        <v>28</v>
      </c>
      <c r="J3458" t="s">
        <v>28</v>
      </c>
      <c r="K3458" t="s">
        <v>28</v>
      </c>
      <c r="L3458" t="s">
        <v>28</v>
      </c>
      <c r="M3458" t="s">
        <v>28</v>
      </c>
      <c r="N3458" t="s">
        <v>28</v>
      </c>
      <c r="O3458" t="s">
        <v>28</v>
      </c>
      <c r="P3458" t="s">
        <v>28</v>
      </c>
      <c r="Q3458" t="s">
        <v>28</v>
      </c>
      <c r="R3458" t="s">
        <v>28</v>
      </c>
      <c r="S3458" t="s">
        <v>28</v>
      </c>
      <c r="T3458" t="s">
        <v>28</v>
      </c>
      <c r="U3458" t="s">
        <v>28</v>
      </c>
    </row>
    <row r="3459" spans="1:21" x14ac:dyDescent="0.35">
      <c r="A3459" t="s">
        <v>72</v>
      </c>
      <c r="B3459">
        <v>45</v>
      </c>
      <c r="C3459">
        <v>2024</v>
      </c>
      <c r="D3459" t="s">
        <v>133</v>
      </c>
      <c r="E3459">
        <v>118</v>
      </c>
      <c r="F3459" t="s">
        <v>128</v>
      </c>
      <c r="G3459" t="s">
        <v>24</v>
      </c>
      <c r="H3459" t="s">
        <v>27</v>
      </c>
      <c r="I3459" t="s">
        <v>28</v>
      </c>
      <c r="J3459" t="s">
        <v>28</v>
      </c>
      <c r="K3459" t="s">
        <v>28</v>
      </c>
      <c r="L3459" t="s">
        <v>28</v>
      </c>
      <c r="M3459" t="s">
        <v>28</v>
      </c>
      <c r="N3459" t="s">
        <v>28</v>
      </c>
      <c r="O3459" t="s">
        <v>28</v>
      </c>
      <c r="P3459" t="s">
        <v>28</v>
      </c>
      <c r="Q3459" t="s">
        <v>28</v>
      </c>
      <c r="R3459" t="s">
        <v>28</v>
      </c>
      <c r="S3459" t="s">
        <v>28</v>
      </c>
      <c r="T3459" t="s">
        <v>28</v>
      </c>
      <c r="U3459" t="s">
        <v>28</v>
      </c>
    </row>
    <row r="3460" spans="1:21" x14ac:dyDescent="0.35">
      <c r="A3460" t="s">
        <v>73</v>
      </c>
      <c r="B3460">
        <v>46</v>
      </c>
      <c r="C3460">
        <v>2024</v>
      </c>
      <c r="D3460" t="s">
        <v>133</v>
      </c>
      <c r="E3460">
        <v>118</v>
      </c>
      <c r="F3460" t="s">
        <v>128</v>
      </c>
      <c r="G3460" t="s">
        <v>24</v>
      </c>
      <c r="H3460" t="s">
        <v>25</v>
      </c>
      <c r="I3460">
        <v>0</v>
      </c>
      <c r="J3460" s="2" t="s">
        <v>86</v>
      </c>
      <c r="K3460" s="2">
        <v>0</v>
      </c>
      <c r="L3460">
        <v>2</v>
      </c>
      <c r="M3460">
        <v>1</v>
      </c>
      <c r="N3460" t="s">
        <v>27</v>
      </c>
      <c r="O3460" t="s">
        <v>27</v>
      </c>
      <c r="P3460" t="s">
        <v>28</v>
      </c>
      <c r="Q3460" t="s">
        <v>27</v>
      </c>
      <c r="R3460" t="s">
        <v>27</v>
      </c>
      <c r="S3460">
        <v>0</v>
      </c>
      <c r="T3460">
        <v>0</v>
      </c>
      <c r="U3460" t="s">
        <v>27</v>
      </c>
    </row>
    <row r="3461" spans="1:21" x14ac:dyDescent="0.35">
      <c r="A3461" t="s">
        <v>74</v>
      </c>
      <c r="B3461">
        <v>47</v>
      </c>
      <c r="C3461">
        <v>2024</v>
      </c>
      <c r="D3461" t="s">
        <v>133</v>
      </c>
      <c r="E3461">
        <v>118</v>
      </c>
      <c r="F3461" t="s">
        <v>128</v>
      </c>
      <c r="G3461" t="s">
        <v>24</v>
      </c>
      <c r="H3461" t="s">
        <v>27</v>
      </c>
      <c r="I3461" t="s">
        <v>28</v>
      </c>
      <c r="J3461" t="s">
        <v>28</v>
      </c>
      <c r="K3461" t="s">
        <v>28</v>
      </c>
      <c r="L3461" t="s">
        <v>28</v>
      </c>
      <c r="M3461" t="s">
        <v>28</v>
      </c>
      <c r="N3461" t="s">
        <v>28</v>
      </c>
      <c r="O3461" t="s">
        <v>28</v>
      </c>
      <c r="P3461" t="s">
        <v>28</v>
      </c>
      <c r="Q3461" t="s">
        <v>28</v>
      </c>
      <c r="R3461" t="s">
        <v>28</v>
      </c>
      <c r="S3461" t="s">
        <v>28</v>
      </c>
      <c r="T3461" t="s">
        <v>28</v>
      </c>
      <c r="U3461" t="s">
        <v>28</v>
      </c>
    </row>
    <row r="3462" spans="1:21" x14ac:dyDescent="0.35">
      <c r="A3462" t="s">
        <v>75</v>
      </c>
      <c r="B3462">
        <v>48</v>
      </c>
      <c r="C3462">
        <v>2024</v>
      </c>
      <c r="D3462" t="s">
        <v>133</v>
      </c>
      <c r="E3462">
        <v>118</v>
      </c>
      <c r="F3462" t="s">
        <v>128</v>
      </c>
      <c r="G3462" t="s">
        <v>24</v>
      </c>
      <c r="H3462" t="s">
        <v>27</v>
      </c>
      <c r="J3462" t="s">
        <v>28</v>
      </c>
      <c r="K3462" t="s">
        <v>28</v>
      </c>
      <c r="L3462" t="s">
        <v>28</v>
      </c>
      <c r="M3462" t="s">
        <v>28</v>
      </c>
      <c r="N3462" t="s">
        <v>28</v>
      </c>
      <c r="O3462" t="s">
        <v>28</v>
      </c>
      <c r="P3462" t="s">
        <v>28</v>
      </c>
      <c r="Q3462" t="s">
        <v>28</v>
      </c>
      <c r="R3462" t="s">
        <v>28</v>
      </c>
      <c r="S3462" t="s">
        <v>28</v>
      </c>
      <c r="T3462" t="s">
        <v>28</v>
      </c>
      <c r="U3462" t="s">
        <v>28</v>
      </c>
    </row>
    <row r="3463" spans="1:21" x14ac:dyDescent="0.35">
      <c r="A3463" t="s">
        <v>76</v>
      </c>
      <c r="B3463">
        <v>49</v>
      </c>
      <c r="C3463">
        <v>2024</v>
      </c>
      <c r="D3463" t="s">
        <v>133</v>
      </c>
      <c r="E3463">
        <v>118</v>
      </c>
      <c r="F3463" t="s">
        <v>128</v>
      </c>
      <c r="G3463" t="s">
        <v>24</v>
      </c>
      <c r="H3463" t="s">
        <v>27</v>
      </c>
      <c r="I3463" t="s">
        <v>28</v>
      </c>
      <c r="J3463" t="s">
        <v>28</v>
      </c>
      <c r="K3463" t="s">
        <v>28</v>
      </c>
      <c r="L3463" t="s">
        <v>28</v>
      </c>
      <c r="M3463" t="s">
        <v>28</v>
      </c>
      <c r="N3463" t="s">
        <v>28</v>
      </c>
      <c r="O3463" t="s">
        <v>28</v>
      </c>
      <c r="P3463" t="s">
        <v>28</v>
      </c>
      <c r="Q3463" t="s">
        <v>28</v>
      </c>
      <c r="R3463" t="s">
        <v>28</v>
      </c>
      <c r="S3463" t="s">
        <v>28</v>
      </c>
      <c r="T3463" t="s">
        <v>28</v>
      </c>
      <c r="U3463" t="s">
        <v>28</v>
      </c>
    </row>
    <row r="3464" spans="1:21" x14ac:dyDescent="0.35">
      <c r="A3464" t="s">
        <v>77</v>
      </c>
      <c r="B3464">
        <v>50</v>
      </c>
      <c r="C3464">
        <v>2024</v>
      </c>
      <c r="D3464" t="s">
        <v>133</v>
      </c>
      <c r="E3464">
        <v>118</v>
      </c>
      <c r="F3464" t="s">
        <v>128</v>
      </c>
      <c r="G3464" t="s">
        <v>24</v>
      </c>
      <c r="H3464" t="s">
        <v>27</v>
      </c>
      <c r="I3464" t="s">
        <v>28</v>
      </c>
      <c r="J3464" t="s">
        <v>28</v>
      </c>
      <c r="K3464" t="s">
        <v>28</v>
      </c>
      <c r="L3464" t="s">
        <v>28</v>
      </c>
      <c r="M3464" t="s">
        <v>28</v>
      </c>
      <c r="N3464" t="s">
        <v>28</v>
      </c>
      <c r="O3464" t="s">
        <v>28</v>
      </c>
      <c r="P3464" t="s">
        <v>28</v>
      </c>
      <c r="Q3464" t="s">
        <v>28</v>
      </c>
      <c r="R3464" t="s">
        <v>28</v>
      </c>
      <c r="S3464" t="s">
        <v>28</v>
      </c>
      <c r="T3464" t="s">
        <v>28</v>
      </c>
      <c r="U3464" t="s">
        <v>28</v>
      </c>
    </row>
    <row r="3465" spans="1:21" x14ac:dyDescent="0.35">
      <c r="A3465" t="s">
        <v>78</v>
      </c>
      <c r="B3465">
        <v>51</v>
      </c>
      <c r="C3465">
        <v>2024</v>
      </c>
      <c r="D3465" t="s">
        <v>133</v>
      </c>
      <c r="E3465">
        <v>118</v>
      </c>
      <c r="F3465" t="s">
        <v>128</v>
      </c>
      <c r="G3465" t="s">
        <v>24</v>
      </c>
      <c r="H3465" t="s">
        <v>27</v>
      </c>
      <c r="I3465" t="s">
        <v>28</v>
      </c>
      <c r="J3465" t="s">
        <v>28</v>
      </c>
      <c r="K3465" t="s">
        <v>28</v>
      </c>
      <c r="L3465" t="s">
        <v>28</v>
      </c>
      <c r="M3465" t="s">
        <v>28</v>
      </c>
      <c r="N3465" t="s">
        <v>28</v>
      </c>
      <c r="O3465" t="s">
        <v>28</v>
      </c>
      <c r="P3465" t="s">
        <v>28</v>
      </c>
      <c r="Q3465" t="s">
        <v>28</v>
      </c>
      <c r="R3465" t="s">
        <v>28</v>
      </c>
      <c r="S3465" t="s">
        <v>28</v>
      </c>
      <c r="T3465" t="s">
        <v>28</v>
      </c>
      <c r="U3465" t="s">
        <v>28</v>
      </c>
    </row>
    <row r="3466" spans="1:21" x14ac:dyDescent="0.35">
      <c r="A3466" t="s">
        <v>79</v>
      </c>
      <c r="B3466">
        <v>53</v>
      </c>
      <c r="C3466">
        <v>2024</v>
      </c>
      <c r="D3466" t="s">
        <v>133</v>
      </c>
      <c r="E3466">
        <v>118</v>
      </c>
      <c r="F3466" t="s">
        <v>128</v>
      </c>
      <c r="G3466" t="s">
        <v>24</v>
      </c>
      <c r="H3466" t="s">
        <v>25</v>
      </c>
      <c r="I3466">
        <v>145</v>
      </c>
      <c r="J3466" s="2" t="s">
        <v>86</v>
      </c>
      <c r="K3466" s="2">
        <v>0</v>
      </c>
      <c r="L3466">
        <v>2</v>
      </c>
      <c r="M3466">
        <v>1</v>
      </c>
      <c r="N3466" t="s">
        <v>27</v>
      </c>
      <c r="O3466" t="s">
        <v>27</v>
      </c>
      <c r="P3466" t="s">
        <v>28</v>
      </c>
      <c r="Q3466" t="s">
        <v>27</v>
      </c>
      <c r="R3466" t="s">
        <v>32</v>
      </c>
      <c r="S3466">
        <v>0</v>
      </c>
      <c r="T3466">
        <v>145</v>
      </c>
      <c r="U3466" t="s">
        <v>27</v>
      </c>
    </row>
    <row r="3467" spans="1:21" x14ac:dyDescent="0.35">
      <c r="A3467" t="s">
        <v>80</v>
      </c>
      <c r="B3467">
        <v>54</v>
      </c>
      <c r="C3467">
        <v>2024</v>
      </c>
      <c r="D3467" t="s">
        <v>133</v>
      </c>
      <c r="E3467">
        <v>118</v>
      </c>
      <c r="F3467" t="s">
        <v>128</v>
      </c>
      <c r="G3467" t="s">
        <v>24</v>
      </c>
      <c r="H3467" t="s">
        <v>25</v>
      </c>
      <c r="I3467">
        <v>200</v>
      </c>
      <c r="J3467" s="2" t="s">
        <v>86</v>
      </c>
      <c r="K3467" s="2">
        <v>0</v>
      </c>
      <c r="L3467">
        <v>2</v>
      </c>
      <c r="M3467">
        <v>1</v>
      </c>
      <c r="N3467" t="s">
        <v>27</v>
      </c>
      <c r="O3467" t="s">
        <v>27</v>
      </c>
      <c r="P3467" t="s">
        <v>28</v>
      </c>
      <c r="Q3467" t="s">
        <v>32</v>
      </c>
      <c r="R3467" t="s">
        <v>27</v>
      </c>
      <c r="S3467">
        <v>0</v>
      </c>
      <c r="T3467">
        <v>200</v>
      </c>
      <c r="U3467" t="s">
        <v>27</v>
      </c>
    </row>
    <row r="3468" spans="1:21" x14ac:dyDescent="0.35">
      <c r="A3468" t="s">
        <v>81</v>
      </c>
      <c r="B3468">
        <v>55</v>
      </c>
      <c r="C3468">
        <v>2024</v>
      </c>
      <c r="D3468" t="s">
        <v>133</v>
      </c>
      <c r="E3468">
        <v>118</v>
      </c>
      <c r="F3468" t="s">
        <v>128</v>
      </c>
      <c r="G3468" t="s">
        <v>24</v>
      </c>
      <c r="H3468" t="s">
        <v>27</v>
      </c>
      <c r="I3468" t="s">
        <v>28</v>
      </c>
      <c r="J3468" t="s">
        <v>28</v>
      </c>
      <c r="K3468" t="s">
        <v>28</v>
      </c>
      <c r="L3468" t="s">
        <v>28</v>
      </c>
      <c r="M3468" t="s">
        <v>28</v>
      </c>
      <c r="N3468" t="s">
        <v>28</v>
      </c>
      <c r="O3468" t="s">
        <v>28</v>
      </c>
      <c r="P3468" t="s">
        <v>28</v>
      </c>
      <c r="Q3468" t="s">
        <v>28</v>
      </c>
      <c r="R3468" t="s">
        <v>28</v>
      </c>
      <c r="S3468" t="s">
        <v>28</v>
      </c>
      <c r="T3468" t="s">
        <v>28</v>
      </c>
      <c r="U3468" t="s">
        <v>28</v>
      </c>
    </row>
    <row r="3469" spans="1:21" x14ac:dyDescent="0.35">
      <c r="A3469" t="s">
        <v>82</v>
      </c>
      <c r="B3469">
        <v>56</v>
      </c>
      <c r="C3469">
        <v>2024</v>
      </c>
      <c r="D3469" t="s">
        <v>133</v>
      </c>
      <c r="E3469">
        <v>118</v>
      </c>
      <c r="F3469" t="s">
        <v>128</v>
      </c>
      <c r="G3469" t="s">
        <v>24</v>
      </c>
      <c r="H3469" t="s">
        <v>27</v>
      </c>
      <c r="I3469" t="s">
        <v>28</v>
      </c>
      <c r="J3469" t="s">
        <v>28</v>
      </c>
      <c r="K3469" t="s">
        <v>28</v>
      </c>
      <c r="L3469" t="s">
        <v>28</v>
      </c>
      <c r="M3469" t="s">
        <v>28</v>
      </c>
      <c r="N3469" t="s">
        <v>28</v>
      </c>
      <c r="O3469" t="s">
        <v>28</v>
      </c>
      <c r="P3469" t="s">
        <v>28</v>
      </c>
      <c r="Q3469" t="s">
        <v>28</v>
      </c>
      <c r="R3469" t="s">
        <v>28</v>
      </c>
      <c r="S3469" t="s">
        <v>28</v>
      </c>
      <c r="T3469" t="s">
        <v>28</v>
      </c>
      <c r="U3469" t="s">
        <v>28</v>
      </c>
    </row>
    <row r="3470" spans="1:21" x14ac:dyDescent="0.35">
      <c r="A3470" t="s">
        <v>21</v>
      </c>
      <c r="B3470">
        <v>1</v>
      </c>
      <c r="C3470">
        <v>2024</v>
      </c>
      <c r="D3470" t="s">
        <v>135</v>
      </c>
      <c r="E3470">
        <v>119</v>
      </c>
      <c r="F3470" t="s">
        <v>136</v>
      </c>
      <c r="G3470" t="s">
        <v>95</v>
      </c>
      <c r="H3470" t="s">
        <v>25</v>
      </c>
      <c r="I3470">
        <v>255</v>
      </c>
      <c r="J3470" t="s">
        <v>96</v>
      </c>
      <c r="K3470">
        <v>1000</v>
      </c>
      <c r="L3470">
        <v>2</v>
      </c>
      <c r="M3470">
        <v>2</v>
      </c>
      <c r="N3470" t="s">
        <v>32</v>
      </c>
      <c r="O3470" t="s">
        <v>27</v>
      </c>
      <c r="P3470">
        <v>16</v>
      </c>
      <c r="Q3470" t="s">
        <v>27</v>
      </c>
      <c r="R3470" t="s">
        <v>32</v>
      </c>
      <c r="S3470">
        <v>0</v>
      </c>
      <c r="T3470">
        <v>100</v>
      </c>
      <c r="U3470" t="s">
        <v>39</v>
      </c>
    </row>
    <row r="3471" spans="1:21" x14ac:dyDescent="0.35">
      <c r="A3471" t="s">
        <v>30</v>
      </c>
      <c r="B3471">
        <v>2</v>
      </c>
      <c r="C3471">
        <v>2024</v>
      </c>
      <c r="D3471" t="s">
        <v>135</v>
      </c>
      <c r="E3471">
        <v>119</v>
      </c>
      <c r="F3471" t="s">
        <v>136</v>
      </c>
      <c r="G3471" t="s">
        <v>95</v>
      </c>
      <c r="H3471" t="s">
        <v>25</v>
      </c>
      <c r="I3471">
        <v>420</v>
      </c>
      <c r="J3471" t="s">
        <v>27</v>
      </c>
      <c r="K3471">
        <v>350</v>
      </c>
      <c r="L3471">
        <v>2</v>
      </c>
      <c r="M3471">
        <v>1</v>
      </c>
      <c r="N3471" t="s">
        <v>32</v>
      </c>
      <c r="O3471" t="s">
        <v>27</v>
      </c>
      <c r="P3471" t="s">
        <v>28</v>
      </c>
      <c r="Q3471" t="s">
        <v>27</v>
      </c>
      <c r="R3471" t="s">
        <v>27</v>
      </c>
      <c r="S3471">
        <v>0</v>
      </c>
      <c r="T3471">
        <v>180</v>
      </c>
      <c r="U3471" t="s">
        <v>29</v>
      </c>
    </row>
    <row r="3472" spans="1:21" x14ac:dyDescent="0.35">
      <c r="A3472" t="s">
        <v>33</v>
      </c>
      <c r="B3472">
        <v>4</v>
      </c>
      <c r="C3472">
        <v>2024</v>
      </c>
      <c r="D3472" t="s">
        <v>135</v>
      </c>
      <c r="E3472">
        <v>119</v>
      </c>
      <c r="F3472" t="s">
        <v>136</v>
      </c>
      <c r="G3472" t="s">
        <v>95</v>
      </c>
      <c r="H3472" t="s">
        <v>25</v>
      </c>
      <c r="I3472">
        <v>237</v>
      </c>
      <c r="J3472" t="s">
        <v>96</v>
      </c>
      <c r="K3472">
        <v>600</v>
      </c>
      <c r="L3472">
        <v>2</v>
      </c>
      <c r="M3472">
        <v>2</v>
      </c>
      <c r="N3472" t="s">
        <v>27</v>
      </c>
      <c r="O3472" t="s">
        <v>27</v>
      </c>
      <c r="P3472">
        <v>16</v>
      </c>
      <c r="Q3472" t="s">
        <v>27</v>
      </c>
      <c r="R3472" t="s">
        <v>27</v>
      </c>
      <c r="S3472">
        <v>0</v>
      </c>
      <c r="T3472">
        <v>60</v>
      </c>
      <c r="U3472" t="s">
        <v>39</v>
      </c>
    </row>
    <row r="3473" spans="1:21" x14ac:dyDescent="0.35">
      <c r="A3473" t="s">
        <v>34</v>
      </c>
      <c r="B3473">
        <v>5</v>
      </c>
      <c r="C3473">
        <v>2024</v>
      </c>
      <c r="D3473" t="s">
        <v>135</v>
      </c>
      <c r="E3473">
        <v>119</v>
      </c>
      <c r="F3473" t="s">
        <v>136</v>
      </c>
      <c r="G3473" t="s">
        <v>95</v>
      </c>
      <c r="H3473" t="s">
        <v>25</v>
      </c>
      <c r="I3473">
        <v>195</v>
      </c>
      <c r="J3473" t="s">
        <v>96</v>
      </c>
      <c r="K3473">
        <v>480</v>
      </c>
      <c r="L3473">
        <v>2</v>
      </c>
      <c r="M3473">
        <v>2</v>
      </c>
      <c r="N3473" t="s">
        <v>27</v>
      </c>
      <c r="O3473" t="s">
        <v>27</v>
      </c>
      <c r="P3473">
        <v>16</v>
      </c>
      <c r="Q3473" t="s">
        <v>27</v>
      </c>
      <c r="R3473" t="s">
        <v>27</v>
      </c>
      <c r="S3473">
        <v>0</v>
      </c>
      <c r="T3473">
        <v>2.5</v>
      </c>
      <c r="U3473" t="s">
        <v>39</v>
      </c>
    </row>
    <row r="3474" spans="1:21" x14ac:dyDescent="0.35">
      <c r="A3474" t="s">
        <v>35</v>
      </c>
      <c r="B3474">
        <v>6</v>
      </c>
      <c r="C3474">
        <v>2024</v>
      </c>
      <c r="D3474" t="s">
        <v>135</v>
      </c>
      <c r="E3474">
        <v>119</v>
      </c>
      <c r="F3474" t="s">
        <v>136</v>
      </c>
      <c r="G3474" t="s">
        <v>95</v>
      </c>
      <c r="H3474" t="s">
        <v>25</v>
      </c>
      <c r="I3474">
        <v>124</v>
      </c>
      <c r="J3474" t="s">
        <v>96</v>
      </c>
      <c r="K3474">
        <v>600</v>
      </c>
      <c r="L3474">
        <v>2</v>
      </c>
      <c r="M3474">
        <v>1</v>
      </c>
      <c r="N3474" t="s">
        <v>27</v>
      </c>
      <c r="O3474" t="s">
        <v>27</v>
      </c>
      <c r="P3474">
        <v>17</v>
      </c>
      <c r="Q3474" t="s">
        <v>27</v>
      </c>
      <c r="R3474" t="s">
        <v>27</v>
      </c>
      <c r="S3474">
        <v>0</v>
      </c>
      <c r="T3474">
        <v>50</v>
      </c>
      <c r="U3474" t="s">
        <v>39</v>
      </c>
    </row>
    <row r="3475" spans="1:21" x14ac:dyDescent="0.35">
      <c r="A3475" t="s">
        <v>36</v>
      </c>
      <c r="B3475">
        <v>8</v>
      </c>
      <c r="C3475">
        <v>2024</v>
      </c>
      <c r="D3475" t="s">
        <v>135</v>
      </c>
      <c r="E3475">
        <v>119</v>
      </c>
      <c r="F3475" t="s">
        <v>136</v>
      </c>
      <c r="G3475" t="s">
        <v>95</v>
      </c>
      <c r="H3475" t="s">
        <v>25</v>
      </c>
      <c r="I3475">
        <v>163</v>
      </c>
      <c r="J3475" t="s">
        <v>27</v>
      </c>
      <c r="K3475">
        <v>600</v>
      </c>
      <c r="L3475">
        <v>2</v>
      </c>
      <c r="M3475">
        <v>2</v>
      </c>
      <c r="N3475" t="s">
        <v>27</v>
      </c>
      <c r="O3475" t="s">
        <v>27</v>
      </c>
      <c r="P3475">
        <v>16</v>
      </c>
      <c r="Q3475" t="s">
        <v>27</v>
      </c>
      <c r="R3475" t="s">
        <v>32</v>
      </c>
      <c r="S3475">
        <v>0</v>
      </c>
      <c r="T3475">
        <v>30</v>
      </c>
      <c r="U3475" t="s">
        <v>29</v>
      </c>
    </row>
    <row r="3476" spans="1:21" x14ac:dyDescent="0.35">
      <c r="A3476" t="s">
        <v>37</v>
      </c>
      <c r="B3476">
        <v>9</v>
      </c>
      <c r="C3476">
        <v>2024</v>
      </c>
      <c r="D3476" t="s">
        <v>135</v>
      </c>
      <c r="E3476">
        <v>119</v>
      </c>
      <c r="F3476" t="s">
        <v>136</v>
      </c>
      <c r="G3476" t="s">
        <v>95</v>
      </c>
      <c r="H3476" t="s">
        <v>25</v>
      </c>
      <c r="I3476">
        <v>165</v>
      </c>
      <c r="J3476" t="s">
        <v>27</v>
      </c>
      <c r="K3476">
        <v>600</v>
      </c>
      <c r="L3476">
        <v>2</v>
      </c>
      <c r="M3476">
        <v>0</v>
      </c>
      <c r="N3476" t="s">
        <v>27</v>
      </c>
      <c r="O3476" t="s">
        <v>27</v>
      </c>
      <c r="P3476" t="s">
        <v>28</v>
      </c>
      <c r="Q3476" t="s">
        <v>27</v>
      </c>
      <c r="R3476" t="s">
        <v>27</v>
      </c>
      <c r="S3476">
        <v>0</v>
      </c>
      <c r="T3476">
        <v>100</v>
      </c>
      <c r="U3476" t="s">
        <v>29</v>
      </c>
    </row>
    <row r="3477" spans="1:21" x14ac:dyDescent="0.35">
      <c r="A3477" t="s">
        <v>38</v>
      </c>
      <c r="B3477">
        <v>10</v>
      </c>
      <c r="C3477">
        <v>2024</v>
      </c>
      <c r="D3477" t="s">
        <v>135</v>
      </c>
      <c r="E3477">
        <v>119</v>
      </c>
      <c r="F3477" t="s">
        <v>136</v>
      </c>
      <c r="G3477" t="s">
        <v>95</v>
      </c>
      <c r="H3477" t="s">
        <v>25</v>
      </c>
      <c r="I3477">
        <v>406</v>
      </c>
      <c r="J3477" t="s">
        <v>96</v>
      </c>
      <c r="K3477">
        <v>600</v>
      </c>
      <c r="L3477">
        <v>2</v>
      </c>
      <c r="M3477">
        <v>2</v>
      </c>
      <c r="N3477" t="s">
        <v>32</v>
      </c>
      <c r="O3477" t="s">
        <v>27</v>
      </c>
      <c r="P3477" t="s">
        <v>28</v>
      </c>
      <c r="Q3477" t="s">
        <v>27</v>
      </c>
      <c r="R3477" t="s">
        <v>32</v>
      </c>
      <c r="S3477">
        <v>0</v>
      </c>
      <c r="T3477">
        <v>101</v>
      </c>
      <c r="U3477" t="s">
        <v>39</v>
      </c>
    </row>
    <row r="3478" spans="1:21" x14ac:dyDescent="0.35">
      <c r="A3478" t="s">
        <v>40</v>
      </c>
      <c r="B3478">
        <v>11</v>
      </c>
      <c r="C3478">
        <v>2024</v>
      </c>
      <c r="D3478" t="s">
        <v>135</v>
      </c>
      <c r="E3478">
        <v>119</v>
      </c>
      <c r="F3478" t="s">
        <v>136</v>
      </c>
      <c r="G3478" t="s">
        <v>95</v>
      </c>
      <c r="H3478" t="s">
        <v>25</v>
      </c>
      <c r="I3478">
        <v>175</v>
      </c>
      <c r="J3478" t="s">
        <v>96</v>
      </c>
      <c r="K3478">
        <v>600</v>
      </c>
      <c r="L3478">
        <v>2</v>
      </c>
      <c r="M3478">
        <v>2</v>
      </c>
      <c r="N3478" t="s">
        <v>32</v>
      </c>
      <c r="O3478" t="s">
        <v>27</v>
      </c>
      <c r="P3478">
        <v>18</v>
      </c>
      <c r="Q3478" t="s">
        <v>27</v>
      </c>
      <c r="R3478" t="s">
        <v>27</v>
      </c>
      <c r="S3478">
        <v>6</v>
      </c>
      <c r="T3478">
        <v>110</v>
      </c>
      <c r="U3478" t="s">
        <v>29</v>
      </c>
    </row>
    <row r="3479" spans="1:21" x14ac:dyDescent="0.35">
      <c r="A3479" t="s">
        <v>41</v>
      </c>
      <c r="B3479">
        <v>12</v>
      </c>
      <c r="C3479">
        <v>2024</v>
      </c>
      <c r="D3479" t="s">
        <v>135</v>
      </c>
      <c r="E3479">
        <v>119</v>
      </c>
      <c r="F3479" t="s">
        <v>136</v>
      </c>
      <c r="G3479" t="s">
        <v>95</v>
      </c>
      <c r="H3479" t="s">
        <v>25</v>
      </c>
      <c r="I3479">
        <v>55</v>
      </c>
      <c r="J3479" t="s">
        <v>96</v>
      </c>
      <c r="K3479">
        <v>180</v>
      </c>
      <c r="L3479">
        <v>2</v>
      </c>
      <c r="M3479">
        <v>0</v>
      </c>
      <c r="N3479" t="s">
        <v>27</v>
      </c>
      <c r="O3479" t="s">
        <v>27</v>
      </c>
      <c r="P3479">
        <v>16</v>
      </c>
      <c r="Q3479" t="s">
        <v>27</v>
      </c>
      <c r="R3479" t="s">
        <v>27</v>
      </c>
      <c r="S3479">
        <v>10</v>
      </c>
      <c r="T3479">
        <v>40</v>
      </c>
      <c r="U3479" t="s">
        <v>29</v>
      </c>
    </row>
    <row r="3480" spans="1:21" x14ac:dyDescent="0.35">
      <c r="A3480" t="s">
        <v>42</v>
      </c>
      <c r="B3480">
        <v>13</v>
      </c>
      <c r="C3480">
        <v>2024</v>
      </c>
      <c r="D3480" t="s">
        <v>135</v>
      </c>
      <c r="E3480">
        <v>119</v>
      </c>
      <c r="F3480" t="s">
        <v>136</v>
      </c>
      <c r="G3480" t="s">
        <v>95</v>
      </c>
      <c r="H3480" t="s">
        <v>25</v>
      </c>
      <c r="I3480">
        <v>139</v>
      </c>
      <c r="J3480" t="s">
        <v>87</v>
      </c>
      <c r="K3480">
        <v>1000</v>
      </c>
      <c r="L3480">
        <v>2</v>
      </c>
      <c r="M3480">
        <v>2</v>
      </c>
      <c r="N3480" t="s">
        <v>32</v>
      </c>
      <c r="O3480" t="s">
        <v>27</v>
      </c>
      <c r="P3480">
        <v>18</v>
      </c>
      <c r="Q3480" t="s">
        <v>27</v>
      </c>
      <c r="R3480" t="s">
        <v>32</v>
      </c>
      <c r="S3480">
        <v>5</v>
      </c>
      <c r="T3480">
        <v>45</v>
      </c>
      <c r="U3480" t="s">
        <v>29</v>
      </c>
    </row>
    <row r="3481" spans="1:21" x14ac:dyDescent="0.35">
      <c r="A3481" t="s">
        <v>43</v>
      </c>
      <c r="B3481">
        <v>15</v>
      </c>
      <c r="C3481">
        <v>2024</v>
      </c>
      <c r="D3481" t="s">
        <v>135</v>
      </c>
      <c r="E3481">
        <v>119</v>
      </c>
      <c r="F3481" t="s">
        <v>136</v>
      </c>
      <c r="G3481" t="s">
        <v>95</v>
      </c>
      <c r="H3481" t="s">
        <v>25</v>
      </c>
      <c r="I3481">
        <v>255</v>
      </c>
      <c r="J3481" t="s">
        <v>87</v>
      </c>
      <c r="K3481">
        <v>600</v>
      </c>
      <c r="L3481">
        <v>2</v>
      </c>
      <c r="M3481">
        <v>1</v>
      </c>
      <c r="N3481" t="s">
        <v>32</v>
      </c>
      <c r="O3481" t="s">
        <v>27</v>
      </c>
      <c r="P3481">
        <v>16</v>
      </c>
      <c r="Q3481" t="s">
        <v>27</v>
      </c>
      <c r="R3481" t="s">
        <v>32</v>
      </c>
      <c r="S3481">
        <v>0</v>
      </c>
      <c r="T3481">
        <v>46</v>
      </c>
      <c r="U3481" t="s">
        <v>29</v>
      </c>
    </row>
    <row r="3482" spans="1:21" x14ac:dyDescent="0.35">
      <c r="A3482" t="s">
        <v>44</v>
      </c>
      <c r="B3482">
        <v>16</v>
      </c>
      <c r="C3482">
        <v>2024</v>
      </c>
      <c r="D3482" t="s">
        <v>135</v>
      </c>
      <c r="E3482">
        <v>119</v>
      </c>
      <c r="F3482" t="s">
        <v>136</v>
      </c>
      <c r="G3482" t="s">
        <v>95</v>
      </c>
      <c r="H3482" t="s">
        <v>25</v>
      </c>
      <c r="I3482">
        <v>258</v>
      </c>
      <c r="J3482" t="s">
        <v>96</v>
      </c>
      <c r="K3482">
        <v>600</v>
      </c>
      <c r="L3482">
        <v>2</v>
      </c>
      <c r="M3482">
        <v>2</v>
      </c>
      <c r="N3482" t="s">
        <v>32</v>
      </c>
      <c r="O3482" t="s">
        <v>27</v>
      </c>
      <c r="P3482">
        <v>16.5</v>
      </c>
      <c r="Q3482" t="s">
        <v>27</v>
      </c>
      <c r="R3482" t="s">
        <v>32</v>
      </c>
      <c r="S3482">
        <v>0</v>
      </c>
      <c r="T3482">
        <v>50</v>
      </c>
      <c r="U3482" t="s">
        <v>29</v>
      </c>
    </row>
    <row r="3483" spans="1:21" x14ac:dyDescent="0.35">
      <c r="A3483" t="s">
        <v>45</v>
      </c>
      <c r="B3483">
        <v>17</v>
      </c>
      <c r="C3483">
        <v>2024</v>
      </c>
      <c r="D3483" t="s">
        <v>135</v>
      </c>
      <c r="E3483">
        <v>119</v>
      </c>
      <c r="F3483" t="s">
        <v>136</v>
      </c>
      <c r="G3483" t="s">
        <v>95</v>
      </c>
      <c r="H3483" t="s">
        <v>25</v>
      </c>
      <c r="I3483">
        <v>200</v>
      </c>
      <c r="J3483" t="s">
        <v>87</v>
      </c>
      <c r="K3483">
        <v>750</v>
      </c>
      <c r="L3483">
        <v>2</v>
      </c>
      <c r="M3483">
        <v>1</v>
      </c>
      <c r="N3483" t="s">
        <v>27</v>
      </c>
      <c r="O3483" t="s">
        <v>27</v>
      </c>
      <c r="P3483">
        <v>16</v>
      </c>
      <c r="Q3483" t="s">
        <v>27</v>
      </c>
      <c r="R3483" t="s">
        <v>27</v>
      </c>
      <c r="S3483">
        <v>10</v>
      </c>
      <c r="T3483">
        <v>50</v>
      </c>
      <c r="U3483" t="s">
        <v>29</v>
      </c>
    </row>
    <row r="3484" spans="1:21" x14ac:dyDescent="0.35">
      <c r="A3484" t="s">
        <v>46</v>
      </c>
      <c r="B3484">
        <v>18</v>
      </c>
      <c r="C3484">
        <v>2024</v>
      </c>
      <c r="D3484" t="s">
        <v>135</v>
      </c>
      <c r="E3484">
        <v>119</v>
      </c>
      <c r="F3484" t="s">
        <v>136</v>
      </c>
      <c r="G3484" t="s">
        <v>95</v>
      </c>
      <c r="H3484" t="s">
        <v>25</v>
      </c>
      <c r="I3484">
        <v>88</v>
      </c>
      <c r="J3484" t="s">
        <v>96</v>
      </c>
      <c r="K3484">
        <v>700</v>
      </c>
      <c r="L3484">
        <v>2</v>
      </c>
      <c r="M3484">
        <v>1</v>
      </c>
      <c r="N3484" t="s">
        <v>27</v>
      </c>
      <c r="O3484" t="s">
        <v>27</v>
      </c>
      <c r="P3484">
        <v>16</v>
      </c>
      <c r="Q3484" t="s">
        <v>27</v>
      </c>
      <c r="R3484" t="s">
        <v>27</v>
      </c>
      <c r="S3484">
        <v>0</v>
      </c>
      <c r="T3484">
        <v>20</v>
      </c>
      <c r="U3484" t="s">
        <v>39</v>
      </c>
    </row>
    <row r="3485" spans="1:21" x14ac:dyDescent="0.35">
      <c r="A3485" t="s">
        <v>47</v>
      </c>
      <c r="B3485">
        <v>19</v>
      </c>
      <c r="C3485">
        <v>2024</v>
      </c>
      <c r="D3485" t="s">
        <v>135</v>
      </c>
      <c r="E3485">
        <v>119</v>
      </c>
      <c r="F3485" t="s">
        <v>136</v>
      </c>
      <c r="G3485" t="s">
        <v>95</v>
      </c>
      <c r="H3485" t="s">
        <v>25</v>
      </c>
      <c r="I3485">
        <v>143</v>
      </c>
      <c r="J3485" t="s">
        <v>87</v>
      </c>
      <c r="K3485">
        <v>600</v>
      </c>
      <c r="L3485">
        <v>2</v>
      </c>
      <c r="M3485">
        <v>1</v>
      </c>
      <c r="N3485" t="s">
        <v>27</v>
      </c>
      <c r="O3485" t="s">
        <v>27</v>
      </c>
      <c r="P3485" t="s">
        <v>28</v>
      </c>
      <c r="Q3485" t="s">
        <v>27</v>
      </c>
      <c r="R3485" t="s">
        <v>27</v>
      </c>
      <c r="S3485">
        <v>6</v>
      </c>
      <c r="T3485">
        <v>60</v>
      </c>
      <c r="U3485" t="s">
        <v>29</v>
      </c>
    </row>
    <row r="3486" spans="1:21" x14ac:dyDescent="0.35">
      <c r="A3486" t="s">
        <v>48</v>
      </c>
      <c r="B3486">
        <v>20</v>
      </c>
      <c r="C3486">
        <v>2024</v>
      </c>
      <c r="D3486" t="s">
        <v>135</v>
      </c>
      <c r="E3486">
        <v>119</v>
      </c>
      <c r="F3486" t="s">
        <v>136</v>
      </c>
      <c r="G3486" t="s">
        <v>95</v>
      </c>
      <c r="H3486" t="s">
        <v>25</v>
      </c>
      <c r="I3486">
        <v>210</v>
      </c>
      <c r="J3486" t="s">
        <v>87</v>
      </c>
      <c r="K3486">
        <v>1000</v>
      </c>
      <c r="L3486">
        <v>2</v>
      </c>
      <c r="M3486">
        <v>2</v>
      </c>
      <c r="N3486" t="s">
        <v>32</v>
      </c>
      <c r="O3486" t="s">
        <v>27</v>
      </c>
      <c r="P3486">
        <v>17</v>
      </c>
      <c r="Q3486" t="s">
        <v>27</v>
      </c>
      <c r="R3486" t="s">
        <v>32</v>
      </c>
      <c r="S3486">
        <v>0</v>
      </c>
      <c r="T3486">
        <v>50</v>
      </c>
      <c r="U3486" t="s">
        <v>39</v>
      </c>
    </row>
    <row r="3487" spans="1:21" x14ac:dyDescent="0.35">
      <c r="A3487" t="s">
        <v>49</v>
      </c>
      <c r="B3487">
        <v>21</v>
      </c>
      <c r="C3487">
        <v>2024</v>
      </c>
      <c r="D3487" t="s">
        <v>135</v>
      </c>
      <c r="E3487">
        <v>119</v>
      </c>
      <c r="F3487" t="s">
        <v>136</v>
      </c>
      <c r="G3487" t="s">
        <v>95</v>
      </c>
      <c r="H3487" t="s">
        <v>25</v>
      </c>
      <c r="I3487">
        <v>135</v>
      </c>
      <c r="J3487" t="s">
        <v>87</v>
      </c>
      <c r="K3487">
        <v>750</v>
      </c>
      <c r="L3487">
        <v>2</v>
      </c>
      <c r="M3487">
        <v>2</v>
      </c>
      <c r="N3487" t="s">
        <v>27</v>
      </c>
      <c r="O3487" t="s">
        <v>27</v>
      </c>
      <c r="P3487">
        <v>18</v>
      </c>
      <c r="Q3487" t="s">
        <v>32</v>
      </c>
      <c r="R3487" t="s">
        <v>27</v>
      </c>
      <c r="S3487">
        <v>0</v>
      </c>
      <c r="T3487">
        <v>100</v>
      </c>
      <c r="U3487" t="s">
        <v>39</v>
      </c>
    </row>
    <row r="3488" spans="1:21" x14ac:dyDescent="0.35">
      <c r="A3488" t="s">
        <v>50</v>
      </c>
      <c r="B3488">
        <v>22</v>
      </c>
      <c r="C3488">
        <v>2024</v>
      </c>
      <c r="D3488" t="s">
        <v>135</v>
      </c>
      <c r="E3488">
        <v>119</v>
      </c>
      <c r="F3488" t="s">
        <v>136</v>
      </c>
      <c r="G3488" t="s">
        <v>95</v>
      </c>
      <c r="H3488" t="s">
        <v>25</v>
      </c>
      <c r="I3488">
        <v>75</v>
      </c>
      <c r="J3488" t="s">
        <v>96</v>
      </c>
      <c r="K3488">
        <v>750</v>
      </c>
      <c r="L3488">
        <v>2</v>
      </c>
      <c r="M3488">
        <v>2</v>
      </c>
      <c r="N3488" t="s">
        <v>27</v>
      </c>
      <c r="O3488" t="s">
        <v>27</v>
      </c>
      <c r="P3488">
        <v>16</v>
      </c>
      <c r="Q3488" t="s">
        <v>27</v>
      </c>
      <c r="R3488" t="s">
        <v>27</v>
      </c>
      <c r="S3488">
        <v>0</v>
      </c>
      <c r="T3488">
        <v>50</v>
      </c>
      <c r="U3488" t="s">
        <v>39</v>
      </c>
    </row>
    <row r="3489" spans="1:21" x14ac:dyDescent="0.35">
      <c r="A3489" t="s">
        <v>51</v>
      </c>
      <c r="B3489">
        <v>23</v>
      </c>
      <c r="C3489">
        <v>2024</v>
      </c>
      <c r="D3489" t="s">
        <v>135</v>
      </c>
      <c r="E3489">
        <v>119</v>
      </c>
      <c r="F3489" t="s">
        <v>136</v>
      </c>
      <c r="G3489" t="s">
        <v>95</v>
      </c>
      <c r="H3489" t="s">
        <v>25</v>
      </c>
      <c r="I3489">
        <v>41</v>
      </c>
      <c r="J3489" t="s">
        <v>27</v>
      </c>
      <c r="K3489">
        <v>600</v>
      </c>
      <c r="L3489">
        <v>2</v>
      </c>
      <c r="M3489">
        <v>2</v>
      </c>
      <c r="N3489" t="s">
        <v>32</v>
      </c>
      <c r="O3489" t="s">
        <v>27</v>
      </c>
      <c r="P3489" t="s">
        <v>28</v>
      </c>
      <c r="Q3489" t="s">
        <v>27</v>
      </c>
      <c r="R3489" t="s">
        <v>32</v>
      </c>
      <c r="S3489">
        <v>0</v>
      </c>
      <c r="T3489">
        <v>40</v>
      </c>
      <c r="U3489" t="s">
        <v>29</v>
      </c>
    </row>
    <row r="3490" spans="1:21" x14ac:dyDescent="0.35">
      <c r="A3490" t="s">
        <v>52</v>
      </c>
      <c r="B3490">
        <v>24</v>
      </c>
      <c r="C3490">
        <v>2024</v>
      </c>
      <c r="D3490" t="s">
        <v>135</v>
      </c>
      <c r="E3490">
        <v>119</v>
      </c>
      <c r="F3490" t="s">
        <v>136</v>
      </c>
      <c r="G3490" t="s">
        <v>95</v>
      </c>
      <c r="H3490" t="s">
        <v>25</v>
      </c>
      <c r="I3490">
        <v>104</v>
      </c>
      <c r="J3490" t="s">
        <v>99</v>
      </c>
      <c r="K3490">
        <v>600</v>
      </c>
      <c r="L3490">
        <v>2</v>
      </c>
      <c r="M3490">
        <v>2</v>
      </c>
      <c r="N3490" t="s">
        <v>32</v>
      </c>
      <c r="O3490" t="s">
        <v>27</v>
      </c>
      <c r="P3490">
        <v>17</v>
      </c>
      <c r="Q3490" t="s">
        <v>27</v>
      </c>
      <c r="R3490" t="s">
        <v>32</v>
      </c>
      <c r="S3490">
        <v>6</v>
      </c>
      <c r="T3490">
        <v>25</v>
      </c>
      <c r="U3490" t="s">
        <v>29</v>
      </c>
    </row>
    <row r="3491" spans="1:21" x14ac:dyDescent="0.35">
      <c r="A3491" t="s">
        <v>53</v>
      </c>
      <c r="B3491">
        <v>25</v>
      </c>
      <c r="C3491">
        <v>2024</v>
      </c>
      <c r="D3491" t="s">
        <v>135</v>
      </c>
      <c r="E3491">
        <v>119</v>
      </c>
      <c r="F3491" t="s">
        <v>136</v>
      </c>
      <c r="G3491" t="s">
        <v>95</v>
      </c>
      <c r="H3491" t="s">
        <v>25</v>
      </c>
      <c r="I3491">
        <v>313</v>
      </c>
      <c r="J3491" t="s">
        <v>27</v>
      </c>
      <c r="K3491">
        <v>600</v>
      </c>
      <c r="L3491">
        <v>2</v>
      </c>
      <c r="M3491">
        <v>2</v>
      </c>
      <c r="N3491" t="s">
        <v>27</v>
      </c>
      <c r="O3491" t="s">
        <v>27</v>
      </c>
      <c r="P3491" t="s">
        <v>28</v>
      </c>
      <c r="Q3491" t="s">
        <v>27</v>
      </c>
      <c r="R3491" t="s">
        <v>32</v>
      </c>
      <c r="S3491">
        <v>0</v>
      </c>
      <c r="T3491">
        <v>68</v>
      </c>
      <c r="U3491" t="s">
        <v>39</v>
      </c>
    </row>
    <row r="3492" spans="1:21" x14ac:dyDescent="0.35">
      <c r="A3492" t="s">
        <v>54</v>
      </c>
      <c r="B3492">
        <v>26</v>
      </c>
      <c r="C3492">
        <v>2024</v>
      </c>
      <c r="D3492" t="s">
        <v>135</v>
      </c>
      <c r="E3492">
        <v>119</v>
      </c>
      <c r="F3492" t="s">
        <v>136</v>
      </c>
      <c r="G3492" t="s">
        <v>95</v>
      </c>
      <c r="H3492" t="s">
        <v>25</v>
      </c>
      <c r="I3492">
        <v>230</v>
      </c>
      <c r="J3492" t="s">
        <v>99</v>
      </c>
      <c r="K3492">
        <v>400</v>
      </c>
      <c r="L3492">
        <v>2</v>
      </c>
      <c r="M3492">
        <v>2</v>
      </c>
      <c r="N3492" t="s">
        <v>32</v>
      </c>
      <c r="O3492" t="s">
        <v>27</v>
      </c>
      <c r="P3492">
        <v>17</v>
      </c>
      <c r="Q3492" t="s">
        <v>32</v>
      </c>
      <c r="R3492" t="s">
        <v>27</v>
      </c>
      <c r="S3492">
        <v>0</v>
      </c>
      <c r="T3492">
        <v>48</v>
      </c>
      <c r="U3492" t="s">
        <v>39</v>
      </c>
    </row>
    <row r="3493" spans="1:21" x14ac:dyDescent="0.35">
      <c r="A3493" t="s">
        <v>55</v>
      </c>
      <c r="B3493">
        <v>27</v>
      </c>
      <c r="C3493">
        <v>2024</v>
      </c>
      <c r="D3493" t="s">
        <v>135</v>
      </c>
      <c r="E3493">
        <v>119</v>
      </c>
      <c r="F3493" t="s">
        <v>136</v>
      </c>
      <c r="G3493" t="s">
        <v>95</v>
      </c>
      <c r="H3493" t="s">
        <v>25</v>
      </c>
      <c r="I3493">
        <v>280</v>
      </c>
      <c r="J3493" t="s">
        <v>87</v>
      </c>
      <c r="K3493">
        <v>600</v>
      </c>
      <c r="L3493">
        <v>2</v>
      </c>
      <c r="M3493">
        <v>3</v>
      </c>
      <c r="N3493" t="s">
        <v>27</v>
      </c>
      <c r="O3493" t="s">
        <v>27</v>
      </c>
      <c r="P3493">
        <v>17</v>
      </c>
      <c r="Q3493" t="s">
        <v>27</v>
      </c>
      <c r="R3493" t="s">
        <v>27</v>
      </c>
      <c r="S3493" s="6">
        <f>8/3</f>
        <v>2.6666666666666665</v>
      </c>
      <c r="T3493">
        <v>76.66</v>
      </c>
      <c r="U3493" t="s">
        <v>29</v>
      </c>
    </row>
    <row r="3494" spans="1:21" x14ac:dyDescent="0.35">
      <c r="A3494" t="s">
        <v>56</v>
      </c>
      <c r="B3494">
        <v>28</v>
      </c>
      <c r="C3494">
        <v>2024</v>
      </c>
      <c r="D3494" t="s">
        <v>135</v>
      </c>
      <c r="E3494">
        <v>119</v>
      </c>
      <c r="F3494" t="s">
        <v>136</v>
      </c>
      <c r="G3494" t="s">
        <v>95</v>
      </c>
      <c r="H3494" t="s">
        <v>25</v>
      </c>
      <c r="I3494">
        <v>335</v>
      </c>
      <c r="J3494" t="s">
        <v>87</v>
      </c>
      <c r="K3494">
        <v>600</v>
      </c>
      <c r="L3494">
        <v>2</v>
      </c>
      <c r="M3494">
        <v>2</v>
      </c>
      <c r="N3494" t="s">
        <v>27</v>
      </c>
      <c r="O3494" t="s">
        <v>27</v>
      </c>
      <c r="P3494">
        <v>17</v>
      </c>
      <c r="Q3494" t="s">
        <v>27</v>
      </c>
      <c r="R3494" t="s">
        <v>32</v>
      </c>
      <c r="S3494">
        <v>0</v>
      </c>
      <c r="T3494">
        <v>50</v>
      </c>
      <c r="U3494" t="s">
        <v>39</v>
      </c>
    </row>
    <row r="3495" spans="1:21" x14ac:dyDescent="0.35">
      <c r="A3495" t="s">
        <v>57</v>
      </c>
      <c r="B3495">
        <v>29</v>
      </c>
      <c r="C3495">
        <v>2024</v>
      </c>
      <c r="D3495" t="s">
        <v>135</v>
      </c>
      <c r="E3495">
        <v>119</v>
      </c>
      <c r="F3495" t="s">
        <v>136</v>
      </c>
      <c r="G3495" t="s">
        <v>95</v>
      </c>
      <c r="H3495" t="s">
        <v>25</v>
      </c>
      <c r="I3495">
        <v>146</v>
      </c>
      <c r="J3495" t="s">
        <v>96</v>
      </c>
      <c r="K3495">
        <v>750</v>
      </c>
      <c r="L3495">
        <v>2</v>
      </c>
      <c r="M3495">
        <v>2</v>
      </c>
      <c r="N3495" t="s">
        <v>32</v>
      </c>
      <c r="O3495" t="s">
        <v>27</v>
      </c>
      <c r="P3495">
        <v>17</v>
      </c>
      <c r="Q3495" t="s">
        <v>27</v>
      </c>
      <c r="R3495" t="s">
        <v>27</v>
      </c>
      <c r="S3495">
        <v>0</v>
      </c>
      <c r="T3495">
        <v>30</v>
      </c>
      <c r="U3495" t="s">
        <v>39</v>
      </c>
    </row>
    <row r="3496" spans="1:21" x14ac:dyDescent="0.35">
      <c r="A3496" t="s">
        <v>58</v>
      </c>
      <c r="B3496">
        <v>30</v>
      </c>
      <c r="C3496">
        <v>2024</v>
      </c>
      <c r="D3496" t="s">
        <v>135</v>
      </c>
      <c r="E3496">
        <v>119</v>
      </c>
      <c r="F3496" t="s">
        <v>136</v>
      </c>
      <c r="G3496" t="s">
        <v>95</v>
      </c>
      <c r="H3496" t="s">
        <v>25</v>
      </c>
      <c r="I3496">
        <v>309</v>
      </c>
      <c r="J3496" t="s">
        <v>87</v>
      </c>
      <c r="K3496">
        <v>650</v>
      </c>
      <c r="L3496">
        <v>2</v>
      </c>
      <c r="M3496">
        <v>2</v>
      </c>
      <c r="N3496" t="s">
        <v>27</v>
      </c>
      <c r="O3496" t="s">
        <v>27</v>
      </c>
      <c r="P3496">
        <v>18</v>
      </c>
      <c r="Q3496" t="s">
        <v>32</v>
      </c>
      <c r="R3496" t="s">
        <v>32</v>
      </c>
      <c r="S3496">
        <v>0</v>
      </c>
      <c r="T3496">
        <v>80</v>
      </c>
      <c r="U3496" t="s">
        <v>29</v>
      </c>
    </row>
    <row r="3497" spans="1:21" x14ac:dyDescent="0.35">
      <c r="A3497" t="s">
        <v>59</v>
      </c>
      <c r="B3497">
        <v>31</v>
      </c>
      <c r="C3497">
        <v>2024</v>
      </c>
      <c r="D3497" t="s">
        <v>135</v>
      </c>
      <c r="E3497">
        <v>119</v>
      </c>
      <c r="F3497" t="s">
        <v>136</v>
      </c>
      <c r="G3497" t="s">
        <v>95</v>
      </c>
      <c r="H3497" t="s">
        <v>25</v>
      </c>
      <c r="I3497">
        <v>148</v>
      </c>
      <c r="J3497" t="s">
        <v>87</v>
      </c>
      <c r="K3497">
        <v>600</v>
      </c>
      <c r="L3497">
        <v>2</v>
      </c>
      <c r="M3497">
        <v>1</v>
      </c>
      <c r="N3497" t="s">
        <v>32</v>
      </c>
      <c r="O3497" t="s">
        <v>27</v>
      </c>
      <c r="P3497">
        <v>17</v>
      </c>
      <c r="Q3497" t="s">
        <v>32</v>
      </c>
      <c r="R3497" t="s">
        <v>32</v>
      </c>
      <c r="S3497">
        <v>8</v>
      </c>
      <c r="T3497">
        <v>118</v>
      </c>
      <c r="U3497" t="s">
        <v>39</v>
      </c>
    </row>
    <row r="3498" spans="1:21" x14ac:dyDescent="0.35">
      <c r="A3498" t="s">
        <v>60</v>
      </c>
      <c r="B3498">
        <v>32</v>
      </c>
      <c r="C3498">
        <v>2024</v>
      </c>
      <c r="D3498" t="s">
        <v>135</v>
      </c>
      <c r="E3498">
        <v>119</v>
      </c>
      <c r="F3498" t="s">
        <v>136</v>
      </c>
      <c r="G3498" t="s">
        <v>95</v>
      </c>
      <c r="H3498" t="s">
        <v>25</v>
      </c>
      <c r="I3498">
        <v>210</v>
      </c>
      <c r="J3498" t="s">
        <v>96</v>
      </c>
      <c r="K3498">
        <v>600</v>
      </c>
      <c r="L3498">
        <v>2</v>
      </c>
      <c r="M3498">
        <v>3</v>
      </c>
      <c r="N3498" t="s">
        <v>32</v>
      </c>
      <c r="O3498" t="s">
        <v>27</v>
      </c>
      <c r="P3498">
        <v>18</v>
      </c>
      <c r="Q3498" t="s">
        <v>32</v>
      </c>
      <c r="R3498" t="s">
        <v>27</v>
      </c>
      <c r="S3498">
        <v>0</v>
      </c>
      <c r="T3498">
        <v>70</v>
      </c>
      <c r="U3498" t="s">
        <v>39</v>
      </c>
    </row>
    <row r="3499" spans="1:21" x14ac:dyDescent="0.35">
      <c r="A3499" t="s">
        <v>61</v>
      </c>
      <c r="B3499">
        <v>33</v>
      </c>
      <c r="C3499">
        <v>2024</v>
      </c>
      <c r="D3499" t="s">
        <v>135</v>
      </c>
      <c r="E3499">
        <v>119</v>
      </c>
      <c r="F3499" t="s">
        <v>136</v>
      </c>
      <c r="G3499" t="s">
        <v>95</v>
      </c>
      <c r="H3499" t="s">
        <v>25</v>
      </c>
      <c r="I3499">
        <v>50</v>
      </c>
      <c r="J3499" t="s">
        <v>87</v>
      </c>
      <c r="K3499">
        <v>600</v>
      </c>
      <c r="L3499">
        <v>2</v>
      </c>
      <c r="M3499">
        <v>2</v>
      </c>
      <c r="N3499" t="s">
        <v>32</v>
      </c>
      <c r="O3499" t="s">
        <v>27</v>
      </c>
      <c r="P3499" t="s">
        <v>28</v>
      </c>
      <c r="Q3499" t="s">
        <v>27</v>
      </c>
      <c r="R3499" t="s">
        <v>32</v>
      </c>
      <c r="S3499">
        <v>0</v>
      </c>
      <c r="T3499">
        <v>50</v>
      </c>
      <c r="U3499" t="s">
        <v>39</v>
      </c>
    </row>
    <row r="3500" spans="1:21" x14ac:dyDescent="0.35">
      <c r="A3500" t="s">
        <v>62</v>
      </c>
      <c r="B3500">
        <v>34</v>
      </c>
      <c r="C3500">
        <v>2024</v>
      </c>
      <c r="D3500" t="s">
        <v>135</v>
      </c>
      <c r="E3500">
        <v>119</v>
      </c>
      <c r="F3500" t="s">
        <v>136</v>
      </c>
      <c r="G3500" t="s">
        <v>95</v>
      </c>
      <c r="H3500" t="s">
        <v>25</v>
      </c>
      <c r="I3500">
        <v>193</v>
      </c>
      <c r="J3500" t="s">
        <v>87</v>
      </c>
      <c r="K3500">
        <v>600</v>
      </c>
      <c r="L3500">
        <v>2</v>
      </c>
      <c r="M3500">
        <v>2</v>
      </c>
      <c r="N3500" t="s">
        <v>27</v>
      </c>
      <c r="O3500" t="s">
        <v>27</v>
      </c>
      <c r="P3500">
        <v>17</v>
      </c>
      <c r="Q3500" t="s">
        <v>32</v>
      </c>
      <c r="R3500" t="s">
        <v>27</v>
      </c>
      <c r="S3500">
        <v>0</v>
      </c>
      <c r="T3500">
        <v>90</v>
      </c>
      <c r="U3500" t="s">
        <v>29</v>
      </c>
    </row>
    <row r="3501" spans="1:21" x14ac:dyDescent="0.35">
      <c r="A3501" t="s">
        <v>63</v>
      </c>
      <c r="B3501">
        <v>35</v>
      </c>
      <c r="C3501">
        <v>2024</v>
      </c>
      <c r="D3501" t="s">
        <v>135</v>
      </c>
      <c r="E3501">
        <v>119</v>
      </c>
      <c r="F3501" t="s">
        <v>136</v>
      </c>
      <c r="G3501" t="s">
        <v>95</v>
      </c>
      <c r="H3501" t="s">
        <v>25</v>
      </c>
      <c r="I3501">
        <v>313</v>
      </c>
      <c r="J3501" t="s">
        <v>96</v>
      </c>
      <c r="K3501">
        <v>600</v>
      </c>
      <c r="L3501">
        <v>2</v>
      </c>
      <c r="M3501">
        <v>3</v>
      </c>
      <c r="N3501" t="s">
        <v>27</v>
      </c>
      <c r="O3501" t="s">
        <v>27</v>
      </c>
      <c r="P3501">
        <v>17</v>
      </c>
      <c r="Q3501" t="s">
        <v>27</v>
      </c>
      <c r="R3501" t="s">
        <v>27</v>
      </c>
      <c r="S3501">
        <v>0</v>
      </c>
      <c r="T3501">
        <v>200</v>
      </c>
      <c r="U3501" t="s">
        <v>39</v>
      </c>
    </row>
    <row r="3502" spans="1:21" x14ac:dyDescent="0.35">
      <c r="A3502" t="s">
        <v>64</v>
      </c>
      <c r="B3502">
        <v>36</v>
      </c>
      <c r="C3502">
        <v>2024</v>
      </c>
      <c r="D3502" t="s">
        <v>135</v>
      </c>
      <c r="E3502">
        <v>119</v>
      </c>
      <c r="F3502" t="s">
        <v>136</v>
      </c>
      <c r="G3502" t="s">
        <v>95</v>
      </c>
      <c r="H3502" t="s">
        <v>25</v>
      </c>
      <c r="I3502">
        <v>70</v>
      </c>
      <c r="J3502" t="s">
        <v>27</v>
      </c>
      <c r="K3502">
        <v>600</v>
      </c>
      <c r="L3502">
        <v>2</v>
      </c>
      <c r="M3502">
        <v>2</v>
      </c>
      <c r="N3502" t="s">
        <v>27</v>
      </c>
      <c r="O3502" t="s">
        <v>27</v>
      </c>
      <c r="P3502">
        <v>17</v>
      </c>
      <c r="Q3502" t="s">
        <v>27</v>
      </c>
      <c r="R3502" t="s">
        <v>27</v>
      </c>
      <c r="S3502">
        <v>0</v>
      </c>
      <c r="T3502">
        <v>20</v>
      </c>
      <c r="U3502" t="s">
        <v>39</v>
      </c>
    </row>
    <row r="3503" spans="1:21" x14ac:dyDescent="0.35">
      <c r="A3503" t="s">
        <v>65</v>
      </c>
      <c r="B3503">
        <v>37</v>
      </c>
      <c r="C3503">
        <v>2024</v>
      </c>
      <c r="D3503" t="s">
        <v>135</v>
      </c>
      <c r="E3503">
        <v>119</v>
      </c>
      <c r="F3503" t="s">
        <v>136</v>
      </c>
      <c r="G3503" t="s">
        <v>95</v>
      </c>
      <c r="H3503" t="s">
        <v>25</v>
      </c>
      <c r="I3503">
        <v>188</v>
      </c>
      <c r="J3503" t="s">
        <v>27</v>
      </c>
      <c r="K3503">
        <v>600</v>
      </c>
      <c r="L3503">
        <v>2</v>
      </c>
      <c r="M3503">
        <v>2</v>
      </c>
      <c r="N3503" t="s">
        <v>27</v>
      </c>
      <c r="O3503" t="s">
        <v>27</v>
      </c>
      <c r="P3503" t="s">
        <v>28</v>
      </c>
      <c r="Q3503" t="s">
        <v>27</v>
      </c>
      <c r="R3503" t="s">
        <v>32</v>
      </c>
      <c r="S3503">
        <v>16</v>
      </c>
      <c r="T3503">
        <v>20</v>
      </c>
      <c r="U3503" t="s">
        <v>39</v>
      </c>
    </row>
    <row r="3504" spans="1:21" x14ac:dyDescent="0.35">
      <c r="A3504" t="s">
        <v>66</v>
      </c>
      <c r="B3504">
        <v>38</v>
      </c>
      <c r="C3504">
        <v>2024</v>
      </c>
      <c r="D3504" t="s">
        <v>135</v>
      </c>
      <c r="E3504">
        <v>119</v>
      </c>
      <c r="F3504" t="s">
        <v>136</v>
      </c>
      <c r="G3504" t="s">
        <v>95</v>
      </c>
      <c r="H3504" t="s">
        <v>25</v>
      </c>
      <c r="I3504">
        <v>260</v>
      </c>
      <c r="J3504" t="s">
        <v>87</v>
      </c>
      <c r="K3504">
        <v>600</v>
      </c>
      <c r="L3504">
        <v>2</v>
      </c>
      <c r="M3504">
        <v>3</v>
      </c>
      <c r="N3504" t="s">
        <v>27</v>
      </c>
      <c r="O3504" t="s">
        <v>27</v>
      </c>
      <c r="P3504" t="s">
        <v>28</v>
      </c>
      <c r="Q3504" t="s">
        <v>27</v>
      </c>
      <c r="R3504" t="s">
        <v>32</v>
      </c>
      <c r="S3504">
        <v>0</v>
      </c>
      <c r="T3504">
        <v>40</v>
      </c>
      <c r="U3504" t="s">
        <v>39</v>
      </c>
    </row>
    <row r="3505" spans="1:21" x14ac:dyDescent="0.35">
      <c r="A3505" t="s">
        <v>67</v>
      </c>
      <c r="B3505">
        <v>39</v>
      </c>
      <c r="C3505">
        <v>2024</v>
      </c>
      <c r="D3505" t="s">
        <v>135</v>
      </c>
      <c r="E3505">
        <v>119</v>
      </c>
      <c r="F3505" t="s">
        <v>136</v>
      </c>
      <c r="G3505" t="s">
        <v>95</v>
      </c>
      <c r="H3505" t="s">
        <v>25</v>
      </c>
      <c r="I3505">
        <v>85</v>
      </c>
      <c r="J3505" t="s">
        <v>96</v>
      </c>
      <c r="K3505">
        <v>600</v>
      </c>
      <c r="L3505">
        <v>2</v>
      </c>
      <c r="M3505">
        <v>2</v>
      </c>
      <c r="N3505" t="s">
        <v>27</v>
      </c>
      <c r="O3505" t="s">
        <v>27</v>
      </c>
      <c r="P3505">
        <v>16</v>
      </c>
      <c r="Q3505" t="s">
        <v>27</v>
      </c>
      <c r="R3505" t="s">
        <v>32</v>
      </c>
      <c r="S3505">
        <v>4</v>
      </c>
      <c r="T3505">
        <v>55</v>
      </c>
      <c r="U3505" t="s">
        <v>39</v>
      </c>
    </row>
    <row r="3506" spans="1:21" x14ac:dyDescent="0.35">
      <c r="A3506" t="s">
        <v>68</v>
      </c>
      <c r="B3506">
        <v>40</v>
      </c>
      <c r="C3506">
        <v>2024</v>
      </c>
      <c r="D3506" t="s">
        <v>135</v>
      </c>
      <c r="E3506">
        <v>119</v>
      </c>
      <c r="F3506" t="s">
        <v>136</v>
      </c>
      <c r="G3506" t="s">
        <v>95</v>
      </c>
      <c r="H3506" t="s">
        <v>25</v>
      </c>
      <c r="I3506">
        <v>60</v>
      </c>
      <c r="J3506" t="s">
        <v>97</v>
      </c>
      <c r="K3506">
        <v>600</v>
      </c>
      <c r="L3506">
        <v>2</v>
      </c>
      <c r="M3506">
        <v>2</v>
      </c>
      <c r="N3506" t="s">
        <v>32</v>
      </c>
      <c r="O3506" t="s">
        <v>27</v>
      </c>
      <c r="P3506">
        <v>16</v>
      </c>
      <c r="Q3506" t="s">
        <v>27</v>
      </c>
      <c r="R3506" t="s">
        <v>27</v>
      </c>
      <c r="S3506">
        <v>0</v>
      </c>
      <c r="T3506">
        <v>50</v>
      </c>
      <c r="U3506" t="s">
        <v>39</v>
      </c>
    </row>
    <row r="3507" spans="1:21" x14ac:dyDescent="0.35">
      <c r="A3507" t="s">
        <v>69</v>
      </c>
      <c r="B3507">
        <v>41</v>
      </c>
      <c r="C3507">
        <v>2024</v>
      </c>
      <c r="D3507" t="s">
        <v>135</v>
      </c>
      <c r="E3507">
        <v>119</v>
      </c>
      <c r="F3507" t="s">
        <v>136</v>
      </c>
      <c r="G3507" t="s">
        <v>95</v>
      </c>
      <c r="H3507" t="s">
        <v>25</v>
      </c>
      <c r="I3507">
        <v>155</v>
      </c>
      <c r="J3507" t="s">
        <v>87</v>
      </c>
      <c r="K3507">
        <v>704</v>
      </c>
      <c r="L3507">
        <v>2</v>
      </c>
      <c r="M3507">
        <v>3</v>
      </c>
      <c r="N3507" t="s">
        <v>27</v>
      </c>
      <c r="O3507" t="s">
        <v>27</v>
      </c>
      <c r="P3507">
        <v>18</v>
      </c>
      <c r="Q3507" t="s">
        <v>27</v>
      </c>
      <c r="R3507" t="s">
        <v>27</v>
      </c>
      <c r="S3507">
        <v>0</v>
      </c>
      <c r="T3507">
        <v>65</v>
      </c>
      <c r="U3507" t="s">
        <v>39</v>
      </c>
    </row>
    <row r="3508" spans="1:21" x14ac:dyDescent="0.35">
      <c r="A3508" t="s">
        <v>70</v>
      </c>
      <c r="B3508">
        <v>42</v>
      </c>
      <c r="C3508">
        <v>2024</v>
      </c>
      <c r="D3508" t="s">
        <v>135</v>
      </c>
      <c r="E3508">
        <v>119</v>
      </c>
      <c r="F3508" t="s">
        <v>136</v>
      </c>
      <c r="G3508" t="s">
        <v>95</v>
      </c>
      <c r="H3508" t="s">
        <v>25</v>
      </c>
      <c r="I3508">
        <v>118</v>
      </c>
      <c r="J3508" t="s">
        <v>96</v>
      </c>
      <c r="K3508">
        <v>300</v>
      </c>
      <c r="L3508">
        <v>2</v>
      </c>
      <c r="M3508">
        <v>1</v>
      </c>
      <c r="N3508" t="s">
        <v>27</v>
      </c>
      <c r="O3508" t="s">
        <v>27</v>
      </c>
      <c r="P3508">
        <v>16</v>
      </c>
      <c r="Q3508" t="s">
        <v>32</v>
      </c>
      <c r="R3508" t="s">
        <v>27</v>
      </c>
      <c r="S3508">
        <v>0</v>
      </c>
      <c r="T3508">
        <v>82</v>
      </c>
      <c r="U3508" t="s">
        <v>39</v>
      </c>
    </row>
    <row r="3509" spans="1:21" x14ac:dyDescent="0.35">
      <c r="A3509" t="s">
        <v>71</v>
      </c>
      <c r="B3509">
        <v>44</v>
      </c>
      <c r="C3509">
        <v>2024</v>
      </c>
      <c r="D3509" t="s">
        <v>135</v>
      </c>
      <c r="E3509">
        <v>119</v>
      </c>
      <c r="F3509" t="s">
        <v>136</v>
      </c>
      <c r="G3509" t="s">
        <v>95</v>
      </c>
      <c r="H3509" t="s">
        <v>25</v>
      </c>
      <c r="I3509">
        <v>100</v>
      </c>
      <c r="J3509" t="s">
        <v>87</v>
      </c>
      <c r="K3509">
        <v>600</v>
      </c>
      <c r="L3509">
        <v>2</v>
      </c>
      <c r="M3509">
        <v>1</v>
      </c>
      <c r="N3509" t="s">
        <v>27</v>
      </c>
      <c r="O3509" t="s">
        <v>27</v>
      </c>
      <c r="P3509">
        <v>18</v>
      </c>
      <c r="Q3509" t="s">
        <v>32</v>
      </c>
      <c r="R3509" t="s">
        <v>27</v>
      </c>
      <c r="S3509">
        <v>0</v>
      </c>
      <c r="T3509">
        <v>25</v>
      </c>
      <c r="U3509" t="s">
        <v>29</v>
      </c>
    </row>
    <row r="3510" spans="1:21" x14ac:dyDescent="0.35">
      <c r="A3510" t="s">
        <v>72</v>
      </c>
      <c r="B3510">
        <v>45</v>
      </c>
      <c r="C3510">
        <v>2024</v>
      </c>
      <c r="D3510" t="s">
        <v>135</v>
      </c>
      <c r="E3510">
        <v>119</v>
      </c>
      <c r="F3510" t="s">
        <v>136</v>
      </c>
      <c r="G3510" t="s">
        <v>95</v>
      </c>
      <c r="H3510" t="s">
        <v>25</v>
      </c>
      <c r="I3510">
        <v>224</v>
      </c>
      <c r="J3510" t="s">
        <v>96</v>
      </c>
      <c r="K3510">
        <v>450</v>
      </c>
      <c r="L3510">
        <v>2</v>
      </c>
      <c r="M3510">
        <v>2</v>
      </c>
      <c r="N3510" t="s">
        <v>27</v>
      </c>
      <c r="O3510" t="s">
        <v>27</v>
      </c>
      <c r="P3510">
        <v>16</v>
      </c>
      <c r="Q3510" t="s">
        <v>27</v>
      </c>
      <c r="R3510" t="s">
        <v>32</v>
      </c>
      <c r="S3510">
        <v>4</v>
      </c>
      <c r="T3510">
        <v>52</v>
      </c>
      <c r="U3510" t="s">
        <v>39</v>
      </c>
    </row>
    <row r="3511" spans="1:21" x14ac:dyDescent="0.35">
      <c r="A3511" t="s">
        <v>73</v>
      </c>
      <c r="B3511">
        <v>46</v>
      </c>
      <c r="C3511">
        <v>2024</v>
      </c>
      <c r="D3511" t="s">
        <v>135</v>
      </c>
      <c r="E3511">
        <v>119</v>
      </c>
      <c r="F3511" t="s">
        <v>136</v>
      </c>
      <c r="G3511" t="s">
        <v>95</v>
      </c>
      <c r="H3511" t="s">
        <v>25</v>
      </c>
      <c r="I3511">
        <v>100</v>
      </c>
      <c r="J3511" t="s">
        <v>27</v>
      </c>
      <c r="K3511">
        <v>600</v>
      </c>
      <c r="L3511">
        <v>2</v>
      </c>
      <c r="M3511">
        <v>3</v>
      </c>
      <c r="N3511" t="s">
        <v>32</v>
      </c>
      <c r="O3511" t="s">
        <v>27</v>
      </c>
      <c r="P3511">
        <v>18</v>
      </c>
      <c r="Q3511" t="s">
        <v>27</v>
      </c>
      <c r="R3511" t="s">
        <v>27</v>
      </c>
      <c r="S3511">
        <v>0</v>
      </c>
      <c r="T3511">
        <v>50</v>
      </c>
      <c r="U3511" t="s">
        <v>39</v>
      </c>
    </row>
    <row r="3512" spans="1:21" x14ac:dyDescent="0.35">
      <c r="A3512" t="s">
        <v>74</v>
      </c>
      <c r="B3512">
        <v>47</v>
      </c>
      <c r="C3512">
        <v>2024</v>
      </c>
      <c r="D3512" t="s">
        <v>135</v>
      </c>
      <c r="E3512">
        <v>119</v>
      </c>
      <c r="F3512" t="s">
        <v>136</v>
      </c>
      <c r="G3512" t="s">
        <v>95</v>
      </c>
      <c r="H3512" t="s">
        <v>25</v>
      </c>
      <c r="I3512">
        <v>200</v>
      </c>
      <c r="J3512" t="s">
        <v>96</v>
      </c>
      <c r="K3512">
        <v>375</v>
      </c>
      <c r="L3512">
        <v>2</v>
      </c>
      <c r="M3512">
        <v>2</v>
      </c>
      <c r="N3512" t="s">
        <v>32</v>
      </c>
      <c r="O3512" t="s">
        <v>27</v>
      </c>
      <c r="P3512">
        <v>16</v>
      </c>
      <c r="Q3512" t="s">
        <v>27</v>
      </c>
      <c r="R3512" t="s">
        <v>27</v>
      </c>
      <c r="S3512">
        <v>0</v>
      </c>
      <c r="T3512">
        <v>60</v>
      </c>
      <c r="U3512" t="s">
        <v>39</v>
      </c>
    </row>
    <row r="3513" spans="1:21" x14ac:dyDescent="0.35">
      <c r="A3513" t="s">
        <v>75</v>
      </c>
      <c r="B3513">
        <v>48</v>
      </c>
      <c r="C3513">
        <v>2024</v>
      </c>
      <c r="D3513" t="s">
        <v>135</v>
      </c>
      <c r="E3513">
        <v>119</v>
      </c>
      <c r="F3513" t="s">
        <v>136</v>
      </c>
      <c r="G3513" t="s">
        <v>95</v>
      </c>
      <c r="H3513" t="s">
        <v>25</v>
      </c>
      <c r="I3513">
        <v>181</v>
      </c>
      <c r="J3513" t="s">
        <v>87</v>
      </c>
      <c r="K3513">
        <v>750</v>
      </c>
      <c r="L3513">
        <v>2</v>
      </c>
      <c r="M3513">
        <v>2</v>
      </c>
      <c r="N3513" t="s">
        <v>27</v>
      </c>
      <c r="O3513" t="s">
        <v>27</v>
      </c>
      <c r="P3513">
        <v>17</v>
      </c>
      <c r="Q3513" t="s">
        <v>27</v>
      </c>
      <c r="R3513" t="s">
        <v>27</v>
      </c>
      <c r="S3513">
        <v>4</v>
      </c>
      <c r="T3513">
        <v>50</v>
      </c>
      <c r="U3513" t="s">
        <v>39</v>
      </c>
    </row>
    <row r="3514" spans="1:21" x14ac:dyDescent="0.35">
      <c r="A3514" t="s">
        <v>76</v>
      </c>
      <c r="B3514">
        <v>49</v>
      </c>
      <c r="C3514">
        <v>2024</v>
      </c>
      <c r="D3514" t="s">
        <v>135</v>
      </c>
      <c r="E3514">
        <v>119</v>
      </c>
      <c r="F3514" t="s">
        <v>136</v>
      </c>
      <c r="G3514" t="s">
        <v>95</v>
      </c>
      <c r="H3514" t="s">
        <v>25</v>
      </c>
      <c r="I3514">
        <v>254</v>
      </c>
      <c r="J3514" t="s">
        <v>27</v>
      </c>
      <c r="K3514">
        <v>600</v>
      </c>
      <c r="L3514">
        <v>2</v>
      </c>
      <c r="M3514">
        <v>2</v>
      </c>
      <c r="N3514" t="s">
        <v>32</v>
      </c>
      <c r="O3514" t="s">
        <v>27</v>
      </c>
      <c r="P3514" t="s">
        <v>28</v>
      </c>
      <c r="Q3514" t="s">
        <v>27</v>
      </c>
      <c r="R3514" t="s">
        <v>32</v>
      </c>
      <c r="S3514">
        <v>0</v>
      </c>
      <c r="T3514">
        <v>52</v>
      </c>
      <c r="U3514" t="s">
        <v>29</v>
      </c>
    </row>
    <row r="3515" spans="1:21" x14ac:dyDescent="0.35">
      <c r="A3515" t="s">
        <v>77</v>
      </c>
      <c r="B3515">
        <v>50</v>
      </c>
      <c r="C3515">
        <v>2024</v>
      </c>
      <c r="D3515" t="s">
        <v>135</v>
      </c>
      <c r="E3515">
        <v>119</v>
      </c>
      <c r="F3515" t="s">
        <v>136</v>
      </c>
      <c r="G3515" t="s">
        <v>95</v>
      </c>
      <c r="H3515" t="s">
        <v>25</v>
      </c>
      <c r="I3515">
        <v>345</v>
      </c>
      <c r="J3515" t="s">
        <v>87</v>
      </c>
      <c r="K3515">
        <v>500</v>
      </c>
      <c r="L3515">
        <v>2</v>
      </c>
      <c r="M3515">
        <v>2</v>
      </c>
      <c r="N3515" t="s">
        <v>32</v>
      </c>
      <c r="O3515" t="s">
        <v>27</v>
      </c>
      <c r="P3515">
        <v>18</v>
      </c>
      <c r="Q3515" t="s">
        <v>27</v>
      </c>
      <c r="R3515" t="s">
        <v>27</v>
      </c>
      <c r="S3515">
        <v>0</v>
      </c>
      <c r="T3515">
        <v>155</v>
      </c>
      <c r="U3515" t="s">
        <v>29</v>
      </c>
    </row>
    <row r="3516" spans="1:21" x14ac:dyDescent="0.35">
      <c r="A3516" t="s">
        <v>78</v>
      </c>
      <c r="B3516">
        <v>51</v>
      </c>
      <c r="C3516">
        <v>2024</v>
      </c>
      <c r="D3516" t="s">
        <v>135</v>
      </c>
      <c r="E3516">
        <v>119</v>
      </c>
      <c r="F3516" t="s">
        <v>136</v>
      </c>
      <c r="G3516" t="s">
        <v>95</v>
      </c>
      <c r="H3516" t="s">
        <v>25</v>
      </c>
      <c r="I3516">
        <v>267</v>
      </c>
      <c r="J3516" t="s">
        <v>27</v>
      </c>
      <c r="K3516">
        <v>600</v>
      </c>
      <c r="L3516">
        <v>2</v>
      </c>
      <c r="M3516">
        <v>2</v>
      </c>
      <c r="N3516" t="s">
        <v>32</v>
      </c>
      <c r="O3516" t="s">
        <v>27</v>
      </c>
      <c r="P3516" t="s">
        <v>28</v>
      </c>
      <c r="Q3516" t="s">
        <v>27</v>
      </c>
      <c r="R3516" t="s">
        <v>32</v>
      </c>
      <c r="S3516">
        <v>0</v>
      </c>
      <c r="T3516">
        <v>90</v>
      </c>
      <c r="U3516" t="s">
        <v>29</v>
      </c>
    </row>
    <row r="3517" spans="1:21" x14ac:dyDescent="0.35">
      <c r="A3517" t="s">
        <v>79</v>
      </c>
      <c r="B3517">
        <v>53</v>
      </c>
      <c r="C3517">
        <v>2024</v>
      </c>
      <c r="D3517" t="s">
        <v>135</v>
      </c>
      <c r="E3517">
        <v>119</v>
      </c>
      <c r="F3517" t="s">
        <v>136</v>
      </c>
      <c r="G3517" t="s">
        <v>95</v>
      </c>
      <c r="H3517" t="s">
        <v>25</v>
      </c>
      <c r="I3517">
        <v>329</v>
      </c>
      <c r="J3517" t="s">
        <v>27</v>
      </c>
      <c r="K3517">
        <v>750</v>
      </c>
      <c r="L3517">
        <v>2</v>
      </c>
      <c r="M3517">
        <v>2</v>
      </c>
      <c r="N3517" t="s">
        <v>32</v>
      </c>
      <c r="O3517" t="s">
        <v>27</v>
      </c>
      <c r="P3517">
        <v>17</v>
      </c>
      <c r="Q3517" t="s">
        <v>27</v>
      </c>
      <c r="R3517" t="s">
        <v>32</v>
      </c>
      <c r="S3517">
        <v>0</v>
      </c>
      <c r="T3517">
        <v>66</v>
      </c>
      <c r="U3517" t="s">
        <v>39</v>
      </c>
    </row>
    <row r="3518" spans="1:21" x14ac:dyDescent="0.35">
      <c r="A3518" t="s">
        <v>80</v>
      </c>
      <c r="B3518">
        <v>54</v>
      </c>
      <c r="C3518">
        <v>2024</v>
      </c>
      <c r="D3518" t="s">
        <v>135</v>
      </c>
      <c r="E3518">
        <v>119</v>
      </c>
      <c r="F3518" t="s">
        <v>136</v>
      </c>
      <c r="G3518" t="s">
        <v>95</v>
      </c>
      <c r="H3518" t="s">
        <v>25</v>
      </c>
      <c r="I3518">
        <v>221</v>
      </c>
      <c r="J3518" t="s">
        <v>87</v>
      </c>
      <c r="K3518">
        <v>600</v>
      </c>
      <c r="L3518">
        <v>2</v>
      </c>
      <c r="M3518">
        <v>3</v>
      </c>
      <c r="N3518" t="s">
        <v>27</v>
      </c>
      <c r="O3518" t="s">
        <v>27</v>
      </c>
      <c r="P3518">
        <v>18</v>
      </c>
      <c r="Q3518" t="s">
        <v>32</v>
      </c>
      <c r="R3518" t="s">
        <v>32</v>
      </c>
      <c r="S3518">
        <v>4</v>
      </c>
      <c r="T3518">
        <v>70</v>
      </c>
      <c r="U3518" t="s">
        <v>39</v>
      </c>
    </row>
    <row r="3519" spans="1:21" x14ac:dyDescent="0.35">
      <c r="A3519" t="s">
        <v>81</v>
      </c>
      <c r="B3519">
        <v>55</v>
      </c>
      <c r="C3519">
        <v>2024</v>
      </c>
      <c r="D3519" t="s">
        <v>135</v>
      </c>
      <c r="E3519">
        <v>119</v>
      </c>
      <c r="F3519" t="s">
        <v>136</v>
      </c>
      <c r="G3519" t="s">
        <v>95</v>
      </c>
      <c r="H3519" t="s">
        <v>25</v>
      </c>
      <c r="I3519">
        <v>325.5</v>
      </c>
      <c r="J3519" t="s">
        <v>87</v>
      </c>
      <c r="K3519">
        <v>450</v>
      </c>
      <c r="L3519">
        <v>2</v>
      </c>
      <c r="M3519">
        <v>2</v>
      </c>
      <c r="N3519" t="s">
        <v>32</v>
      </c>
      <c r="O3519" t="s">
        <v>27</v>
      </c>
      <c r="P3519">
        <v>18</v>
      </c>
      <c r="Q3519" t="s">
        <v>27</v>
      </c>
      <c r="R3519" t="s">
        <v>32</v>
      </c>
      <c r="S3519">
        <v>0</v>
      </c>
      <c r="T3519">
        <v>11</v>
      </c>
      <c r="U3519" t="s">
        <v>29</v>
      </c>
    </row>
    <row r="3520" spans="1:21" x14ac:dyDescent="0.35">
      <c r="A3520" t="s">
        <v>82</v>
      </c>
      <c r="B3520">
        <v>56</v>
      </c>
      <c r="C3520">
        <v>2024</v>
      </c>
      <c r="D3520" t="s">
        <v>135</v>
      </c>
      <c r="E3520">
        <v>119</v>
      </c>
      <c r="F3520" t="s">
        <v>136</v>
      </c>
      <c r="G3520" t="s">
        <v>95</v>
      </c>
      <c r="H3520" t="s">
        <v>25</v>
      </c>
      <c r="I3520">
        <v>224</v>
      </c>
      <c r="J3520" t="s">
        <v>96</v>
      </c>
      <c r="K3520">
        <v>400</v>
      </c>
      <c r="L3520">
        <v>2</v>
      </c>
      <c r="M3520">
        <v>2</v>
      </c>
      <c r="N3520" t="s">
        <v>27</v>
      </c>
      <c r="O3520" t="s">
        <v>27</v>
      </c>
      <c r="P3520">
        <v>16</v>
      </c>
      <c r="Q3520" t="s">
        <v>27</v>
      </c>
      <c r="R3520" t="s">
        <v>32</v>
      </c>
      <c r="S3520">
        <v>0</v>
      </c>
      <c r="T3520">
        <v>96</v>
      </c>
      <c r="U3520" t="s">
        <v>29</v>
      </c>
    </row>
    <row r="3521" spans="1:21" x14ac:dyDescent="0.35">
      <c r="A3521" t="s">
        <v>21</v>
      </c>
      <c r="B3521">
        <v>1</v>
      </c>
      <c r="C3521">
        <v>2024</v>
      </c>
      <c r="D3521" t="s">
        <v>137</v>
      </c>
      <c r="E3521">
        <v>120</v>
      </c>
      <c r="F3521" t="s">
        <v>138</v>
      </c>
      <c r="G3521" t="s">
        <v>139</v>
      </c>
      <c r="H3521" t="s">
        <v>112</v>
      </c>
      <c r="I3521">
        <v>300</v>
      </c>
      <c r="J3521" t="s">
        <v>126</v>
      </c>
      <c r="K3521">
        <v>8000</v>
      </c>
      <c r="L3521">
        <v>3</v>
      </c>
      <c r="M3521">
        <v>1</v>
      </c>
      <c r="N3521" t="s">
        <v>32</v>
      </c>
      <c r="O3521" t="s">
        <v>27</v>
      </c>
      <c r="P3521">
        <v>21</v>
      </c>
      <c r="Q3521" t="s">
        <v>32</v>
      </c>
      <c r="R3521" t="s">
        <v>27</v>
      </c>
      <c r="S3521">
        <v>20</v>
      </c>
      <c r="T3521">
        <v>320</v>
      </c>
      <c r="U3521" t="s">
        <v>39</v>
      </c>
    </row>
    <row r="3522" spans="1:21" x14ac:dyDescent="0.35">
      <c r="A3522" t="s">
        <v>30</v>
      </c>
      <c r="B3522">
        <v>2</v>
      </c>
      <c r="C3522">
        <v>2024</v>
      </c>
      <c r="D3522" t="s">
        <v>137</v>
      </c>
      <c r="E3522">
        <v>120</v>
      </c>
      <c r="F3522" t="s">
        <v>138</v>
      </c>
      <c r="G3522" t="s">
        <v>139</v>
      </c>
      <c r="H3522" t="s">
        <v>27</v>
      </c>
      <c r="J3522" t="s">
        <v>28</v>
      </c>
      <c r="K3522" t="s">
        <v>28</v>
      </c>
      <c r="L3522" t="s">
        <v>28</v>
      </c>
      <c r="O3522" t="s">
        <v>28</v>
      </c>
      <c r="P3522" t="s">
        <v>28</v>
      </c>
      <c r="Q3522" t="s">
        <v>28</v>
      </c>
      <c r="R3522" t="s">
        <v>28</v>
      </c>
      <c r="U3522" t="s">
        <v>28</v>
      </c>
    </row>
    <row r="3523" spans="1:21" x14ac:dyDescent="0.35">
      <c r="A3523" t="s">
        <v>33</v>
      </c>
      <c r="B3523">
        <v>4</v>
      </c>
      <c r="C3523">
        <v>2024</v>
      </c>
      <c r="D3523" t="s">
        <v>137</v>
      </c>
      <c r="E3523">
        <v>120</v>
      </c>
      <c r="F3523" t="s">
        <v>138</v>
      </c>
      <c r="G3523" t="s">
        <v>139</v>
      </c>
      <c r="H3523" t="s">
        <v>27</v>
      </c>
      <c r="J3523" t="s">
        <v>28</v>
      </c>
      <c r="K3523" t="s">
        <v>28</v>
      </c>
      <c r="L3523" t="s">
        <v>28</v>
      </c>
      <c r="O3523" t="s">
        <v>28</v>
      </c>
      <c r="P3523" t="s">
        <v>28</v>
      </c>
      <c r="Q3523" t="s">
        <v>28</v>
      </c>
      <c r="R3523" t="s">
        <v>28</v>
      </c>
      <c r="U3523" t="s">
        <v>28</v>
      </c>
    </row>
    <row r="3524" spans="1:21" x14ac:dyDescent="0.35">
      <c r="A3524" t="s">
        <v>34</v>
      </c>
      <c r="B3524">
        <v>5</v>
      </c>
      <c r="C3524">
        <v>2024</v>
      </c>
      <c r="D3524" t="s">
        <v>137</v>
      </c>
      <c r="E3524">
        <v>120</v>
      </c>
      <c r="F3524" t="s">
        <v>138</v>
      </c>
      <c r="G3524" t="s">
        <v>139</v>
      </c>
      <c r="H3524" t="s">
        <v>112</v>
      </c>
      <c r="I3524">
        <v>250</v>
      </c>
      <c r="J3524" t="s">
        <v>126</v>
      </c>
      <c r="K3524">
        <v>8000</v>
      </c>
      <c r="L3524">
        <v>3</v>
      </c>
      <c r="M3524">
        <v>1</v>
      </c>
      <c r="N3524" t="s">
        <v>32</v>
      </c>
      <c r="O3524" t="s">
        <v>27</v>
      </c>
      <c r="P3524">
        <v>21</v>
      </c>
      <c r="Q3524" t="s">
        <v>32</v>
      </c>
      <c r="R3524" t="s">
        <v>27</v>
      </c>
      <c r="S3524">
        <v>12</v>
      </c>
      <c r="T3524">
        <v>200</v>
      </c>
      <c r="U3524" t="s">
        <v>39</v>
      </c>
    </row>
    <row r="3525" spans="1:21" x14ac:dyDescent="0.35">
      <c r="A3525" t="s">
        <v>35</v>
      </c>
      <c r="B3525">
        <v>6</v>
      </c>
      <c r="C3525">
        <v>2024</v>
      </c>
      <c r="D3525" t="s">
        <v>137</v>
      </c>
      <c r="E3525">
        <v>120</v>
      </c>
      <c r="F3525" t="s">
        <v>138</v>
      </c>
      <c r="G3525" t="s">
        <v>139</v>
      </c>
      <c r="H3525" t="s">
        <v>112</v>
      </c>
      <c r="I3525">
        <v>875</v>
      </c>
      <c r="J3525" t="s">
        <v>126</v>
      </c>
      <c r="K3525">
        <v>8000</v>
      </c>
      <c r="L3525">
        <v>3</v>
      </c>
      <c r="M3525">
        <v>1</v>
      </c>
      <c r="N3525" t="s">
        <v>32</v>
      </c>
      <c r="O3525" t="s">
        <v>27</v>
      </c>
      <c r="P3525" t="s">
        <v>28</v>
      </c>
      <c r="Q3525" t="s">
        <v>27</v>
      </c>
      <c r="R3525" t="s">
        <v>27</v>
      </c>
      <c r="S3525">
        <v>10</v>
      </c>
      <c r="T3525">
        <v>275</v>
      </c>
      <c r="U3525" t="s">
        <v>39</v>
      </c>
    </row>
    <row r="3526" spans="1:21" x14ac:dyDescent="0.35">
      <c r="A3526" t="s">
        <v>36</v>
      </c>
      <c r="B3526">
        <v>8</v>
      </c>
      <c r="C3526">
        <v>2024</v>
      </c>
      <c r="D3526" t="s">
        <v>137</v>
      </c>
      <c r="E3526">
        <v>120</v>
      </c>
      <c r="F3526" t="s">
        <v>138</v>
      </c>
      <c r="G3526" t="s">
        <v>139</v>
      </c>
      <c r="H3526" t="s">
        <v>27</v>
      </c>
      <c r="J3526" t="s">
        <v>28</v>
      </c>
      <c r="K3526" t="s">
        <v>28</v>
      </c>
      <c r="L3526" t="s">
        <v>28</v>
      </c>
      <c r="O3526" t="s">
        <v>28</v>
      </c>
      <c r="P3526" t="s">
        <v>28</v>
      </c>
      <c r="Q3526" t="s">
        <v>28</v>
      </c>
      <c r="R3526" t="s">
        <v>28</v>
      </c>
      <c r="U3526" t="s">
        <v>28</v>
      </c>
    </row>
    <row r="3527" spans="1:21" x14ac:dyDescent="0.35">
      <c r="A3527" t="s">
        <v>37</v>
      </c>
      <c r="B3527">
        <v>9</v>
      </c>
      <c r="C3527">
        <v>2024</v>
      </c>
      <c r="D3527" t="s">
        <v>137</v>
      </c>
      <c r="E3527">
        <v>120</v>
      </c>
      <c r="F3527" t="s">
        <v>138</v>
      </c>
      <c r="G3527" t="s">
        <v>139</v>
      </c>
      <c r="H3527" t="s">
        <v>112</v>
      </c>
      <c r="I3527">
        <v>190</v>
      </c>
      <c r="J3527" t="s">
        <v>27</v>
      </c>
      <c r="K3527">
        <v>0</v>
      </c>
      <c r="L3527">
        <v>0</v>
      </c>
      <c r="M3527">
        <v>1</v>
      </c>
      <c r="N3527" t="s">
        <v>27</v>
      </c>
      <c r="O3527" t="s">
        <v>27</v>
      </c>
      <c r="P3527" t="s">
        <v>28</v>
      </c>
      <c r="Q3527" t="s">
        <v>27</v>
      </c>
      <c r="R3527" t="s">
        <v>27</v>
      </c>
      <c r="S3527">
        <v>2.67</v>
      </c>
      <c r="T3527">
        <v>380</v>
      </c>
      <c r="U3527" t="s">
        <v>39</v>
      </c>
    </row>
    <row r="3528" spans="1:21" x14ac:dyDescent="0.35">
      <c r="A3528" t="s">
        <v>38</v>
      </c>
      <c r="B3528">
        <v>10</v>
      </c>
      <c r="C3528">
        <v>2024</v>
      </c>
      <c r="D3528" t="s">
        <v>137</v>
      </c>
      <c r="E3528">
        <v>120</v>
      </c>
      <c r="F3528" t="s">
        <v>138</v>
      </c>
      <c r="G3528" t="s">
        <v>139</v>
      </c>
      <c r="H3528" t="s">
        <v>27</v>
      </c>
      <c r="J3528" t="s">
        <v>28</v>
      </c>
      <c r="K3528" t="s">
        <v>28</v>
      </c>
      <c r="L3528" t="s">
        <v>28</v>
      </c>
      <c r="O3528" t="s">
        <v>28</v>
      </c>
      <c r="P3528" t="s">
        <v>28</v>
      </c>
      <c r="Q3528" t="s">
        <v>28</v>
      </c>
      <c r="R3528" t="s">
        <v>28</v>
      </c>
      <c r="U3528" t="s">
        <v>28</v>
      </c>
    </row>
    <row r="3529" spans="1:21" x14ac:dyDescent="0.35">
      <c r="A3529" t="s">
        <v>40</v>
      </c>
      <c r="B3529">
        <v>11</v>
      </c>
      <c r="C3529">
        <v>2024</v>
      </c>
      <c r="D3529" t="s">
        <v>137</v>
      </c>
      <c r="E3529">
        <v>120</v>
      </c>
      <c r="F3529" t="s">
        <v>138</v>
      </c>
      <c r="G3529" t="s">
        <v>139</v>
      </c>
      <c r="H3529" t="s">
        <v>25</v>
      </c>
      <c r="I3529">
        <v>175</v>
      </c>
      <c r="J3529" t="s">
        <v>126</v>
      </c>
      <c r="K3529">
        <v>8000</v>
      </c>
      <c r="L3529">
        <v>3</v>
      </c>
      <c r="M3529">
        <v>1</v>
      </c>
      <c r="N3529" t="s">
        <v>32</v>
      </c>
      <c r="O3529" t="s">
        <v>27</v>
      </c>
      <c r="P3529">
        <v>18</v>
      </c>
      <c r="Q3529" t="s">
        <v>27</v>
      </c>
      <c r="R3529" t="s">
        <v>27</v>
      </c>
      <c r="S3529">
        <v>10</v>
      </c>
      <c r="T3529">
        <v>120</v>
      </c>
      <c r="U3529" t="s">
        <v>39</v>
      </c>
    </row>
    <row r="3530" spans="1:21" x14ac:dyDescent="0.35">
      <c r="A3530" t="s">
        <v>41</v>
      </c>
      <c r="B3530">
        <v>12</v>
      </c>
      <c r="C3530">
        <v>2024</v>
      </c>
      <c r="D3530" t="s">
        <v>137</v>
      </c>
      <c r="E3530">
        <v>120</v>
      </c>
      <c r="F3530" t="s">
        <v>138</v>
      </c>
      <c r="G3530" t="s">
        <v>139</v>
      </c>
      <c r="H3530" t="s">
        <v>112</v>
      </c>
      <c r="I3530">
        <v>30</v>
      </c>
      <c r="J3530" t="s">
        <v>126</v>
      </c>
      <c r="K3530">
        <v>8000</v>
      </c>
      <c r="L3530">
        <v>3</v>
      </c>
      <c r="M3530">
        <v>1</v>
      </c>
      <c r="N3530" t="s">
        <v>32</v>
      </c>
      <c r="O3530" t="s">
        <v>27</v>
      </c>
      <c r="P3530" t="s">
        <v>28</v>
      </c>
      <c r="Q3530" t="s">
        <v>27</v>
      </c>
      <c r="R3530" t="s">
        <v>27</v>
      </c>
      <c r="S3530">
        <v>20</v>
      </c>
      <c r="T3530">
        <v>75</v>
      </c>
      <c r="U3530" t="s">
        <v>29</v>
      </c>
    </row>
    <row r="3531" spans="1:21" x14ac:dyDescent="0.35">
      <c r="A3531" t="s">
        <v>42</v>
      </c>
      <c r="B3531">
        <v>13</v>
      </c>
      <c r="C3531">
        <v>2024</v>
      </c>
      <c r="D3531" t="s">
        <v>137</v>
      </c>
      <c r="E3531">
        <v>120</v>
      </c>
      <c r="F3531" t="s">
        <v>138</v>
      </c>
      <c r="G3531" t="s">
        <v>139</v>
      </c>
      <c r="H3531" t="s">
        <v>112</v>
      </c>
      <c r="I3531">
        <v>55</v>
      </c>
      <c r="J3531" t="s">
        <v>106</v>
      </c>
      <c r="K3531">
        <v>0</v>
      </c>
      <c r="L3531">
        <v>4</v>
      </c>
      <c r="M3531">
        <v>1</v>
      </c>
      <c r="N3531" t="s">
        <v>27</v>
      </c>
      <c r="O3531" t="s">
        <v>27</v>
      </c>
      <c r="P3531">
        <v>21</v>
      </c>
      <c r="Q3531" t="s">
        <v>27</v>
      </c>
      <c r="R3531" t="s">
        <v>27</v>
      </c>
      <c r="S3531">
        <v>12</v>
      </c>
      <c r="T3531">
        <v>90</v>
      </c>
      <c r="U3531" t="s">
        <v>29</v>
      </c>
    </row>
    <row r="3532" spans="1:21" x14ac:dyDescent="0.35">
      <c r="A3532" t="s">
        <v>43</v>
      </c>
      <c r="B3532">
        <v>15</v>
      </c>
      <c r="C3532">
        <v>2024</v>
      </c>
      <c r="D3532" t="s">
        <v>137</v>
      </c>
      <c r="E3532">
        <v>120</v>
      </c>
      <c r="F3532" t="s">
        <v>138</v>
      </c>
      <c r="G3532" t="s">
        <v>139</v>
      </c>
      <c r="H3532" t="s">
        <v>27</v>
      </c>
      <c r="J3532" t="s">
        <v>28</v>
      </c>
      <c r="K3532" t="s">
        <v>28</v>
      </c>
      <c r="L3532" t="s">
        <v>28</v>
      </c>
      <c r="O3532" t="s">
        <v>28</v>
      </c>
      <c r="P3532" t="s">
        <v>28</v>
      </c>
      <c r="Q3532" t="s">
        <v>28</v>
      </c>
      <c r="R3532" t="s">
        <v>28</v>
      </c>
      <c r="U3532" t="s">
        <v>28</v>
      </c>
    </row>
    <row r="3533" spans="1:21" x14ac:dyDescent="0.35">
      <c r="A3533" t="s">
        <v>44</v>
      </c>
      <c r="B3533">
        <v>16</v>
      </c>
      <c r="C3533">
        <v>2024</v>
      </c>
      <c r="D3533" t="s">
        <v>137</v>
      </c>
      <c r="E3533">
        <v>120</v>
      </c>
      <c r="F3533" t="s">
        <v>138</v>
      </c>
      <c r="G3533" t="s">
        <v>139</v>
      </c>
      <c r="H3533" t="s">
        <v>27</v>
      </c>
      <c r="J3533" t="s">
        <v>28</v>
      </c>
      <c r="K3533" t="s">
        <v>28</v>
      </c>
      <c r="L3533" t="s">
        <v>28</v>
      </c>
      <c r="O3533" t="s">
        <v>28</v>
      </c>
      <c r="P3533" t="s">
        <v>28</v>
      </c>
      <c r="Q3533" t="s">
        <v>28</v>
      </c>
      <c r="R3533" t="s">
        <v>28</v>
      </c>
      <c r="U3533" t="s">
        <v>28</v>
      </c>
    </row>
    <row r="3534" spans="1:21" x14ac:dyDescent="0.35">
      <c r="A3534" t="s">
        <v>45</v>
      </c>
      <c r="B3534">
        <v>17</v>
      </c>
      <c r="C3534">
        <v>2024</v>
      </c>
      <c r="D3534" t="s">
        <v>137</v>
      </c>
      <c r="E3534">
        <v>120</v>
      </c>
      <c r="F3534" t="s">
        <v>138</v>
      </c>
      <c r="G3534" t="s">
        <v>139</v>
      </c>
      <c r="H3534" t="s">
        <v>112</v>
      </c>
      <c r="I3534">
        <v>200</v>
      </c>
      <c r="J3534" t="s">
        <v>126</v>
      </c>
      <c r="K3534">
        <v>8000</v>
      </c>
      <c r="L3534">
        <v>3</v>
      </c>
      <c r="M3534">
        <v>1</v>
      </c>
      <c r="N3534" t="s">
        <v>32</v>
      </c>
      <c r="O3534" t="s">
        <v>27</v>
      </c>
      <c r="P3534" t="s">
        <v>28</v>
      </c>
      <c r="Q3534" t="s">
        <v>27</v>
      </c>
      <c r="R3534" t="s">
        <v>27</v>
      </c>
      <c r="S3534">
        <v>0</v>
      </c>
      <c r="T3534">
        <v>60</v>
      </c>
      <c r="U3534" t="s">
        <v>29</v>
      </c>
    </row>
    <row r="3535" spans="1:21" x14ac:dyDescent="0.35">
      <c r="A3535" t="s">
        <v>46</v>
      </c>
      <c r="B3535">
        <v>18</v>
      </c>
      <c r="C3535">
        <v>2024</v>
      </c>
      <c r="D3535" t="s">
        <v>137</v>
      </c>
      <c r="E3535">
        <v>120</v>
      </c>
      <c r="F3535" t="s">
        <v>138</v>
      </c>
      <c r="G3535" t="s">
        <v>139</v>
      </c>
      <c r="H3535" t="s">
        <v>112</v>
      </c>
      <c r="I3535">
        <v>100</v>
      </c>
      <c r="J3535" t="s">
        <v>126</v>
      </c>
      <c r="K3535">
        <v>8000</v>
      </c>
      <c r="L3535">
        <v>3</v>
      </c>
      <c r="M3535">
        <v>1</v>
      </c>
      <c r="N3535" t="s">
        <v>32</v>
      </c>
      <c r="O3535" t="s">
        <v>27</v>
      </c>
      <c r="P3535" t="s">
        <v>28</v>
      </c>
      <c r="Q3535" t="s">
        <v>27</v>
      </c>
      <c r="R3535" t="s">
        <v>27</v>
      </c>
      <c r="S3535">
        <v>12</v>
      </c>
      <c r="T3535">
        <v>100</v>
      </c>
    </row>
    <row r="3536" spans="1:21" x14ac:dyDescent="0.35">
      <c r="A3536" t="s">
        <v>47</v>
      </c>
      <c r="B3536">
        <v>19</v>
      </c>
      <c r="C3536">
        <v>2024</v>
      </c>
      <c r="D3536" t="s">
        <v>137</v>
      </c>
      <c r="E3536">
        <v>120</v>
      </c>
      <c r="F3536" t="s">
        <v>138</v>
      </c>
      <c r="G3536" t="s">
        <v>139</v>
      </c>
      <c r="H3536" t="s">
        <v>112</v>
      </c>
      <c r="I3536">
        <v>275</v>
      </c>
      <c r="J3536" t="s">
        <v>126</v>
      </c>
      <c r="K3536">
        <v>8000</v>
      </c>
      <c r="L3536">
        <v>3</v>
      </c>
      <c r="M3536">
        <v>1</v>
      </c>
      <c r="N3536" t="s">
        <v>32</v>
      </c>
      <c r="O3536" t="s">
        <v>27</v>
      </c>
      <c r="P3536" t="s">
        <v>28</v>
      </c>
      <c r="Q3536" t="s">
        <v>27</v>
      </c>
      <c r="R3536" t="s">
        <v>27</v>
      </c>
      <c r="S3536">
        <v>10</v>
      </c>
      <c r="T3536">
        <v>275</v>
      </c>
      <c r="U3536" t="s">
        <v>39</v>
      </c>
    </row>
    <row r="3537" spans="1:21" x14ac:dyDescent="0.35">
      <c r="A3537" t="s">
        <v>48</v>
      </c>
      <c r="B3537">
        <v>20</v>
      </c>
      <c r="C3537">
        <v>2024</v>
      </c>
      <c r="D3537" t="s">
        <v>137</v>
      </c>
      <c r="E3537">
        <v>120</v>
      </c>
      <c r="F3537" t="s">
        <v>138</v>
      </c>
      <c r="G3537" t="s">
        <v>139</v>
      </c>
      <c r="H3537" t="s">
        <v>27</v>
      </c>
      <c r="J3537" t="s">
        <v>28</v>
      </c>
      <c r="K3537" t="s">
        <v>28</v>
      </c>
      <c r="L3537" t="s">
        <v>28</v>
      </c>
      <c r="O3537" t="s">
        <v>28</v>
      </c>
      <c r="P3537" t="s">
        <v>28</v>
      </c>
      <c r="Q3537" t="s">
        <v>28</v>
      </c>
      <c r="R3537" t="s">
        <v>28</v>
      </c>
      <c r="U3537" t="s">
        <v>28</v>
      </c>
    </row>
    <row r="3538" spans="1:21" x14ac:dyDescent="0.35">
      <c r="A3538" t="s">
        <v>49</v>
      </c>
      <c r="B3538">
        <v>21</v>
      </c>
      <c r="C3538">
        <v>2024</v>
      </c>
      <c r="D3538" t="s">
        <v>137</v>
      </c>
      <c r="E3538">
        <v>120</v>
      </c>
      <c r="F3538" t="s">
        <v>138</v>
      </c>
      <c r="G3538" t="s">
        <v>139</v>
      </c>
      <c r="H3538" t="s">
        <v>112</v>
      </c>
      <c r="I3538">
        <v>350</v>
      </c>
      <c r="J3538" t="s">
        <v>106</v>
      </c>
      <c r="K3538">
        <v>4000</v>
      </c>
      <c r="L3538">
        <v>4</v>
      </c>
      <c r="M3538">
        <v>1</v>
      </c>
      <c r="N3538" t="s">
        <v>32</v>
      </c>
      <c r="O3538" t="s">
        <v>27</v>
      </c>
      <c r="P3538" t="s">
        <v>28</v>
      </c>
      <c r="Q3538" t="s">
        <v>27</v>
      </c>
      <c r="R3538" t="s">
        <v>27</v>
      </c>
      <c r="S3538">
        <v>24</v>
      </c>
      <c r="T3538">
        <v>400</v>
      </c>
      <c r="U3538" t="s">
        <v>39</v>
      </c>
    </row>
    <row r="3539" spans="1:21" x14ac:dyDescent="0.35">
      <c r="A3539" t="s">
        <v>50</v>
      </c>
      <c r="B3539">
        <v>22</v>
      </c>
      <c r="C3539">
        <v>2024</v>
      </c>
      <c r="D3539" t="s">
        <v>137</v>
      </c>
      <c r="E3539">
        <v>120</v>
      </c>
      <c r="F3539" t="s">
        <v>138</v>
      </c>
      <c r="G3539" t="s">
        <v>139</v>
      </c>
      <c r="H3539" t="s">
        <v>25</v>
      </c>
      <c r="I3539">
        <v>150</v>
      </c>
      <c r="J3539" t="s">
        <v>126</v>
      </c>
      <c r="K3539">
        <v>8000</v>
      </c>
      <c r="L3539">
        <v>3</v>
      </c>
      <c r="M3539">
        <v>1</v>
      </c>
      <c r="N3539" t="s">
        <v>32</v>
      </c>
      <c r="O3539" t="s">
        <v>27</v>
      </c>
      <c r="P3539" t="s">
        <v>28</v>
      </c>
      <c r="Q3539" t="s">
        <v>27</v>
      </c>
      <c r="R3539" t="s">
        <v>27</v>
      </c>
      <c r="S3539">
        <v>10</v>
      </c>
      <c r="T3539">
        <v>300</v>
      </c>
      <c r="U3539" t="s">
        <v>39</v>
      </c>
    </row>
    <row r="3540" spans="1:21" x14ac:dyDescent="0.35">
      <c r="A3540" t="s">
        <v>51</v>
      </c>
      <c r="B3540">
        <v>23</v>
      </c>
      <c r="C3540">
        <v>2024</v>
      </c>
      <c r="D3540" t="s">
        <v>137</v>
      </c>
      <c r="E3540">
        <v>120</v>
      </c>
      <c r="F3540" t="s">
        <v>138</v>
      </c>
      <c r="G3540" t="s">
        <v>139</v>
      </c>
      <c r="H3540" t="s">
        <v>112</v>
      </c>
      <c r="I3540">
        <v>120</v>
      </c>
      <c r="J3540" t="s">
        <v>106</v>
      </c>
      <c r="K3540">
        <v>4000</v>
      </c>
      <c r="L3540">
        <v>4</v>
      </c>
      <c r="M3540">
        <v>1</v>
      </c>
      <c r="N3540" t="s">
        <v>32</v>
      </c>
      <c r="O3540" t="s">
        <v>27</v>
      </c>
      <c r="P3540" t="s">
        <v>28</v>
      </c>
      <c r="Q3540" t="s">
        <v>27</v>
      </c>
      <c r="R3540" t="s">
        <v>27</v>
      </c>
      <c r="S3540">
        <v>0</v>
      </c>
      <c r="T3540">
        <v>140</v>
      </c>
      <c r="U3540" t="s">
        <v>39</v>
      </c>
    </row>
    <row r="3541" spans="1:21" x14ac:dyDescent="0.35">
      <c r="A3541" t="s">
        <v>52</v>
      </c>
      <c r="B3541">
        <v>24</v>
      </c>
      <c r="C3541">
        <v>2024</v>
      </c>
      <c r="D3541" t="s">
        <v>137</v>
      </c>
      <c r="E3541">
        <v>120</v>
      </c>
      <c r="F3541" t="s">
        <v>138</v>
      </c>
      <c r="G3541" t="s">
        <v>139</v>
      </c>
      <c r="H3541" t="s">
        <v>112</v>
      </c>
      <c r="I3541">
        <v>111</v>
      </c>
      <c r="J3541" t="s">
        <v>126</v>
      </c>
      <c r="K3541">
        <v>8000</v>
      </c>
      <c r="L3541">
        <v>3</v>
      </c>
      <c r="M3541">
        <v>1</v>
      </c>
      <c r="N3541" t="s">
        <v>32</v>
      </c>
      <c r="O3541" t="s">
        <v>27</v>
      </c>
      <c r="P3541">
        <v>18</v>
      </c>
      <c r="Q3541" t="s">
        <v>32</v>
      </c>
      <c r="R3541" t="s">
        <v>27</v>
      </c>
      <c r="S3541">
        <v>10</v>
      </c>
      <c r="T3541">
        <v>76</v>
      </c>
      <c r="U3541" t="s">
        <v>39</v>
      </c>
    </row>
    <row r="3542" spans="1:21" x14ac:dyDescent="0.35">
      <c r="A3542" t="s">
        <v>53</v>
      </c>
      <c r="B3542">
        <v>25</v>
      </c>
      <c r="C3542">
        <v>2024</v>
      </c>
      <c r="D3542" t="s">
        <v>137</v>
      </c>
      <c r="E3542">
        <v>120</v>
      </c>
      <c r="F3542" t="s">
        <v>138</v>
      </c>
      <c r="G3542" t="s">
        <v>139</v>
      </c>
      <c r="H3542" t="s">
        <v>27</v>
      </c>
      <c r="J3542" t="s">
        <v>28</v>
      </c>
      <c r="K3542" t="s">
        <v>28</v>
      </c>
      <c r="L3542" t="s">
        <v>28</v>
      </c>
      <c r="O3542" t="s">
        <v>28</v>
      </c>
      <c r="P3542" t="s">
        <v>28</v>
      </c>
      <c r="Q3542" t="s">
        <v>28</v>
      </c>
      <c r="R3542" t="s">
        <v>28</v>
      </c>
      <c r="U3542" t="s">
        <v>28</v>
      </c>
    </row>
    <row r="3543" spans="1:21" x14ac:dyDescent="0.35">
      <c r="A3543" t="s">
        <v>54</v>
      </c>
      <c r="B3543">
        <v>26</v>
      </c>
      <c r="C3543">
        <v>2024</v>
      </c>
      <c r="D3543" t="s">
        <v>137</v>
      </c>
      <c r="E3543">
        <v>120</v>
      </c>
      <c r="F3543" t="s">
        <v>138</v>
      </c>
      <c r="G3543" t="s">
        <v>139</v>
      </c>
      <c r="H3543" t="s">
        <v>27</v>
      </c>
      <c r="J3543" t="s">
        <v>28</v>
      </c>
      <c r="K3543" t="s">
        <v>28</v>
      </c>
      <c r="L3543" t="s">
        <v>28</v>
      </c>
      <c r="O3543" t="s">
        <v>28</v>
      </c>
      <c r="P3543" t="s">
        <v>28</v>
      </c>
      <c r="Q3543" t="s">
        <v>28</v>
      </c>
      <c r="R3543" t="s">
        <v>28</v>
      </c>
      <c r="U3543" t="s">
        <v>28</v>
      </c>
    </row>
    <row r="3544" spans="1:21" x14ac:dyDescent="0.35">
      <c r="A3544" t="s">
        <v>55</v>
      </c>
      <c r="B3544">
        <v>27</v>
      </c>
      <c r="C3544">
        <v>2024</v>
      </c>
      <c r="D3544" t="s">
        <v>137</v>
      </c>
      <c r="E3544">
        <v>120</v>
      </c>
      <c r="F3544" t="s">
        <v>138</v>
      </c>
      <c r="G3544" t="s">
        <v>139</v>
      </c>
      <c r="H3544" t="s">
        <v>112</v>
      </c>
      <c r="I3544">
        <v>120</v>
      </c>
      <c r="J3544" t="s">
        <v>106</v>
      </c>
      <c r="K3544">
        <v>4000</v>
      </c>
      <c r="L3544">
        <v>4</v>
      </c>
      <c r="M3544">
        <v>1</v>
      </c>
      <c r="N3544" t="s">
        <v>32</v>
      </c>
      <c r="O3544" t="s">
        <v>27</v>
      </c>
      <c r="P3544" t="s">
        <v>28</v>
      </c>
      <c r="Q3544" t="s">
        <v>27</v>
      </c>
      <c r="R3544" t="s">
        <v>27</v>
      </c>
      <c r="S3544">
        <v>24</v>
      </c>
      <c r="T3544">
        <v>120</v>
      </c>
      <c r="U3544" t="s">
        <v>39</v>
      </c>
    </row>
    <row r="3545" spans="1:21" x14ac:dyDescent="0.35">
      <c r="A3545" t="s">
        <v>56</v>
      </c>
      <c r="B3545">
        <v>28</v>
      </c>
      <c r="C3545">
        <v>2024</v>
      </c>
      <c r="D3545" t="s">
        <v>137</v>
      </c>
      <c r="E3545">
        <v>120</v>
      </c>
      <c r="F3545" t="s">
        <v>138</v>
      </c>
      <c r="G3545" t="s">
        <v>139</v>
      </c>
      <c r="H3545" t="s">
        <v>112</v>
      </c>
      <c r="I3545">
        <v>175</v>
      </c>
      <c r="J3545" t="s">
        <v>106</v>
      </c>
      <c r="K3545">
        <v>0</v>
      </c>
      <c r="L3545">
        <v>4</v>
      </c>
      <c r="M3545">
        <v>1</v>
      </c>
      <c r="N3545" t="s">
        <v>27</v>
      </c>
      <c r="O3545" t="s">
        <v>27</v>
      </c>
      <c r="P3545" t="s">
        <v>28</v>
      </c>
      <c r="Q3545" t="s">
        <v>32</v>
      </c>
      <c r="R3545" t="s">
        <v>27</v>
      </c>
      <c r="S3545">
        <v>12</v>
      </c>
      <c r="T3545">
        <v>250</v>
      </c>
      <c r="U3545" t="s">
        <v>39</v>
      </c>
    </row>
    <row r="3546" spans="1:21" x14ac:dyDescent="0.35">
      <c r="A3546" t="s">
        <v>57</v>
      </c>
      <c r="B3546">
        <v>29</v>
      </c>
      <c r="C3546">
        <v>2024</v>
      </c>
      <c r="D3546" t="s">
        <v>137</v>
      </c>
      <c r="E3546">
        <v>120</v>
      </c>
      <c r="F3546" t="s">
        <v>138</v>
      </c>
      <c r="G3546" t="s">
        <v>139</v>
      </c>
      <c r="H3546" t="s">
        <v>112</v>
      </c>
      <c r="I3546">
        <v>50</v>
      </c>
      <c r="J3546" t="s">
        <v>126</v>
      </c>
      <c r="K3546">
        <v>8000</v>
      </c>
      <c r="L3546">
        <v>3</v>
      </c>
      <c r="M3546">
        <v>1</v>
      </c>
      <c r="N3546" t="s">
        <v>32</v>
      </c>
      <c r="O3546" t="s">
        <v>32</v>
      </c>
      <c r="P3546" t="s">
        <v>28</v>
      </c>
      <c r="Q3546" t="s">
        <v>27</v>
      </c>
      <c r="R3546" t="s">
        <v>27</v>
      </c>
      <c r="S3546">
        <v>10</v>
      </c>
      <c r="T3546">
        <v>50</v>
      </c>
      <c r="U3546" t="s">
        <v>39</v>
      </c>
    </row>
    <row r="3547" spans="1:21" x14ac:dyDescent="0.35">
      <c r="A3547" t="s">
        <v>58</v>
      </c>
      <c r="B3547">
        <v>30</v>
      </c>
      <c r="C3547">
        <v>2024</v>
      </c>
      <c r="D3547" t="s">
        <v>137</v>
      </c>
      <c r="E3547">
        <v>120</v>
      </c>
      <c r="F3547" t="s">
        <v>138</v>
      </c>
      <c r="G3547" t="s">
        <v>139</v>
      </c>
      <c r="H3547" t="s">
        <v>27</v>
      </c>
      <c r="J3547" t="s">
        <v>28</v>
      </c>
      <c r="K3547" t="s">
        <v>28</v>
      </c>
      <c r="L3547" t="s">
        <v>28</v>
      </c>
      <c r="O3547" t="s">
        <v>28</v>
      </c>
      <c r="P3547" t="s">
        <v>28</v>
      </c>
      <c r="Q3547" t="s">
        <v>28</v>
      </c>
      <c r="R3547" t="s">
        <v>28</v>
      </c>
      <c r="U3547" t="s">
        <v>28</v>
      </c>
    </row>
    <row r="3548" spans="1:21" x14ac:dyDescent="0.35">
      <c r="A3548" t="s">
        <v>59</v>
      </c>
      <c r="B3548">
        <v>31</v>
      </c>
      <c r="C3548">
        <v>2024</v>
      </c>
      <c r="D3548" t="s">
        <v>137</v>
      </c>
      <c r="E3548">
        <v>120</v>
      </c>
      <c r="F3548" t="s">
        <v>138</v>
      </c>
      <c r="G3548" t="s">
        <v>139</v>
      </c>
      <c r="H3548" t="s">
        <v>27</v>
      </c>
      <c r="J3548" t="s">
        <v>28</v>
      </c>
      <c r="K3548" t="s">
        <v>28</v>
      </c>
      <c r="L3548" t="s">
        <v>28</v>
      </c>
      <c r="O3548" t="s">
        <v>28</v>
      </c>
      <c r="P3548" t="s">
        <v>28</v>
      </c>
      <c r="Q3548" t="s">
        <v>28</v>
      </c>
      <c r="R3548" t="s">
        <v>28</v>
      </c>
      <c r="U3548" t="s">
        <v>28</v>
      </c>
    </row>
    <row r="3549" spans="1:21" x14ac:dyDescent="0.35">
      <c r="A3549" t="s">
        <v>60</v>
      </c>
      <c r="B3549">
        <v>32</v>
      </c>
      <c r="C3549">
        <v>2024</v>
      </c>
      <c r="D3549" t="s">
        <v>137</v>
      </c>
      <c r="E3549">
        <v>120</v>
      </c>
      <c r="F3549" t="s">
        <v>138</v>
      </c>
      <c r="G3549" t="s">
        <v>139</v>
      </c>
      <c r="H3549" t="s">
        <v>25</v>
      </c>
      <c r="I3549">
        <v>430</v>
      </c>
      <c r="J3549" t="s">
        <v>126</v>
      </c>
      <c r="K3549">
        <v>8000</v>
      </c>
      <c r="L3549">
        <v>3</v>
      </c>
      <c r="M3549">
        <v>2</v>
      </c>
      <c r="N3549" t="s">
        <v>32</v>
      </c>
      <c r="O3549" t="s">
        <v>27</v>
      </c>
      <c r="P3549" t="s">
        <v>28</v>
      </c>
      <c r="Q3549" t="s">
        <v>32</v>
      </c>
      <c r="R3549" t="s">
        <v>27</v>
      </c>
      <c r="S3549">
        <v>16</v>
      </c>
      <c r="T3549">
        <v>360</v>
      </c>
      <c r="U3549" t="s">
        <v>29</v>
      </c>
    </row>
    <row r="3550" spans="1:21" x14ac:dyDescent="0.35">
      <c r="A3550" t="s">
        <v>61</v>
      </c>
      <c r="B3550">
        <v>33</v>
      </c>
      <c r="C3550">
        <v>2024</v>
      </c>
      <c r="D3550" t="s">
        <v>137</v>
      </c>
      <c r="E3550">
        <v>120</v>
      </c>
      <c r="F3550" t="s">
        <v>138</v>
      </c>
      <c r="G3550" t="s">
        <v>139</v>
      </c>
      <c r="H3550" t="s">
        <v>27</v>
      </c>
      <c r="J3550" t="s">
        <v>28</v>
      </c>
      <c r="K3550" t="s">
        <v>28</v>
      </c>
      <c r="L3550" t="s">
        <v>28</v>
      </c>
      <c r="O3550" t="s">
        <v>28</v>
      </c>
      <c r="P3550" t="s">
        <v>28</v>
      </c>
      <c r="Q3550" t="s">
        <v>28</v>
      </c>
      <c r="R3550" t="s">
        <v>28</v>
      </c>
      <c r="U3550" t="s">
        <v>28</v>
      </c>
    </row>
    <row r="3551" spans="1:21" x14ac:dyDescent="0.35">
      <c r="A3551" t="s">
        <v>62</v>
      </c>
      <c r="B3551">
        <v>34</v>
      </c>
      <c r="C3551">
        <v>2024</v>
      </c>
      <c r="D3551" t="s">
        <v>137</v>
      </c>
      <c r="E3551">
        <v>120</v>
      </c>
      <c r="F3551" t="s">
        <v>138</v>
      </c>
      <c r="G3551" t="s">
        <v>139</v>
      </c>
      <c r="H3551" t="s">
        <v>112</v>
      </c>
      <c r="I3551">
        <v>285</v>
      </c>
      <c r="J3551" t="s">
        <v>126</v>
      </c>
      <c r="K3551">
        <v>8000</v>
      </c>
      <c r="L3551">
        <v>3</v>
      </c>
      <c r="M3551">
        <v>1</v>
      </c>
      <c r="N3551" t="s">
        <v>32</v>
      </c>
      <c r="O3551" t="s">
        <v>32</v>
      </c>
      <c r="P3551" t="s">
        <v>28</v>
      </c>
      <c r="Q3551" t="s">
        <v>32</v>
      </c>
      <c r="R3551" t="s">
        <v>27</v>
      </c>
      <c r="S3551">
        <v>12</v>
      </c>
      <c r="T3551">
        <v>160</v>
      </c>
      <c r="U3551" t="s">
        <v>39</v>
      </c>
    </row>
    <row r="3552" spans="1:21" x14ac:dyDescent="0.35">
      <c r="A3552" t="s">
        <v>63</v>
      </c>
      <c r="B3552">
        <v>35</v>
      </c>
      <c r="C3552">
        <v>2024</v>
      </c>
      <c r="D3552" t="s">
        <v>137</v>
      </c>
      <c r="E3552">
        <v>120</v>
      </c>
      <c r="F3552" t="s">
        <v>138</v>
      </c>
      <c r="G3552" t="s">
        <v>139</v>
      </c>
      <c r="H3552" t="s">
        <v>25</v>
      </c>
      <c r="I3552">
        <v>300</v>
      </c>
      <c r="J3552" t="s">
        <v>126</v>
      </c>
      <c r="K3552">
        <v>8000</v>
      </c>
      <c r="L3552">
        <v>3</v>
      </c>
      <c r="M3552">
        <v>1</v>
      </c>
      <c r="N3552" t="s">
        <v>32</v>
      </c>
      <c r="O3552" t="s">
        <v>27</v>
      </c>
      <c r="P3552">
        <v>18</v>
      </c>
      <c r="Q3552" t="s">
        <v>27</v>
      </c>
      <c r="R3552" t="s">
        <v>27</v>
      </c>
      <c r="S3552">
        <v>10</v>
      </c>
      <c r="T3552">
        <v>125</v>
      </c>
      <c r="U3552" t="s">
        <v>39</v>
      </c>
    </row>
    <row r="3553" spans="1:21" x14ac:dyDescent="0.35">
      <c r="A3553" t="s">
        <v>64</v>
      </c>
      <c r="B3553">
        <v>36</v>
      </c>
      <c r="C3553">
        <v>2024</v>
      </c>
      <c r="D3553" t="s">
        <v>137</v>
      </c>
      <c r="E3553">
        <v>120</v>
      </c>
      <c r="F3553" t="s">
        <v>138</v>
      </c>
      <c r="G3553" t="s">
        <v>139</v>
      </c>
      <c r="H3553" t="s">
        <v>112</v>
      </c>
      <c r="I3553">
        <v>377</v>
      </c>
      <c r="J3553" t="s">
        <v>126</v>
      </c>
      <c r="K3553">
        <v>8000</v>
      </c>
      <c r="L3553">
        <v>3</v>
      </c>
      <c r="M3553">
        <v>2</v>
      </c>
      <c r="N3553" t="s">
        <v>32</v>
      </c>
      <c r="O3553" t="s">
        <v>27</v>
      </c>
      <c r="P3553">
        <v>21</v>
      </c>
      <c r="Q3553" t="s">
        <v>32</v>
      </c>
      <c r="R3553" t="s">
        <v>27</v>
      </c>
      <c r="S3553">
        <v>0</v>
      </c>
      <c r="T3553">
        <v>242</v>
      </c>
      <c r="U3553" t="s">
        <v>39</v>
      </c>
    </row>
    <row r="3554" spans="1:21" x14ac:dyDescent="0.35">
      <c r="A3554" t="s">
        <v>65</v>
      </c>
      <c r="B3554">
        <v>37</v>
      </c>
      <c r="C3554">
        <v>2024</v>
      </c>
      <c r="D3554" t="s">
        <v>137</v>
      </c>
      <c r="E3554">
        <v>120</v>
      </c>
      <c r="F3554" t="s">
        <v>138</v>
      </c>
      <c r="G3554" t="s">
        <v>139</v>
      </c>
      <c r="H3554" t="s">
        <v>112</v>
      </c>
      <c r="I3554">
        <v>155</v>
      </c>
      <c r="J3554" t="s">
        <v>126</v>
      </c>
      <c r="K3554">
        <v>8000</v>
      </c>
      <c r="L3554">
        <v>3</v>
      </c>
      <c r="M3554">
        <v>1</v>
      </c>
      <c r="N3554" t="s">
        <v>27</v>
      </c>
      <c r="O3554" t="s">
        <v>27</v>
      </c>
      <c r="P3554">
        <v>18</v>
      </c>
      <c r="Q3554" t="s">
        <v>32</v>
      </c>
      <c r="R3554" t="s">
        <v>27</v>
      </c>
      <c r="S3554">
        <v>12</v>
      </c>
      <c r="T3554">
        <v>110</v>
      </c>
      <c r="U3554" t="s">
        <v>29</v>
      </c>
    </row>
    <row r="3555" spans="1:21" x14ac:dyDescent="0.35">
      <c r="A3555" t="s">
        <v>66</v>
      </c>
      <c r="B3555">
        <v>38</v>
      </c>
      <c r="C3555">
        <v>2024</v>
      </c>
      <c r="D3555" t="s">
        <v>137</v>
      </c>
      <c r="E3555">
        <v>120</v>
      </c>
      <c r="F3555" t="s">
        <v>138</v>
      </c>
      <c r="G3555" t="s">
        <v>139</v>
      </c>
      <c r="H3555" t="s">
        <v>27</v>
      </c>
      <c r="J3555" t="s">
        <v>28</v>
      </c>
      <c r="K3555" t="s">
        <v>28</v>
      </c>
      <c r="L3555" t="s">
        <v>28</v>
      </c>
      <c r="O3555" t="s">
        <v>28</v>
      </c>
      <c r="P3555" t="s">
        <v>28</v>
      </c>
      <c r="Q3555" t="s">
        <v>28</v>
      </c>
      <c r="R3555" t="s">
        <v>28</v>
      </c>
      <c r="U3555" t="s">
        <v>28</v>
      </c>
    </row>
    <row r="3556" spans="1:21" x14ac:dyDescent="0.35">
      <c r="A3556" t="s">
        <v>67</v>
      </c>
      <c r="B3556">
        <v>39</v>
      </c>
      <c r="C3556">
        <v>2024</v>
      </c>
      <c r="D3556" t="s">
        <v>137</v>
      </c>
      <c r="E3556">
        <v>120</v>
      </c>
      <c r="F3556" t="s">
        <v>138</v>
      </c>
      <c r="G3556" t="s">
        <v>139</v>
      </c>
      <c r="H3556" t="s">
        <v>27</v>
      </c>
      <c r="J3556" t="s">
        <v>28</v>
      </c>
      <c r="K3556" t="s">
        <v>28</v>
      </c>
      <c r="L3556" t="s">
        <v>28</v>
      </c>
      <c r="O3556" t="s">
        <v>28</v>
      </c>
      <c r="P3556" t="s">
        <v>28</v>
      </c>
      <c r="Q3556" t="s">
        <v>28</v>
      </c>
      <c r="R3556" t="s">
        <v>28</v>
      </c>
      <c r="U3556" t="s">
        <v>28</v>
      </c>
    </row>
    <row r="3557" spans="1:21" x14ac:dyDescent="0.35">
      <c r="A3557" t="s">
        <v>68</v>
      </c>
      <c r="B3557">
        <v>40</v>
      </c>
      <c r="C3557">
        <v>2024</v>
      </c>
      <c r="D3557" t="s">
        <v>137</v>
      </c>
      <c r="E3557">
        <v>120</v>
      </c>
      <c r="F3557" t="s">
        <v>138</v>
      </c>
      <c r="G3557" t="s">
        <v>139</v>
      </c>
      <c r="H3557" t="s">
        <v>112</v>
      </c>
      <c r="I3557">
        <v>425</v>
      </c>
      <c r="J3557" t="s">
        <v>106</v>
      </c>
      <c r="K3557">
        <v>4000</v>
      </c>
      <c r="L3557">
        <v>4</v>
      </c>
      <c r="M3557">
        <v>2</v>
      </c>
      <c r="N3557" t="s">
        <v>32</v>
      </c>
      <c r="O3557" t="s">
        <v>32</v>
      </c>
      <c r="P3557" t="s">
        <v>28</v>
      </c>
      <c r="Q3557" t="s">
        <v>27</v>
      </c>
      <c r="R3557" t="s">
        <v>27</v>
      </c>
      <c r="S3557">
        <v>24</v>
      </c>
      <c r="T3557">
        <v>325</v>
      </c>
      <c r="U3557" t="s">
        <v>39</v>
      </c>
    </row>
    <row r="3558" spans="1:21" x14ac:dyDescent="0.35">
      <c r="A3558" t="s">
        <v>69</v>
      </c>
      <c r="B3558">
        <v>41</v>
      </c>
      <c r="C3558">
        <v>2024</v>
      </c>
      <c r="D3558" t="s">
        <v>137</v>
      </c>
      <c r="E3558">
        <v>120</v>
      </c>
      <c r="F3558" t="s">
        <v>138</v>
      </c>
      <c r="G3558" t="s">
        <v>139</v>
      </c>
      <c r="H3558" t="s">
        <v>27</v>
      </c>
      <c r="J3558" t="s">
        <v>28</v>
      </c>
      <c r="K3558" t="s">
        <v>28</v>
      </c>
      <c r="L3558" t="s">
        <v>28</v>
      </c>
      <c r="O3558" t="s">
        <v>28</v>
      </c>
      <c r="P3558" t="s">
        <v>28</v>
      </c>
      <c r="Q3558" t="s">
        <v>28</v>
      </c>
      <c r="R3558" t="s">
        <v>28</v>
      </c>
      <c r="U3558" t="s">
        <v>28</v>
      </c>
    </row>
    <row r="3559" spans="1:21" x14ac:dyDescent="0.35">
      <c r="A3559" t="s">
        <v>70</v>
      </c>
      <c r="B3559">
        <v>42</v>
      </c>
      <c r="C3559">
        <v>2024</v>
      </c>
      <c r="D3559" t="s">
        <v>137</v>
      </c>
      <c r="E3559">
        <v>120</v>
      </c>
      <c r="F3559" t="s">
        <v>138</v>
      </c>
      <c r="G3559" t="s">
        <v>139</v>
      </c>
      <c r="H3559" t="s">
        <v>27</v>
      </c>
      <c r="J3559" t="s">
        <v>28</v>
      </c>
      <c r="K3559" t="s">
        <v>28</v>
      </c>
      <c r="L3559" t="s">
        <v>28</v>
      </c>
      <c r="O3559" t="s">
        <v>28</v>
      </c>
      <c r="P3559" t="s">
        <v>28</v>
      </c>
      <c r="Q3559" t="s">
        <v>28</v>
      </c>
      <c r="R3559" t="s">
        <v>28</v>
      </c>
      <c r="U3559" t="s">
        <v>28</v>
      </c>
    </row>
    <row r="3560" spans="1:21" x14ac:dyDescent="0.35">
      <c r="A3560" t="s">
        <v>71</v>
      </c>
      <c r="B3560">
        <v>44</v>
      </c>
      <c r="C3560">
        <v>2024</v>
      </c>
      <c r="D3560" t="s">
        <v>137</v>
      </c>
      <c r="E3560">
        <v>120</v>
      </c>
      <c r="F3560" t="s">
        <v>138</v>
      </c>
      <c r="G3560" t="s">
        <v>139</v>
      </c>
      <c r="H3560" t="s">
        <v>27</v>
      </c>
      <c r="J3560" t="s">
        <v>28</v>
      </c>
      <c r="K3560" t="s">
        <v>28</v>
      </c>
      <c r="L3560" t="s">
        <v>28</v>
      </c>
      <c r="O3560" t="s">
        <v>28</v>
      </c>
      <c r="P3560" t="s">
        <v>28</v>
      </c>
      <c r="Q3560" t="s">
        <v>28</v>
      </c>
      <c r="R3560" t="s">
        <v>28</v>
      </c>
      <c r="U3560" t="s">
        <v>28</v>
      </c>
    </row>
    <row r="3561" spans="1:21" x14ac:dyDescent="0.35">
      <c r="A3561" t="s">
        <v>72</v>
      </c>
      <c r="B3561">
        <v>45</v>
      </c>
      <c r="C3561">
        <v>2024</v>
      </c>
      <c r="D3561" t="s">
        <v>137</v>
      </c>
      <c r="E3561">
        <v>120</v>
      </c>
      <c r="F3561" t="s">
        <v>138</v>
      </c>
      <c r="G3561" t="s">
        <v>139</v>
      </c>
      <c r="H3561" t="s">
        <v>27</v>
      </c>
      <c r="J3561" t="s">
        <v>28</v>
      </c>
      <c r="K3561" t="s">
        <v>28</v>
      </c>
      <c r="L3561" t="s">
        <v>28</v>
      </c>
      <c r="O3561" t="s">
        <v>28</v>
      </c>
      <c r="P3561" t="s">
        <v>28</v>
      </c>
      <c r="Q3561" t="s">
        <v>28</v>
      </c>
      <c r="R3561" t="s">
        <v>28</v>
      </c>
      <c r="U3561" t="s">
        <v>28</v>
      </c>
    </row>
    <row r="3562" spans="1:21" x14ac:dyDescent="0.35">
      <c r="A3562" t="s">
        <v>73</v>
      </c>
      <c r="B3562">
        <v>46</v>
      </c>
      <c r="C3562">
        <v>2024</v>
      </c>
      <c r="D3562" t="s">
        <v>137</v>
      </c>
      <c r="E3562">
        <v>120</v>
      </c>
      <c r="F3562" t="s">
        <v>138</v>
      </c>
      <c r="G3562" t="s">
        <v>139</v>
      </c>
      <c r="H3562" t="s">
        <v>27</v>
      </c>
      <c r="J3562" t="s">
        <v>28</v>
      </c>
      <c r="K3562" t="s">
        <v>28</v>
      </c>
      <c r="L3562" t="s">
        <v>28</v>
      </c>
      <c r="O3562" t="s">
        <v>28</v>
      </c>
      <c r="P3562" t="s">
        <v>28</v>
      </c>
      <c r="Q3562" t="s">
        <v>28</v>
      </c>
      <c r="R3562" t="s">
        <v>28</v>
      </c>
      <c r="U3562" t="s">
        <v>28</v>
      </c>
    </row>
    <row r="3563" spans="1:21" x14ac:dyDescent="0.35">
      <c r="A3563" t="s">
        <v>74</v>
      </c>
      <c r="B3563">
        <v>47</v>
      </c>
      <c r="C3563">
        <v>2024</v>
      </c>
      <c r="D3563" t="s">
        <v>137</v>
      </c>
      <c r="E3563">
        <v>120</v>
      </c>
      <c r="F3563" t="s">
        <v>138</v>
      </c>
      <c r="G3563" t="s">
        <v>139</v>
      </c>
      <c r="H3563" t="s">
        <v>112</v>
      </c>
      <c r="I3563">
        <v>55</v>
      </c>
      <c r="J3563" t="s">
        <v>126</v>
      </c>
      <c r="K3563">
        <v>8000</v>
      </c>
      <c r="L3563">
        <v>3</v>
      </c>
      <c r="M3563">
        <v>1</v>
      </c>
      <c r="N3563" t="s">
        <v>32</v>
      </c>
      <c r="O3563" t="s">
        <v>27</v>
      </c>
      <c r="P3563">
        <v>21</v>
      </c>
      <c r="Q3563" t="s">
        <v>27</v>
      </c>
      <c r="R3563" t="s">
        <v>27</v>
      </c>
      <c r="S3563">
        <v>24</v>
      </c>
      <c r="T3563">
        <v>140</v>
      </c>
      <c r="U3563" t="s">
        <v>39</v>
      </c>
    </row>
    <row r="3564" spans="1:21" x14ac:dyDescent="0.35">
      <c r="A3564" t="s">
        <v>75</v>
      </c>
      <c r="B3564">
        <v>48</v>
      </c>
      <c r="C3564">
        <v>2024</v>
      </c>
      <c r="D3564" t="s">
        <v>137</v>
      </c>
      <c r="E3564">
        <v>120</v>
      </c>
      <c r="F3564" t="s">
        <v>138</v>
      </c>
      <c r="G3564" t="s">
        <v>139</v>
      </c>
      <c r="H3564" t="s">
        <v>112</v>
      </c>
      <c r="I3564">
        <v>100</v>
      </c>
      <c r="J3564" t="s">
        <v>126</v>
      </c>
      <c r="K3564">
        <v>8000</v>
      </c>
      <c r="L3564">
        <v>3</v>
      </c>
      <c r="M3564">
        <v>1</v>
      </c>
      <c r="N3564" t="s">
        <v>32</v>
      </c>
      <c r="O3564" t="s">
        <v>27</v>
      </c>
      <c r="P3564" t="s">
        <v>28</v>
      </c>
      <c r="Q3564" t="s">
        <v>27</v>
      </c>
      <c r="R3564" t="s">
        <v>27</v>
      </c>
      <c r="S3564">
        <v>24</v>
      </c>
      <c r="T3564">
        <v>210</v>
      </c>
      <c r="U3564" t="s">
        <v>39</v>
      </c>
    </row>
    <row r="3565" spans="1:21" x14ac:dyDescent="0.35">
      <c r="A3565" t="s">
        <v>76</v>
      </c>
      <c r="B3565">
        <v>49</v>
      </c>
      <c r="C3565">
        <v>2024</v>
      </c>
      <c r="D3565" t="s">
        <v>137</v>
      </c>
      <c r="E3565">
        <v>120</v>
      </c>
      <c r="F3565" t="s">
        <v>138</v>
      </c>
      <c r="G3565" t="s">
        <v>139</v>
      </c>
      <c r="H3565" t="s">
        <v>112</v>
      </c>
      <c r="I3565">
        <v>70</v>
      </c>
      <c r="J3565" t="s">
        <v>126</v>
      </c>
      <c r="K3565">
        <v>8000</v>
      </c>
      <c r="L3565">
        <v>3</v>
      </c>
      <c r="M3565">
        <v>1</v>
      </c>
      <c r="N3565" t="s">
        <v>32</v>
      </c>
      <c r="O3565" t="s">
        <v>32</v>
      </c>
      <c r="P3565" t="s">
        <v>28</v>
      </c>
      <c r="Q3565" t="s">
        <v>32</v>
      </c>
      <c r="R3565" t="s">
        <v>27</v>
      </c>
      <c r="S3565">
        <v>20</v>
      </c>
      <c r="T3565">
        <v>47</v>
      </c>
      <c r="U3565" t="s">
        <v>29</v>
      </c>
    </row>
    <row r="3566" spans="1:21" x14ac:dyDescent="0.35">
      <c r="A3566" t="s">
        <v>77</v>
      </c>
      <c r="B3566">
        <v>50</v>
      </c>
      <c r="C3566">
        <v>2024</v>
      </c>
      <c r="D3566" t="s">
        <v>137</v>
      </c>
      <c r="E3566">
        <v>120</v>
      </c>
      <c r="F3566" t="s">
        <v>138</v>
      </c>
      <c r="G3566" t="s">
        <v>139</v>
      </c>
      <c r="H3566" t="s">
        <v>27</v>
      </c>
      <c r="J3566" t="s">
        <v>28</v>
      </c>
      <c r="K3566" t="s">
        <v>28</v>
      </c>
      <c r="L3566" t="s">
        <v>28</v>
      </c>
      <c r="O3566" t="s">
        <v>28</v>
      </c>
      <c r="P3566" t="s">
        <v>28</v>
      </c>
      <c r="Q3566" t="s">
        <v>28</v>
      </c>
      <c r="R3566" t="s">
        <v>28</v>
      </c>
      <c r="U3566" t="s">
        <v>28</v>
      </c>
    </row>
    <row r="3567" spans="1:21" x14ac:dyDescent="0.35">
      <c r="A3567" t="s">
        <v>78</v>
      </c>
      <c r="B3567">
        <v>51</v>
      </c>
      <c r="C3567">
        <v>2024</v>
      </c>
      <c r="D3567" t="s">
        <v>137</v>
      </c>
      <c r="E3567">
        <v>120</v>
      </c>
      <c r="F3567" t="s">
        <v>138</v>
      </c>
      <c r="G3567" t="s">
        <v>139</v>
      </c>
      <c r="H3567" t="s">
        <v>112</v>
      </c>
      <c r="I3567">
        <v>45</v>
      </c>
      <c r="J3567" t="s">
        <v>106</v>
      </c>
      <c r="K3567">
        <v>4000</v>
      </c>
      <c r="L3567">
        <v>4</v>
      </c>
      <c r="M3567">
        <v>2</v>
      </c>
      <c r="N3567" t="s">
        <v>32</v>
      </c>
      <c r="O3567" t="s">
        <v>27</v>
      </c>
      <c r="P3567" t="s">
        <v>28</v>
      </c>
      <c r="Q3567" t="s">
        <v>32</v>
      </c>
      <c r="R3567" t="s">
        <v>32</v>
      </c>
      <c r="S3567">
        <v>0</v>
      </c>
      <c r="T3567">
        <v>45</v>
      </c>
      <c r="U3567" t="s">
        <v>39</v>
      </c>
    </row>
    <row r="3568" spans="1:21" x14ac:dyDescent="0.35">
      <c r="A3568" t="s">
        <v>79</v>
      </c>
      <c r="B3568">
        <v>53</v>
      </c>
      <c r="C3568">
        <v>2024</v>
      </c>
      <c r="D3568" t="s">
        <v>137</v>
      </c>
      <c r="E3568">
        <v>120</v>
      </c>
      <c r="F3568" t="s">
        <v>138</v>
      </c>
      <c r="G3568" t="s">
        <v>139</v>
      </c>
      <c r="H3568" t="s">
        <v>27</v>
      </c>
      <c r="J3568" t="s">
        <v>28</v>
      </c>
      <c r="K3568" t="s">
        <v>28</v>
      </c>
      <c r="L3568" t="s">
        <v>28</v>
      </c>
      <c r="O3568" t="s">
        <v>28</v>
      </c>
      <c r="P3568" t="s">
        <v>28</v>
      </c>
      <c r="Q3568" t="s">
        <v>28</v>
      </c>
      <c r="R3568" t="s">
        <v>28</v>
      </c>
      <c r="U3568" t="s">
        <v>28</v>
      </c>
    </row>
    <row r="3569" spans="1:21" x14ac:dyDescent="0.35">
      <c r="A3569" t="s">
        <v>80</v>
      </c>
      <c r="B3569">
        <v>54</v>
      </c>
      <c r="C3569">
        <v>2024</v>
      </c>
      <c r="D3569" t="s">
        <v>137</v>
      </c>
      <c r="E3569">
        <v>120</v>
      </c>
      <c r="F3569" t="s">
        <v>138</v>
      </c>
      <c r="G3569" t="s">
        <v>139</v>
      </c>
      <c r="H3569" t="s">
        <v>27</v>
      </c>
      <c r="J3569" t="s">
        <v>28</v>
      </c>
      <c r="K3569" t="s">
        <v>28</v>
      </c>
      <c r="L3569" t="s">
        <v>28</v>
      </c>
      <c r="O3569" t="s">
        <v>28</v>
      </c>
      <c r="P3569" t="s">
        <v>28</v>
      </c>
      <c r="Q3569" t="s">
        <v>28</v>
      </c>
      <c r="R3569" t="s">
        <v>28</v>
      </c>
      <c r="U3569" t="s">
        <v>28</v>
      </c>
    </row>
    <row r="3570" spans="1:21" x14ac:dyDescent="0.35">
      <c r="A3570" t="s">
        <v>81</v>
      </c>
      <c r="B3570">
        <v>55</v>
      </c>
      <c r="C3570">
        <v>2024</v>
      </c>
      <c r="D3570" t="s">
        <v>137</v>
      </c>
      <c r="E3570">
        <v>120</v>
      </c>
      <c r="F3570" t="s">
        <v>138</v>
      </c>
      <c r="G3570" t="s">
        <v>139</v>
      </c>
      <c r="H3570" t="s">
        <v>112</v>
      </c>
      <c r="I3570">
        <v>59</v>
      </c>
      <c r="J3570" t="s">
        <v>126</v>
      </c>
      <c r="K3570">
        <v>8000</v>
      </c>
      <c r="L3570">
        <v>3</v>
      </c>
      <c r="M3570">
        <v>1</v>
      </c>
      <c r="N3570" t="s">
        <v>32</v>
      </c>
      <c r="O3570" t="s">
        <v>27</v>
      </c>
      <c r="P3570" t="s">
        <v>28</v>
      </c>
      <c r="Q3570" t="s">
        <v>27</v>
      </c>
      <c r="R3570" t="s">
        <v>27</v>
      </c>
      <c r="S3570">
        <v>9</v>
      </c>
      <c r="T3570">
        <v>59</v>
      </c>
      <c r="U3570" t="s">
        <v>39</v>
      </c>
    </row>
    <row r="3571" spans="1:21" x14ac:dyDescent="0.35">
      <c r="A3571" t="s">
        <v>82</v>
      </c>
      <c r="B3571">
        <v>56</v>
      </c>
      <c r="C3571">
        <v>2024</v>
      </c>
      <c r="D3571" t="s">
        <v>137</v>
      </c>
      <c r="E3571">
        <v>120</v>
      </c>
      <c r="F3571" t="s">
        <v>138</v>
      </c>
      <c r="G3571" t="s">
        <v>139</v>
      </c>
      <c r="H3571" t="s">
        <v>27</v>
      </c>
      <c r="J3571" t="s">
        <v>28</v>
      </c>
      <c r="K3571" t="s">
        <v>28</v>
      </c>
      <c r="L3571" t="s">
        <v>28</v>
      </c>
      <c r="O3571" t="s">
        <v>28</v>
      </c>
      <c r="P3571" t="s">
        <v>28</v>
      </c>
      <c r="Q3571" t="s">
        <v>28</v>
      </c>
      <c r="R3571" t="s">
        <v>28</v>
      </c>
      <c r="U3571" t="s">
        <v>28</v>
      </c>
    </row>
    <row r="3572" spans="1:21" x14ac:dyDescent="0.35">
      <c r="A3572" t="s">
        <v>21</v>
      </c>
      <c r="B3572">
        <v>1</v>
      </c>
      <c r="C3572">
        <v>2024</v>
      </c>
      <c r="D3572" t="s">
        <v>140</v>
      </c>
      <c r="E3572">
        <v>121</v>
      </c>
      <c r="F3572" t="s">
        <v>128</v>
      </c>
      <c r="G3572" t="s">
        <v>24</v>
      </c>
      <c r="H3572" t="s">
        <v>27</v>
      </c>
      <c r="I3572" t="s">
        <v>28</v>
      </c>
      <c r="J3572" t="s">
        <v>28</v>
      </c>
      <c r="K3572" t="s">
        <v>28</v>
      </c>
      <c r="L3572" t="s">
        <v>28</v>
      </c>
      <c r="M3572" t="s">
        <v>28</v>
      </c>
      <c r="N3572" t="s">
        <v>28</v>
      </c>
      <c r="O3572" t="s">
        <v>28</v>
      </c>
      <c r="P3572" t="s">
        <v>28</v>
      </c>
      <c r="Q3572" t="s">
        <v>28</v>
      </c>
      <c r="R3572" t="s">
        <v>28</v>
      </c>
      <c r="S3572" t="s">
        <v>28</v>
      </c>
      <c r="T3572" t="s">
        <v>28</v>
      </c>
      <c r="U3572" t="s">
        <v>28</v>
      </c>
    </row>
    <row r="3573" spans="1:21" x14ac:dyDescent="0.35">
      <c r="A3573" t="s">
        <v>30</v>
      </c>
      <c r="B3573">
        <v>2</v>
      </c>
      <c r="C3573">
        <v>2024</v>
      </c>
      <c r="D3573" t="s">
        <v>140</v>
      </c>
      <c r="E3573">
        <v>121</v>
      </c>
      <c r="F3573" t="s">
        <v>128</v>
      </c>
      <c r="G3573" t="s">
        <v>24</v>
      </c>
      <c r="H3573" t="s">
        <v>27</v>
      </c>
      <c r="I3573" t="s">
        <v>28</v>
      </c>
      <c r="J3573" t="s">
        <v>28</v>
      </c>
      <c r="K3573" t="s">
        <v>28</v>
      </c>
      <c r="L3573" t="s">
        <v>28</v>
      </c>
      <c r="M3573" t="s">
        <v>28</v>
      </c>
      <c r="N3573" t="s">
        <v>28</v>
      </c>
      <c r="O3573" t="s">
        <v>28</v>
      </c>
      <c r="P3573" t="s">
        <v>28</v>
      </c>
      <c r="Q3573" t="s">
        <v>28</v>
      </c>
      <c r="R3573" t="s">
        <v>28</v>
      </c>
      <c r="S3573" t="s">
        <v>28</v>
      </c>
      <c r="T3573" t="s">
        <v>28</v>
      </c>
      <c r="U3573" t="s">
        <v>28</v>
      </c>
    </row>
    <row r="3574" spans="1:21" x14ac:dyDescent="0.35">
      <c r="A3574" t="s">
        <v>33</v>
      </c>
      <c r="B3574">
        <v>4</v>
      </c>
      <c r="C3574">
        <v>2024</v>
      </c>
      <c r="D3574" t="s">
        <v>140</v>
      </c>
      <c r="E3574">
        <v>121</v>
      </c>
      <c r="F3574" t="s">
        <v>128</v>
      </c>
      <c r="G3574" t="s">
        <v>24</v>
      </c>
      <c r="H3574" t="s">
        <v>27</v>
      </c>
      <c r="I3574" t="s">
        <v>28</v>
      </c>
      <c r="J3574" t="s">
        <v>28</v>
      </c>
      <c r="K3574" t="s">
        <v>28</v>
      </c>
      <c r="L3574" t="s">
        <v>28</v>
      </c>
      <c r="M3574" t="s">
        <v>28</v>
      </c>
      <c r="N3574" t="s">
        <v>28</v>
      </c>
      <c r="O3574" t="s">
        <v>28</v>
      </c>
      <c r="P3574" t="s">
        <v>28</v>
      </c>
      <c r="Q3574" t="s">
        <v>28</v>
      </c>
      <c r="R3574" t="s">
        <v>28</v>
      </c>
      <c r="S3574" t="s">
        <v>28</v>
      </c>
      <c r="T3574" t="s">
        <v>28</v>
      </c>
      <c r="U3574" t="s">
        <v>28</v>
      </c>
    </row>
    <row r="3575" spans="1:21" x14ac:dyDescent="0.35">
      <c r="A3575" t="s">
        <v>34</v>
      </c>
      <c r="B3575">
        <v>5</v>
      </c>
      <c r="C3575">
        <v>2024</v>
      </c>
      <c r="D3575" t="s">
        <v>140</v>
      </c>
      <c r="E3575">
        <v>121</v>
      </c>
      <c r="F3575" t="s">
        <v>128</v>
      </c>
      <c r="G3575" t="s">
        <v>24</v>
      </c>
      <c r="H3575" t="s">
        <v>27</v>
      </c>
      <c r="I3575" t="s">
        <v>28</v>
      </c>
      <c r="J3575" t="s">
        <v>28</v>
      </c>
      <c r="K3575" t="s">
        <v>28</v>
      </c>
      <c r="L3575" t="s">
        <v>28</v>
      </c>
      <c r="M3575" t="s">
        <v>28</v>
      </c>
      <c r="N3575" t="s">
        <v>28</v>
      </c>
      <c r="O3575" t="s">
        <v>28</v>
      </c>
      <c r="P3575" t="s">
        <v>28</v>
      </c>
      <c r="Q3575" t="s">
        <v>28</v>
      </c>
      <c r="R3575" t="s">
        <v>28</v>
      </c>
      <c r="S3575" t="s">
        <v>28</v>
      </c>
      <c r="T3575" t="s">
        <v>28</v>
      </c>
      <c r="U3575" t="s">
        <v>28</v>
      </c>
    </row>
    <row r="3576" spans="1:21" x14ac:dyDescent="0.35">
      <c r="A3576" t="s">
        <v>35</v>
      </c>
      <c r="B3576">
        <v>6</v>
      </c>
      <c r="C3576">
        <v>2024</v>
      </c>
      <c r="D3576" t="s">
        <v>140</v>
      </c>
      <c r="E3576">
        <v>121</v>
      </c>
      <c r="F3576" t="s">
        <v>128</v>
      </c>
      <c r="G3576" t="s">
        <v>24</v>
      </c>
      <c r="H3576" t="s">
        <v>27</v>
      </c>
      <c r="I3576" t="s">
        <v>28</v>
      </c>
      <c r="J3576" t="s">
        <v>28</v>
      </c>
      <c r="K3576" t="s">
        <v>28</v>
      </c>
      <c r="L3576" t="s">
        <v>28</v>
      </c>
      <c r="M3576" t="s">
        <v>28</v>
      </c>
      <c r="N3576" t="s">
        <v>28</v>
      </c>
      <c r="O3576" t="s">
        <v>28</v>
      </c>
      <c r="P3576" t="s">
        <v>28</v>
      </c>
      <c r="Q3576" t="s">
        <v>28</v>
      </c>
      <c r="R3576" t="s">
        <v>28</v>
      </c>
      <c r="S3576" t="s">
        <v>28</v>
      </c>
      <c r="T3576" t="s">
        <v>28</v>
      </c>
      <c r="U3576" t="s">
        <v>28</v>
      </c>
    </row>
    <row r="3577" spans="1:21" x14ac:dyDescent="0.35">
      <c r="A3577" t="s">
        <v>36</v>
      </c>
      <c r="B3577">
        <v>8</v>
      </c>
      <c r="C3577">
        <v>2024</v>
      </c>
      <c r="D3577" t="s">
        <v>140</v>
      </c>
      <c r="E3577">
        <v>121</v>
      </c>
      <c r="F3577" t="s">
        <v>128</v>
      </c>
      <c r="G3577" t="s">
        <v>24</v>
      </c>
      <c r="H3577" t="s">
        <v>27</v>
      </c>
      <c r="I3577" t="s">
        <v>28</v>
      </c>
      <c r="J3577" t="s">
        <v>28</v>
      </c>
      <c r="K3577" t="s">
        <v>28</v>
      </c>
      <c r="L3577" t="s">
        <v>28</v>
      </c>
      <c r="M3577" t="s">
        <v>28</v>
      </c>
      <c r="N3577" t="s">
        <v>28</v>
      </c>
      <c r="O3577" t="s">
        <v>28</v>
      </c>
      <c r="P3577" t="s">
        <v>28</v>
      </c>
      <c r="Q3577" t="s">
        <v>28</v>
      </c>
      <c r="R3577" t="s">
        <v>28</v>
      </c>
      <c r="S3577" t="s">
        <v>28</v>
      </c>
      <c r="T3577" t="s">
        <v>28</v>
      </c>
      <c r="U3577" t="s">
        <v>28</v>
      </c>
    </row>
    <row r="3578" spans="1:21" x14ac:dyDescent="0.35">
      <c r="A3578" t="s">
        <v>37</v>
      </c>
      <c r="B3578">
        <v>9</v>
      </c>
      <c r="C3578">
        <v>2024</v>
      </c>
      <c r="D3578" t="s">
        <v>140</v>
      </c>
      <c r="E3578">
        <v>121</v>
      </c>
      <c r="F3578" t="s">
        <v>128</v>
      </c>
      <c r="G3578" t="s">
        <v>24</v>
      </c>
      <c r="H3578" t="s">
        <v>27</v>
      </c>
      <c r="I3578" t="s">
        <v>28</v>
      </c>
      <c r="J3578" t="s">
        <v>28</v>
      </c>
      <c r="K3578" t="s">
        <v>28</v>
      </c>
      <c r="L3578" t="s">
        <v>28</v>
      </c>
      <c r="M3578" t="s">
        <v>28</v>
      </c>
      <c r="N3578" t="s">
        <v>28</v>
      </c>
      <c r="O3578" t="s">
        <v>28</v>
      </c>
      <c r="P3578" t="s">
        <v>28</v>
      </c>
      <c r="Q3578" t="s">
        <v>28</v>
      </c>
      <c r="R3578" t="s">
        <v>28</v>
      </c>
      <c r="S3578" t="s">
        <v>28</v>
      </c>
      <c r="T3578" t="s">
        <v>28</v>
      </c>
      <c r="U3578" t="s">
        <v>28</v>
      </c>
    </row>
    <row r="3579" spans="1:21" x14ac:dyDescent="0.35">
      <c r="A3579" t="s">
        <v>38</v>
      </c>
      <c r="B3579">
        <v>10</v>
      </c>
      <c r="C3579">
        <v>2024</v>
      </c>
      <c r="D3579" t="s">
        <v>140</v>
      </c>
      <c r="E3579">
        <v>121</v>
      </c>
      <c r="F3579" t="s">
        <v>128</v>
      </c>
      <c r="G3579" t="s">
        <v>24</v>
      </c>
      <c r="H3579" t="s">
        <v>27</v>
      </c>
      <c r="I3579" t="s">
        <v>28</v>
      </c>
      <c r="J3579" t="s">
        <v>28</v>
      </c>
      <c r="K3579" t="s">
        <v>28</v>
      </c>
      <c r="L3579" t="s">
        <v>28</v>
      </c>
      <c r="M3579" t="s">
        <v>28</v>
      </c>
      <c r="N3579" t="s">
        <v>28</v>
      </c>
      <c r="O3579" t="s">
        <v>28</v>
      </c>
      <c r="P3579" t="s">
        <v>28</v>
      </c>
      <c r="Q3579" t="s">
        <v>28</v>
      </c>
      <c r="R3579" t="s">
        <v>28</v>
      </c>
      <c r="S3579" t="s">
        <v>28</v>
      </c>
      <c r="T3579" t="s">
        <v>28</v>
      </c>
      <c r="U3579" t="s">
        <v>28</v>
      </c>
    </row>
    <row r="3580" spans="1:21" x14ac:dyDescent="0.35">
      <c r="A3580" t="s">
        <v>41</v>
      </c>
      <c r="B3580">
        <v>12</v>
      </c>
      <c r="C3580">
        <v>2024</v>
      </c>
      <c r="D3580" t="s">
        <v>140</v>
      </c>
      <c r="E3580">
        <v>121</v>
      </c>
      <c r="F3580" t="s">
        <v>128</v>
      </c>
      <c r="G3580" t="s">
        <v>24</v>
      </c>
      <c r="H3580" t="s">
        <v>27</v>
      </c>
      <c r="I3580" t="s">
        <v>28</v>
      </c>
      <c r="J3580" t="s">
        <v>28</v>
      </c>
      <c r="K3580" t="s">
        <v>28</v>
      </c>
      <c r="L3580" t="s">
        <v>28</v>
      </c>
      <c r="M3580" t="s">
        <v>28</v>
      </c>
      <c r="N3580" t="s">
        <v>28</v>
      </c>
      <c r="O3580" t="s">
        <v>28</v>
      </c>
      <c r="P3580" t="s">
        <v>28</v>
      </c>
      <c r="Q3580" t="s">
        <v>28</v>
      </c>
      <c r="R3580" t="s">
        <v>28</v>
      </c>
      <c r="S3580" t="s">
        <v>28</v>
      </c>
      <c r="T3580" t="s">
        <v>28</v>
      </c>
      <c r="U3580" t="s">
        <v>28</v>
      </c>
    </row>
    <row r="3581" spans="1:21" x14ac:dyDescent="0.35">
      <c r="A3581" t="s">
        <v>42</v>
      </c>
      <c r="B3581">
        <v>13</v>
      </c>
      <c r="C3581">
        <v>2024</v>
      </c>
      <c r="D3581" t="s">
        <v>140</v>
      </c>
      <c r="E3581">
        <v>121</v>
      </c>
      <c r="F3581" t="s">
        <v>128</v>
      </c>
      <c r="G3581" t="s">
        <v>24</v>
      </c>
      <c r="H3581" t="s">
        <v>27</v>
      </c>
      <c r="I3581" t="s">
        <v>28</v>
      </c>
      <c r="J3581" t="s">
        <v>28</v>
      </c>
      <c r="K3581" t="s">
        <v>28</v>
      </c>
      <c r="L3581" t="s">
        <v>28</v>
      </c>
      <c r="M3581" t="s">
        <v>28</v>
      </c>
      <c r="N3581" t="s">
        <v>28</v>
      </c>
      <c r="O3581" t="s">
        <v>28</v>
      </c>
      <c r="P3581" t="s">
        <v>28</v>
      </c>
      <c r="Q3581" t="s">
        <v>28</v>
      </c>
      <c r="R3581" t="s">
        <v>28</v>
      </c>
      <c r="S3581" t="s">
        <v>28</v>
      </c>
      <c r="T3581" t="s">
        <v>28</v>
      </c>
      <c r="U3581" t="s">
        <v>28</v>
      </c>
    </row>
    <row r="3582" spans="1:21" x14ac:dyDescent="0.35">
      <c r="A3582" t="s">
        <v>43</v>
      </c>
      <c r="B3582">
        <v>15</v>
      </c>
      <c r="C3582">
        <v>2024</v>
      </c>
      <c r="D3582" t="s">
        <v>140</v>
      </c>
      <c r="E3582">
        <v>121</v>
      </c>
      <c r="F3582" t="s">
        <v>128</v>
      </c>
      <c r="G3582" t="s">
        <v>24</v>
      </c>
      <c r="H3582" t="s">
        <v>27</v>
      </c>
      <c r="I3582" t="s">
        <v>28</v>
      </c>
      <c r="J3582" t="s">
        <v>28</v>
      </c>
      <c r="K3582" t="s">
        <v>28</v>
      </c>
      <c r="L3582" t="s">
        <v>28</v>
      </c>
      <c r="M3582" t="s">
        <v>28</v>
      </c>
      <c r="N3582" t="s">
        <v>28</v>
      </c>
      <c r="O3582" t="s">
        <v>28</v>
      </c>
      <c r="P3582" t="s">
        <v>28</v>
      </c>
      <c r="Q3582" t="s">
        <v>28</v>
      </c>
      <c r="R3582" t="s">
        <v>28</v>
      </c>
      <c r="S3582" t="s">
        <v>28</v>
      </c>
      <c r="T3582" t="s">
        <v>28</v>
      </c>
      <c r="U3582" t="s">
        <v>28</v>
      </c>
    </row>
    <row r="3583" spans="1:21" x14ac:dyDescent="0.35">
      <c r="A3583" t="s">
        <v>44</v>
      </c>
      <c r="B3583">
        <v>16</v>
      </c>
      <c r="C3583">
        <v>2024</v>
      </c>
      <c r="D3583" t="s">
        <v>140</v>
      </c>
      <c r="E3583">
        <v>121</v>
      </c>
      <c r="F3583" t="s">
        <v>128</v>
      </c>
      <c r="G3583" t="s">
        <v>24</v>
      </c>
      <c r="H3583" t="s">
        <v>27</v>
      </c>
      <c r="I3583" t="s">
        <v>28</v>
      </c>
      <c r="J3583" t="s">
        <v>28</v>
      </c>
      <c r="K3583" t="s">
        <v>28</v>
      </c>
      <c r="L3583" t="s">
        <v>28</v>
      </c>
      <c r="M3583" t="s">
        <v>28</v>
      </c>
      <c r="N3583" t="s">
        <v>28</v>
      </c>
      <c r="O3583" t="s">
        <v>28</v>
      </c>
      <c r="P3583" t="s">
        <v>28</v>
      </c>
      <c r="Q3583" t="s">
        <v>28</v>
      </c>
      <c r="R3583" t="s">
        <v>28</v>
      </c>
      <c r="S3583" t="s">
        <v>28</v>
      </c>
      <c r="T3583" t="s">
        <v>28</v>
      </c>
      <c r="U3583" t="s">
        <v>28</v>
      </c>
    </row>
    <row r="3584" spans="1:21" x14ac:dyDescent="0.35">
      <c r="A3584" t="s">
        <v>45</v>
      </c>
      <c r="B3584">
        <v>17</v>
      </c>
      <c r="C3584">
        <v>2024</v>
      </c>
      <c r="D3584" t="s">
        <v>140</v>
      </c>
      <c r="E3584">
        <v>121</v>
      </c>
      <c r="F3584" t="s">
        <v>128</v>
      </c>
      <c r="G3584" t="s">
        <v>24</v>
      </c>
      <c r="H3584" t="s">
        <v>27</v>
      </c>
      <c r="I3584" t="s">
        <v>28</v>
      </c>
      <c r="J3584" t="s">
        <v>28</v>
      </c>
      <c r="K3584" t="s">
        <v>28</v>
      </c>
      <c r="L3584" t="s">
        <v>28</v>
      </c>
      <c r="M3584" t="s">
        <v>28</v>
      </c>
      <c r="N3584" t="s">
        <v>28</v>
      </c>
      <c r="O3584" t="s">
        <v>28</v>
      </c>
      <c r="P3584" t="s">
        <v>28</v>
      </c>
      <c r="Q3584" t="s">
        <v>28</v>
      </c>
      <c r="R3584" t="s">
        <v>28</v>
      </c>
      <c r="S3584" t="s">
        <v>28</v>
      </c>
      <c r="T3584" t="s">
        <v>28</v>
      </c>
      <c r="U3584" t="s">
        <v>28</v>
      </c>
    </row>
    <row r="3585" spans="1:21" x14ac:dyDescent="0.35">
      <c r="A3585" t="s">
        <v>46</v>
      </c>
      <c r="B3585">
        <v>18</v>
      </c>
      <c r="C3585">
        <v>2024</v>
      </c>
      <c r="D3585" t="s">
        <v>140</v>
      </c>
      <c r="E3585">
        <v>121</v>
      </c>
      <c r="F3585" t="s">
        <v>128</v>
      </c>
      <c r="G3585" t="s">
        <v>24</v>
      </c>
      <c r="H3585" t="s">
        <v>27</v>
      </c>
      <c r="I3585" t="s">
        <v>28</v>
      </c>
      <c r="J3585" t="s">
        <v>28</v>
      </c>
      <c r="K3585" t="s">
        <v>28</v>
      </c>
      <c r="L3585" t="s">
        <v>28</v>
      </c>
      <c r="M3585" t="s">
        <v>28</v>
      </c>
      <c r="N3585" t="s">
        <v>28</v>
      </c>
      <c r="O3585" t="s">
        <v>28</v>
      </c>
      <c r="P3585" t="s">
        <v>28</v>
      </c>
      <c r="Q3585" t="s">
        <v>28</v>
      </c>
      <c r="R3585" t="s">
        <v>28</v>
      </c>
      <c r="S3585" t="s">
        <v>28</v>
      </c>
      <c r="T3585" t="s">
        <v>28</v>
      </c>
      <c r="U3585" t="s">
        <v>28</v>
      </c>
    </row>
    <row r="3586" spans="1:21" x14ac:dyDescent="0.35">
      <c r="A3586" t="s">
        <v>47</v>
      </c>
      <c r="B3586">
        <v>19</v>
      </c>
      <c r="C3586">
        <v>2024</v>
      </c>
      <c r="D3586" t="s">
        <v>140</v>
      </c>
      <c r="E3586">
        <v>121</v>
      </c>
      <c r="F3586" t="s">
        <v>128</v>
      </c>
      <c r="G3586" t="s">
        <v>24</v>
      </c>
      <c r="H3586" t="s">
        <v>27</v>
      </c>
      <c r="I3586" t="s">
        <v>28</v>
      </c>
      <c r="J3586" t="s">
        <v>28</v>
      </c>
      <c r="K3586" t="s">
        <v>28</v>
      </c>
      <c r="L3586" t="s">
        <v>28</v>
      </c>
      <c r="M3586" t="s">
        <v>28</v>
      </c>
      <c r="N3586" t="s">
        <v>28</v>
      </c>
      <c r="O3586" t="s">
        <v>28</v>
      </c>
      <c r="P3586" t="s">
        <v>28</v>
      </c>
      <c r="Q3586" t="s">
        <v>28</v>
      </c>
      <c r="R3586" t="s">
        <v>28</v>
      </c>
      <c r="S3586" t="s">
        <v>28</v>
      </c>
      <c r="T3586" t="s">
        <v>28</v>
      </c>
      <c r="U3586" t="s">
        <v>28</v>
      </c>
    </row>
    <row r="3587" spans="1:21" x14ac:dyDescent="0.35">
      <c r="A3587" t="s">
        <v>48</v>
      </c>
      <c r="B3587">
        <v>20</v>
      </c>
      <c r="C3587">
        <v>2024</v>
      </c>
      <c r="D3587" t="s">
        <v>140</v>
      </c>
      <c r="E3587">
        <v>121</v>
      </c>
      <c r="F3587" t="s">
        <v>128</v>
      </c>
      <c r="G3587" t="s">
        <v>24</v>
      </c>
      <c r="H3587" t="s">
        <v>27</v>
      </c>
      <c r="I3587" t="s">
        <v>28</v>
      </c>
      <c r="J3587" t="s">
        <v>28</v>
      </c>
      <c r="K3587" t="s">
        <v>28</v>
      </c>
      <c r="L3587" t="s">
        <v>28</v>
      </c>
      <c r="M3587" t="s">
        <v>28</v>
      </c>
      <c r="N3587" t="s">
        <v>28</v>
      </c>
      <c r="O3587" t="s">
        <v>28</v>
      </c>
      <c r="P3587" t="s">
        <v>28</v>
      </c>
      <c r="Q3587" t="s">
        <v>28</v>
      </c>
      <c r="R3587" t="s">
        <v>28</v>
      </c>
      <c r="S3587" t="s">
        <v>28</v>
      </c>
      <c r="T3587" t="s">
        <v>28</v>
      </c>
      <c r="U3587" t="s">
        <v>28</v>
      </c>
    </row>
    <row r="3588" spans="1:21" x14ac:dyDescent="0.35">
      <c r="A3588" t="s">
        <v>49</v>
      </c>
      <c r="B3588">
        <v>21</v>
      </c>
      <c r="C3588">
        <v>2024</v>
      </c>
      <c r="D3588" t="s">
        <v>140</v>
      </c>
      <c r="E3588">
        <v>121</v>
      </c>
      <c r="F3588" t="s">
        <v>128</v>
      </c>
      <c r="G3588" t="s">
        <v>24</v>
      </c>
      <c r="H3588" t="s">
        <v>27</v>
      </c>
      <c r="I3588" t="s">
        <v>28</v>
      </c>
      <c r="J3588" t="s">
        <v>28</v>
      </c>
      <c r="K3588" t="s">
        <v>28</v>
      </c>
      <c r="L3588" t="s">
        <v>28</v>
      </c>
      <c r="M3588" t="s">
        <v>28</v>
      </c>
      <c r="N3588" t="s">
        <v>28</v>
      </c>
      <c r="O3588" t="s">
        <v>28</v>
      </c>
      <c r="P3588" t="s">
        <v>28</v>
      </c>
      <c r="Q3588" t="s">
        <v>28</v>
      </c>
      <c r="R3588" t="s">
        <v>28</v>
      </c>
      <c r="S3588" t="s">
        <v>28</v>
      </c>
      <c r="T3588" t="s">
        <v>28</v>
      </c>
      <c r="U3588" t="s">
        <v>28</v>
      </c>
    </row>
    <row r="3589" spans="1:21" x14ac:dyDescent="0.35">
      <c r="A3589" t="s">
        <v>50</v>
      </c>
      <c r="B3589">
        <v>22</v>
      </c>
      <c r="C3589">
        <v>2024</v>
      </c>
      <c r="D3589" t="s">
        <v>140</v>
      </c>
      <c r="E3589">
        <v>121</v>
      </c>
      <c r="F3589" t="s">
        <v>128</v>
      </c>
      <c r="G3589" t="s">
        <v>24</v>
      </c>
      <c r="H3589" t="s">
        <v>27</v>
      </c>
      <c r="I3589" t="s">
        <v>28</v>
      </c>
      <c r="J3589" t="s">
        <v>28</v>
      </c>
      <c r="K3589" t="s">
        <v>28</v>
      </c>
      <c r="L3589" t="s">
        <v>28</v>
      </c>
      <c r="M3589" t="s">
        <v>28</v>
      </c>
      <c r="N3589" t="s">
        <v>28</v>
      </c>
      <c r="O3589" t="s">
        <v>28</v>
      </c>
      <c r="P3589" t="s">
        <v>28</v>
      </c>
      <c r="Q3589" t="s">
        <v>28</v>
      </c>
      <c r="R3589" t="s">
        <v>28</v>
      </c>
      <c r="S3589" t="s">
        <v>28</v>
      </c>
      <c r="T3589" t="s">
        <v>28</v>
      </c>
      <c r="U3589" t="s">
        <v>28</v>
      </c>
    </row>
    <row r="3590" spans="1:21" x14ac:dyDescent="0.35">
      <c r="A3590" t="s">
        <v>51</v>
      </c>
      <c r="B3590">
        <v>23</v>
      </c>
      <c r="C3590">
        <v>2024</v>
      </c>
      <c r="D3590" t="s">
        <v>140</v>
      </c>
      <c r="E3590">
        <v>121</v>
      </c>
      <c r="F3590" t="s">
        <v>128</v>
      </c>
      <c r="G3590" t="s">
        <v>24</v>
      </c>
      <c r="H3590" t="s">
        <v>27</v>
      </c>
      <c r="I3590" t="s">
        <v>28</v>
      </c>
      <c r="J3590" t="s">
        <v>28</v>
      </c>
      <c r="K3590" t="s">
        <v>28</v>
      </c>
      <c r="L3590" t="s">
        <v>28</v>
      </c>
      <c r="M3590" t="s">
        <v>28</v>
      </c>
      <c r="N3590" t="s">
        <v>28</v>
      </c>
      <c r="O3590" t="s">
        <v>28</v>
      </c>
      <c r="P3590" t="s">
        <v>28</v>
      </c>
      <c r="Q3590" t="s">
        <v>28</v>
      </c>
      <c r="R3590" t="s">
        <v>28</v>
      </c>
      <c r="S3590" t="s">
        <v>28</v>
      </c>
      <c r="T3590" t="s">
        <v>28</v>
      </c>
      <c r="U3590" t="s">
        <v>28</v>
      </c>
    </row>
    <row r="3591" spans="1:21" x14ac:dyDescent="0.35">
      <c r="A3591" t="s">
        <v>52</v>
      </c>
      <c r="B3591">
        <v>24</v>
      </c>
      <c r="C3591">
        <v>2024</v>
      </c>
      <c r="D3591" t="s">
        <v>140</v>
      </c>
      <c r="E3591">
        <v>121</v>
      </c>
      <c r="F3591" t="s">
        <v>128</v>
      </c>
      <c r="G3591" t="s">
        <v>24</v>
      </c>
      <c r="H3591" t="s">
        <v>27</v>
      </c>
      <c r="I3591" t="s">
        <v>28</v>
      </c>
      <c r="J3591" t="s">
        <v>28</v>
      </c>
      <c r="K3591" t="s">
        <v>28</v>
      </c>
      <c r="L3591" t="s">
        <v>28</v>
      </c>
      <c r="M3591" t="s">
        <v>28</v>
      </c>
      <c r="N3591" t="s">
        <v>28</v>
      </c>
      <c r="O3591" t="s">
        <v>28</v>
      </c>
      <c r="P3591" t="s">
        <v>28</v>
      </c>
      <c r="Q3591" t="s">
        <v>28</v>
      </c>
      <c r="R3591" t="s">
        <v>28</v>
      </c>
      <c r="S3591" t="s">
        <v>28</v>
      </c>
      <c r="T3591" t="s">
        <v>28</v>
      </c>
      <c r="U3591" t="s">
        <v>28</v>
      </c>
    </row>
    <row r="3592" spans="1:21" x14ac:dyDescent="0.35">
      <c r="A3592" t="s">
        <v>53</v>
      </c>
      <c r="B3592">
        <v>25</v>
      </c>
      <c r="C3592">
        <v>2024</v>
      </c>
      <c r="D3592" t="s">
        <v>140</v>
      </c>
      <c r="E3592">
        <v>121</v>
      </c>
      <c r="F3592" t="s">
        <v>128</v>
      </c>
      <c r="G3592" t="s">
        <v>24</v>
      </c>
      <c r="H3592" t="s">
        <v>27</v>
      </c>
      <c r="I3592" t="s">
        <v>28</v>
      </c>
      <c r="J3592" t="s">
        <v>28</v>
      </c>
      <c r="K3592" t="s">
        <v>28</v>
      </c>
      <c r="L3592" t="s">
        <v>28</v>
      </c>
      <c r="M3592" t="s">
        <v>28</v>
      </c>
      <c r="N3592" t="s">
        <v>28</v>
      </c>
      <c r="O3592" t="s">
        <v>28</v>
      </c>
      <c r="P3592" t="s">
        <v>28</v>
      </c>
      <c r="Q3592" t="s">
        <v>28</v>
      </c>
      <c r="R3592" t="s">
        <v>28</v>
      </c>
      <c r="S3592" t="s">
        <v>28</v>
      </c>
      <c r="T3592" t="s">
        <v>28</v>
      </c>
      <c r="U3592" t="s">
        <v>28</v>
      </c>
    </row>
    <row r="3593" spans="1:21" x14ac:dyDescent="0.35">
      <c r="A3593" t="s">
        <v>54</v>
      </c>
      <c r="B3593">
        <v>26</v>
      </c>
      <c r="C3593">
        <v>2024</v>
      </c>
      <c r="D3593" t="s">
        <v>140</v>
      </c>
      <c r="E3593">
        <v>121</v>
      </c>
      <c r="F3593" t="s">
        <v>128</v>
      </c>
      <c r="G3593" t="s">
        <v>24</v>
      </c>
      <c r="H3593" t="s">
        <v>27</v>
      </c>
      <c r="I3593" t="s">
        <v>28</v>
      </c>
      <c r="J3593" t="s">
        <v>28</v>
      </c>
      <c r="K3593" t="s">
        <v>28</v>
      </c>
      <c r="L3593" t="s">
        <v>28</v>
      </c>
      <c r="M3593" t="s">
        <v>28</v>
      </c>
      <c r="N3593" t="s">
        <v>28</v>
      </c>
      <c r="O3593" t="s">
        <v>28</v>
      </c>
      <c r="P3593" t="s">
        <v>28</v>
      </c>
      <c r="Q3593" t="s">
        <v>28</v>
      </c>
      <c r="R3593" t="s">
        <v>28</v>
      </c>
      <c r="S3593" t="s">
        <v>28</v>
      </c>
      <c r="T3593" t="s">
        <v>28</v>
      </c>
      <c r="U3593" t="s">
        <v>28</v>
      </c>
    </row>
    <row r="3594" spans="1:21" x14ac:dyDescent="0.35">
      <c r="A3594" t="s">
        <v>55</v>
      </c>
      <c r="B3594">
        <v>27</v>
      </c>
      <c r="C3594">
        <v>2024</v>
      </c>
      <c r="D3594" t="s">
        <v>140</v>
      </c>
      <c r="E3594">
        <v>121</v>
      </c>
      <c r="F3594" t="s">
        <v>128</v>
      </c>
      <c r="G3594" t="s">
        <v>24</v>
      </c>
      <c r="H3594" t="s">
        <v>27</v>
      </c>
      <c r="I3594" t="s">
        <v>28</v>
      </c>
      <c r="J3594" t="s">
        <v>28</v>
      </c>
      <c r="K3594" t="s">
        <v>28</v>
      </c>
      <c r="L3594" t="s">
        <v>28</v>
      </c>
      <c r="M3594" t="s">
        <v>28</v>
      </c>
      <c r="N3594" t="s">
        <v>28</v>
      </c>
      <c r="O3594" t="s">
        <v>28</v>
      </c>
      <c r="P3594" t="s">
        <v>28</v>
      </c>
      <c r="Q3594" t="s">
        <v>28</v>
      </c>
      <c r="R3594" t="s">
        <v>28</v>
      </c>
      <c r="S3594" t="s">
        <v>28</v>
      </c>
      <c r="T3594" t="s">
        <v>28</v>
      </c>
      <c r="U3594" t="s">
        <v>28</v>
      </c>
    </row>
    <row r="3595" spans="1:21" x14ac:dyDescent="0.35">
      <c r="A3595" t="s">
        <v>56</v>
      </c>
      <c r="B3595">
        <v>28</v>
      </c>
      <c r="C3595">
        <v>2024</v>
      </c>
      <c r="D3595" t="s">
        <v>140</v>
      </c>
      <c r="E3595">
        <v>121</v>
      </c>
      <c r="F3595" t="s">
        <v>128</v>
      </c>
      <c r="G3595" t="s">
        <v>24</v>
      </c>
      <c r="H3595" t="s">
        <v>27</v>
      </c>
      <c r="I3595" t="s">
        <v>28</v>
      </c>
      <c r="J3595" t="s">
        <v>28</v>
      </c>
      <c r="K3595" t="s">
        <v>28</v>
      </c>
      <c r="L3595" t="s">
        <v>28</v>
      </c>
      <c r="M3595" t="s">
        <v>28</v>
      </c>
      <c r="N3595" t="s">
        <v>28</v>
      </c>
      <c r="O3595" t="s">
        <v>28</v>
      </c>
      <c r="P3595" t="s">
        <v>28</v>
      </c>
      <c r="Q3595" t="s">
        <v>28</v>
      </c>
      <c r="R3595" t="s">
        <v>28</v>
      </c>
      <c r="S3595" t="s">
        <v>28</v>
      </c>
      <c r="T3595" t="s">
        <v>28</v>
      </c>
      <c r="U3595" t="s">
        <v>28</v>
      </c>
    </row>
    <row r="3596" spans="1:21" x14ac:dyDescent="0.35">
      <c r="A3596" t="s">
        <v>57</v>
      </c>
      <c r="B3596">
        <v>29</v>
      </c>
      <c r="C3596">
        <v>2024</v>
      </c>
      <c r="D3596" t="s">
        <v>140</v>
      </c>
      <c r="E3596">
        <v>121</v>
      </c>
      <c r="F3596" t="s">
        <v>128</v>
      </c>
      <c r="G3596" t="s">
        <v>24</v>
      </c>
      <c r="H3596" t="s">
        <v>27</v>
      </c>
      <c r="I3596" t="s">
        <v>28</v>
      </c>
      <c r="J3596" t="s">
        <v>28</v>
      </c>
      <c r="K3596" t="s">
        <v>28</v>
      </c>
      <c r="L3596" t="s">
        <v>28</v>
      </c>
      <c r="M3596" t="s">
        <v>28</v>
      </c>
      <c r="N3596" t="s">
        <v>28</v>
      </c>
      <c r="O3596" t="s">
        <v>28</v>
      </c>
      <c r="P3596" t="s">
        <v>28</v>
      </c>
      <c r="Q3596" t="s">
        <v>28</v>
      </c>
      <c r="R3596" t="s">
        <v>28</v>
      </c>
      <c r="S3596" t="s">
        <v>28</v>
      </c>
      <c r="T3596" t="s">
        <v>28</v>
      </c>
      <c r="U3596" t="s">
        <v>28</v>
      </c>
    </row>
    <row r="3597" spans="1:21" x14ac:dyDescent="0.35">
      <c r="A3597" t="s">
        <v>40</v>
      </c>
      <c r="B3597">
        <v>11</v>
      </c>
      <c r="C3597">
        <v>2024</v>
      </c>
      <c r="D3597" t="s">
        <v>140</v>
      </c>
      <c r="E3597">
        <v>121</v>
      </c>
      <c r="F3597" t="s">
        <v>128</v>
      </c>
      <c r="G3597" t="s">
        <v>24</v>
      </c>
      <c r="H3597" t="s">
        <v>27</v>
      </c>
      <c r="I3597" t="s">
        <v>28</v>
      </c>
      <c r="J3597" t="s">
        <v>28</v>
      </c>
      <c r="K3597" t="s">
        <v>28</v>
      </c>
      <c r="L3597" t="s">
        <v>28</v>
      </c>
      <c r="M3597" t="s">
        <v>28</v>
      </c>
      <c r="N3597" t="s">
        <v>28</v>
      </c>
      <c r="O3597" t="s">
        <v>28</v>
      </c>
      <c r="P3597" t="s">
        <v>28</v>
      </c>
      <c r="Q3597" t="s">
        <v>28</v>
      </c>
      <c r="R3597" t="s">
        <v>28</v>
      </c>
      <c r="S3597" t="s">
        <v>28</v>
      </c>
      <c r="T3597" t="s">
        <v>28</v>
      </c>
      <c r="U3597" t="s">
        <v>28</v>
      </c>
    </row>
    <row r="3598" spans="1:21" x14ac:dyDescent="0.35">
      <c r="A3598" t="s">
        <v>58</v>
      </c>
      <c r="B3598">
        <v>30</v>
      </c>
      <c r="C3598">
        <v>2024</v>
      </c>
      <c r="D3598" t="s">
        <v>140</v>
      </c>
      <c r="E3598">
        <v>121</v>
      </c>
      <c r="F3598" t="s">
        <v>128</v>
      </c>
      <c r="G3598" t="s">
        <v>24</v>
      </c>
      <c r="H3598" t="s">
        <v>27</v>
      </c>
      <c r="I3598" t="s">
        <v>28</v>
      </c>
      <c r="J3598" t="s">
        <v>28</v>
      </c>
      <c r="K3598" t="s">
        <v>28</v>
      </c>
      <c r="L3598" t="s">
        <v>28</v>
      </c>
      <c r="M3598" t="s">
        <v>28</v>
      </c>
      <c r="N3598" t="s">
        <v>28</v>
      </c>
      <c r="O3598" t="s">
        <v>28</v>
      </c>
      <c r="P3598" t="s">
        <v>28</v>
      </c>
      <c r="Q3598" t="s">
        <v>28</v>
      </c>
      <c r="R3598" t="s">
        <v>28</v>
      </c>
      <c r="S3598" t="s">
        <v>28</v>
      </c>
      <c r="T3598" t="s">
        <v>28</v>
      </c>
      <c r="U3598" t="s">
        <v>28</v>
      </c>
    </row>
    <row r="3599" spans="1:21" x14ac:dyDescent="0.35">
      <c r="A3599" t="s">
        <v>59</v>
      </c>
      <c r="B3599">
        <v>31</v>
      </c>
      <c r="C3599">
        <v>2024</v>
      </c>
      <c r="D3599" t="s">
        <v>140</v>
      </c>
      <c r="E3599">
        <v>121</v>
      </c>
      <c r="F3599" t="s">
        <v>128</v>
      </c>
      <c r="G3599" t="s">
        <v>24</v>
      </c>
      <c r="H3599" t="s">
        <v>27</v>
      </c>
      <c r="I3599" t="s">
        <v>28</v>
      </c>
      <c r="J3599" t="s">
        <v>28</v>
      </c>
      <c r="K3599" t="s">
        <v>28</v>
      </c>
      <c r="L3599" t="s">
        <v>28</v>
      </c>
      <c r="M3599" t="s">
        <v>28</v>
      </c>
      <c r="N3599" t="s">
        <v>28</v>
      </c>
      <c r="O3599" t="s">
        <v>28</v>
      </c>
      <c r="P3599" t="s">
        <v>28</v>
      </c>
      <c r="Q3599" t="s">
        <v>28</v>
      </c>
      <c r="R3599" t="s">
        <v>28</v>
      </c>
      <c r="S3599" t="s">
        <v>28</v>
      </c>
      <c r="T3599" t="s">
        <v>28</v>
      </c>
      <c r="U3599" t="s">
        <v>28</v>
      </c>
    </row>
    <row r="3600" spans="1:21" x14ac:dyDescent="0.35">
      <c r="A3600" t="s">
        <v>60</v>
      </c>
      <c r="B3600">
        <v>32</v>
      </c>
      <c r="C3600">
        <v>2024</v>
      </c>
      <c r="D3600" t="s">
        <v>140</v>
      </c>
      <c r="E3600">
        <v>121</v>
      </c>
      <c r="F3600" t="s">
        <v>128</v>
      </c>
      <c r="G3600" t="s">
        <v>24</v>
      </c>
      <c r="H3600" t="s">
        <v>27</v>
      </c>
      <c r="I3600" t="s">
        <v>28</v>
      </c>
      <c r="J3600" t="s">
        <v>28</v>
      </c>
      <c r="K3600" t="s">
        <v>28</v>
      </c>
      <c r="L3600" t="s">
        <v>28</v>
      </c>
      <c r="M3600" t="s">
        <v>28</v>
      </c>
      <c r="N3600" t="s">
        <v>28</v>
      </c>
      <c r="O3600" t="s">
        <v>28</v>
      </c>
      <c r="P3600" t="s">
        <v>28</v>
      </c>
      <c r="Q3600" t="s">
        <v>28</v>
      </c>
      <c r="R3600" t="s">
        <v>28</v>
      </c>
      <c r="S3600" t="s">
        <v>28</v>
      </c>
      <c r="T3600" t="s">
        <v>28</v>
      </c>
      <c r="U3600" t="s">
        <v>28</v>
      </c>
    </row>
    <row r="3601" spans="1:21" x14ac:dyDescent="0.35">
      <c r="A3601" t="s">
        <v>61</v>
      </c>
      <c r="B3601">
        <v>33</v>
      </c>
      <c r="C3601">
        <v>2024</v>
      </c>
      <c r="D3601" t="s">
        <v>140</v>
      </c>
      <c r="E3601">
        <v>121</v>
      </c>
      <c r="F3601" t="s">
        <v>128</v>
      </c>
      <c r="G3601" t="s">
        <v>24</v>
      </c>
      <c r="H3601" t="s">
        <v>27</v>
      </c>
      <c r="I3601" t="s">
        <v>28</v>
      </c>
      <c r="J3601" t="s">
        <v>28</v>
      </c>
      <c r="K3601" t="s">
        <v>28</v>
      </c>
      <c r="L3601" t="s">
        <v>28</v>
      </c>
      <c r="M3601" t="s">
        <v>28</v>
      </c>
      <c r="N3601" t="s">
        <v>28</v>
      </c>
      <c r="O3601" t="s">
        <v>28</v>
      </c>
      <c r="P3601" t="s">
        <v>28</v>
      </c>
      <c r="Q3601" t="s">
        <v>28</v>
      </c>
      <c r="R3601" t="s">
        <v>28</v>
      </c>
      <c r="S3601" t="s">
        <v>28</v>
      </c>
      <c r="T3601" t="s">
        <v>28</v>
      </c>
      <c r="U3601" t="s">
        <v>28</v>
      </c>
    </row>
    <row r="3602" spans="1:21" x14ac:dyDescent="0.35">
      <c r="A3602" t="s">
        <v>62</v>
      </c>
      <c r="B3602">
        <v>34</v>
      </c>
      <c r="C3602">
        <v>2024</v>
      </c>
      <c r="D3602" t="s">
        <v>140</v>
      </c>
      <c r="E3602">
        <v>121</v>
      </c>
      <c r="F3602" t="s">
        <v>128</v>
      </c>
      <c r="G3602" t="s">
        <v>24</v>
      </c>
      <c r="H3602" t="s">
        <v>27</v>
      </c>
      <c r="I3602" t="s">
        <v>28</v>
      </c>
      <c r="J3602" t="s">
        <v>28</v>
      </c>
      <c r="K3602" t="s">
        <v>28</v>
      </c>
      <c r="L3602" t="s">
        <v>28</v>
      </c>
      <c r="M3602" t="s">
        <v>28</v>
      </c>
      <c r="N3602" t="s">
        <v>28</v>
      </c>
      <c r="O3602" t="s">
        <v>28</v>
      </c>
      <c r="P3602" t="s">
        <v>28</v>
      </c>
      <c r="Q3602" t="s">
        <v>28</v>
      </c>
      <c r="R3602" t="s">
        <v>28</v>
      </c>
      <c r="S3602" t="s">
        <v>28</v>
      </c>
      <c r="T3602" t="s">
        <v>28</v>
      </c>
      <c r="U3602" t="s">
        <v>28</v>
      </c>
    </row>
    <row r="3603" spans="1:21" x14ac:dyDescent="0.35">
      <c r="A3603" t="s">
        <v>63</v>
      </c>
      <c r="B3603">
        <v>35</v>
      </c>
      <c r="C3603">
        <v>2024</v>
      </c>
      <c r="D3603" t="s">
        <v>140</v>
      </c>
      <c r="E3603">
        <v>121</v>
      </c>
      <c r="F3603" t="s">
        <v>128</v>
      </c>
      <c r="G3603" t="s">
        <v>24</v>
      </c>
      <c r="H3603" t="s">
        <v>112</v>
      </c>
      <c r="I3603">
        <v>60</v>
      </c>
      <c r="J3603" t="s">
        <v>121</v>
      </c>
      <c r="K3603">
        <v>0</v>
      </c>
      <c r="L3603">
        <v>2</v>
      </c>
      <c r="M3603">
        <v>0</v>
      </c>
      <c r="N3603" t="s">
        <v>32</v>
      </c>
      <c r="O3603" t="s">
        <v>27</v>
      </c>
      <c r="P3603">
        <v>18</v>
      </c>
      <c r="Q3603" t="s">
        <v>27</v>
      </c>
      <c r="R3603" t="s">
        <v>27</v>
      </c>
      <c r="S3603">
        <v>24</v>
      </c>
      <c r="T3603">
        <v>40</v>
      </c>
      <c r="U3603" t="s">
        <v>29</v>
      </c>
    </row>
    <row r="3604" spans="1:21" x14ac:dyDescent="0.35">
      <c r="A3604" t="s">
        <v>64</v>
      </c>
      <c r="B3604">
        <v>36</v>
      </c>
      <c r="C3604">
        <v>2024</v>
      </c>
      <c r="D3604" t="s">
        <v>140</v>
      </c>
      <c r="E3604">
        <v>121</v>
      </c>
      <c r="F3604" t="s">
        <v>128</v>
      </c>
      <c r="G3604" t="s">
        <v>24</v>
      </c>
      <c r="H3604" t="s">
        <v>27</v>
      </c>
      <c r="I3604" t="s">
        <v>28</v>
      </c>
      <c r="J3604" t="s">
        <v>28</v>
      </c>
      <c r="K3604" t="s">
        <v>28</v>
      </c>
      <c r="L3604" t="s">
        <v>28</v>
      </c>
      <c r="M3604" t="s">
        <v>28</v>
      </c>
      <c r="N3604" t="s">
        <v>28</v>
      </c>
      <c r="O3604" t="s">
        <v>28</v>
      </c>
      <c r="P3604" t="s">
        <v>28</v>
      </c>
      <c r="Q3604" t="s">
        <v>28</v>
      </c>
      <c r="R3604" t="s">
        <v>28</v>
      </c>
      <c r="S3604" t="s">
        <v>28</v>
      </c>
      <c r="T3604" t="s">
        <v>28</v>
      </c>
      <c r="U3604" t="s">
        <v>28</v>
      </c>
    </row>
    <row r="3605" spans="1:21" x14ac:dyDescent="0.35">
      <c r="A3605" t="s">
        <v>65</v>
      </c>
      <c r="B3605">
        <v>37</v>
      </c>
      <c r="C3605">
        <v>2024</v>
      </c>
      <c r="D3605" t="s">
        <v>140</v>
      </c>
      <c r="E3605">
        <v>121</v>
      </c>
      <c r="F3605" t="s">
        <v>128</v>
      </c>
      <c r="G3605" t="s">
        <v>24</v>
      </c>
      <c r="H3605" t="s">
        <v>27</v>
      </c>
      <c r="I3605" t="s">
        <v>28</v>
      </c>
      <c r="J3605" t="s">
        <v>28</v>
      </c>
      <c r="K3605" t="s">
        <v>28</v>
      </c>
      <c r="L3605" t="s">
        <v>28</v>
      </c>
      <c r="M3605" t="s">
        <v>28</v>
      </c>
      <c r="N3605" t="s">
        <v>28</v>
      </c>
      <c r="O3605" t="s">
        <v>28</v>
      </c>
      <c r="P3605" t="s">
        <v>28</v>
      </c>
      <c r="Q3605" t="s">
        <v>28</v>
      </c>
      <c r="R3605" t="s">
        <v>28</v>
      </c>
      <c r="S3605" t="s">
        <v>28</v>
      </c>
      <c r="T3605" t="s">
        <v>28</v>
      </c>
      <c r="U3605" t="s">
        <v>28</v>
      </c>
    </row>
    <row r="3606" spans="1:21" x14ac:dyDescent="0.35">
      <c r="A3606" t="s">
        <v>66</v>
      </c>
      <c r="B3606">
        <v>38</v>
      </c>
      <c r="C3606">
        <v>2024</v>
      </c>
      <c r="D3606" t="s">
        <v>140</v>
      </c>
      <c r="E3606">
        <v>121</v>
      </c>
      <c r="F3606" t="s">
        <v>128</v>
      </c>
      <c r="G3606" t="s">
        <v>24</v>
      </c>
      <c r="H3606" t="s">
        <v>27</v>
      </c>
      <c r="I3606" t="s">
        <v>28</v>
      </c>
      <c r="J3606" t="s">
        <v>28</v>
      </c>
      <c r="K3606" t="s">
        <v>28</v>
      </c>
      <c r="L3606" t="s">
        <v>28</v>
      </c>
      <c r="M3606" t="s">
        <v>28</v>
      </c>
      <c r="N3606" t="s">
        <v>28</v>
      </c>
      <c r="O3606" t="s">
        <v>28</v>
      </c>
      <c r="P3606" t="s">
        <v>28</v>
      </c>
      <c r="Q3606" t="s">
        <v>28</v>
      </c>
      <c r="R3606" t="s">
        <v>28</v>
      </c>
      <c r="S3606" t="s">
        <v>28</v>
      </c>
      <c r="T3606" t="s">
        <v>28</v>
      </c>
      <c r="U3606" t="s">
        <v>28</v>
      </c>
    </row>
    <row r="3607" spans="1:21" x14ac:dyDescent="0.35">
      <c r="A3607" t="s">
        <v>67</v>
      </c>
      <c r="B3607">
        <v>39</v>
      </c>
      <c r="C3607">
        <v>2024</v>
      </c>
      <c r="D3607" t="s">
        <v>140</v>
      </c>
      <c r="E3607">
        <v>121</v>
      </c>
      <c r="F3607" t="s">
        <v>128</v>
      </c>
      <c r="G3607" t="s">
        <v>24</v>
      </c>
      <c r="H3607" t="s">
        <v>27</v>
      </c>
      <c r="I3607" t="s">
        <v>28</v>
      </c>
      <c r="J3607" t="s">
        <v>28</v>
      </c>
      <c r="K3607" t="s">
        <v>28</v>
      </c>
      <c r="L3607" t="s">
        <v>28</v>
      </c>
      <c r="M3607" t="s">
        <v>28</v>
      </c>
      <c r="N3607" t="s">
        <v>28</v>
      </c>
      <c r="O3607" t="s">
        <v>28</v>
      </c>
      <c r="P3607" t="s">
        <v>28</v>
      </c>
      <c r="Q3607" t="s">
        <v>28</v>
      </c>
      <c r="R3607" t="s">
        <v>28</v>
      </c>
      <c r="S3607" t="s">
        <v>28</v>
      </c>
      <c r="T3607" t="s">
        <v>28</v>
      </c>
      <c r="U3607" t="s">
        <v>28</v>
      </c>
    </row>
    <row r="3608" spans="1:21" x14ac:dyDescent="0.35">
      <c r="A3608" t="s">
        <v>68</v>
      </c>
      <c r="B3608">
        <v>40</v>
      </c>
      <c r="C3608">
        <v>2024</v>
      </c>
      <c r="D3608" t="s">
        <v>140</v>
      </c>
      <c r="E3608">
        <v>121</v>
      </c>
      <c r="F3608" t="s">
        <v>128</v>
      </c>
      <c r="G3608" t="s">
        <v>24</v>
      </c>
      <c r="H3608" t="s">
        <v>27</v>
      </c>
      <c r="I3608" t="s">
        <v>28</v>
      </c>
      <c r="J3608" t="s">
        <v>28</v>
      </c>
      <c r="K3608" t="s">
        <v>28</v>
      </c>
      <c r="L3608" t="s">
        <v>28</v>
      </c>
      <c r="M3608" t="s">
        <v>28</v>
      </c>
      <c r="N3608" t="s">
        <v>28</v>
      </c>
      <c r="O3608" t="s">
        <v>28</v>
      </c>
      <c r="P3608" t="s">
        <v>28</v>
      </c>
      <c r="Q3608" t="s">
        <v>28</v>
      </c>
      <c r="R3608" t="s">
        <v>28</v>
      </c>
      <c r="S3608" t="s">
        <v>28</v>
      </c>
      <c r="T3608" t="s">
        <v>28</v>
      </c>
      <c r="U3608" t="s">
        <v>28</v>
      </c>
    </row>
    <row r="3609" spans="1:21" x14ac:dyDescent="0.35">
      <c r="A3609" t="s">
        <v>69</v>
      </c>
      <c r="B3609">
        <v>41</v>
      </c>
      <c r="C3609">
        <v>2024</v>
      </c>
      <c r="D3609" t="s">
        <v>140</v>
      </c>
      <c r="E3609">
        <v>121</v>
      </c>
      <c r="F3609" t="s">
        <v>128</v>
      </c>
      <c r="G3609" t="s">
        <v>24</v>
      </c>
      <c r="H3609" t="s">
        <v>25</v>
      </c>
      <c r="I3609">
        <v>910</v>
      </c>
      <c r="J3609" t="s">
        <v>121</v>
      </c>
      <c r="K3609">
        <v>95</v>
      </c>
      <c r="L3609">
        <v>2</v>
      </c>
      <c r="M3609">
        <v>1</v>
      </c>
      <c r="N3609" t="s">
        <v>27</v>
      </c>
      <c r="O3609" t="s">
        <v>27</v>
      </c>
      <c r="P3609">
        <v>18</v>
      </c>
      <c r="Q3609" t="s">
        <v>27</v>
      </c>
      <c r="R3609" t="s">
        <v>27</v>
      </c>
      <c r="S3609">
        <v>75</v>
      </c>
      <c r="T3609">
        <v>288</v>
      </c>
      <c r="U3609" t="s">
        <v>39</v>
      </c>
    </row>
    <row r="3610" spans="1:21" x14ac:dyDescent="0.35">
      <c r="A3610" t="s">
        <v>70</v>
      </c>
      <c r="B3610">
        <v>42</v>
      </c>
      <c r="C3610">
        <v>2024</v>
      </c>
      <c r="D3610" t="s">
        <v>140</v>
      </c>
      <c r="E3610">
        <v>121</v>
      </c>
      <c r="F3610" t="s">
        <v>128</v>
      </c>
      <c r="G3610" t="s">
        <v>24</v>
      </c>
      <c r="H3610" t="s">
        <v>27</v>
      </c>
      <c r="I3610" t="s">
        <v>28</v>
      </c>
      <c r="J3610" t="s">
        <v>28</v>
      </c>
      <c r="K3610" t="s">
        <v>28</v>
      </c>
      <c r="L3610" t="s">
        <v>28</v>
      </c>
      <c r="M3610" t="s">
        <v>28</v>
      </c>
      <c r="N3610" t="s">
        <v>28</v>
      </c>
      <c r="O3610" t="s">
        <v>28</v>
      </c>
      <c r="P3610" t="s">
        <v>28</v>
      </c>
      <c r="Q3610" t="s">
        <v>28</v>
      </c>
      <c r="R3610" t="s">
        <v>28</v>
      </c>
      <c r="S3610" t="s">
        <v>28</v>
      </c>
      <c r="T3610" t="s">
        <v>28</v>
      </c>
      <c r="U3610" t="s">
        <v>28</v>
      </c>
    </row>
    <row r="3611" spans="1:21" x14ac:dyDescent="0.35">
      <c r="A3611" t="s">
        <v>71</v>
      </c>
      <c r="B3611">
        <v>44</v>
      </c>
      <c r="C3611">
        <v>2024</v>
      </c>
      <c r="D3611" t="s">
        <v>140</v>
      </c>
      <c r="E3611">
        <v>121</v>
      </c>
      <c r="F3611" t="s">
        <v>128</v>
      </c>
      <c r="G3611" t="s">
        <v>24</v>
      </c>
      <c r="H3611" t="s">
        <v>25</v>
      </c>
      <c r="I3611">
        <v>710</v>
      </c>
      <c r="J3611" t="s">
        <v>121</v>
      </c>
      <c r="K3611">
        <v>95</v>
      </c>
      <c r="L3611">
        <v>2</v>
      </c>
      <c r="M3611">
        <v>1</v>
      </c>
      <c r="N3611" t="s">
        <v>27</v>
      </c>
      <c r="O3611" t="s">
        <v>27</v>
      </c>
      <c r="P3611">
        <v>18</v>
      </c>
      <c r="Q3611" t="s">
        <v>27</v>
      </c>
      <c r="R3611" t="s">
        <v>27</v>
      </c>
      <c r="S3611">
        <v>75</v>
      </c>
      <c r="T3611">
        <v>238</v>
      </c>
      <c r="U3611" t="s">
        <v>29</v>
      </c>
    </row>
    <row r="3612" spans="1:21" x14ac:dyDescent="0.35">
      <c r="A3612" t="s">
        <v>72</v>
      </c>
      <c r="B3612">
        <v>45</v>
      </c>
      <c r="C3612">
        <v>2024</v>
      </c>
      <c r="D3612" t="s">
        <v>140</v>
      </c>
      <c r="E3612">
        <v>121</v>
      </c>
      <c r="F3612" t="s">
        <v>128</v>
      </c>
      <c r="G3612" t="s">
        <v>24</v>
      </c>
      <c r="H3612" t="s">
        <v>27</v>
      </c>
      <c r="I3612" t="s">
        <v>28</v>
      </c>
      <c r="J3612" t="s">
        <v>28</v>
      </c>
      <c r="K3612" t="s">
        <v>28</v>
      </c>
      <c r="L3612" t="s">
        <v>28</v>
      </c>
      <c r="M3612" t="s">
        <v>28</v>
      </c>
      <c r="N3612" t="s">
        <v>28</v>
      </c>
      <c r="O3612" t="s">
        <v>28</v>
      </c>
      <c r="P3612" t="s">
        <v>28</v>
      </c>
      <c r="Q3612" t="s">
        <v>28</v>
      </c>
      <c r="R3612" t="s">
        <v>28</v>
      </c>
      <c r="S3612" t="s">
        <v>28</v>
      </c>
      <c r="T3612" t="s">
        <v>28</v>
      </c>
      <c r="U3612" t="s">
        <v>28</v>
      </c>
    </row>
    <row r="3613" spans="1:21" x14ac:dyDescent="0.35">
      <c r="A3613" t="s">
        <v>73</v>
      </c>
      <c r="B3613">
        <v>46</v>
      </c>
      <c r="C3613">
        <v>2024</v>
      </c>
      <c r="D3613" t="s">
        <v>140</v>
      </c>
      <c r="E3613">
        <v>121</v>
      </c>
      <c r="F3613" t="s">
        <v>128</v>
      </c>
      <c r="G3613" t="s">
        <v>24</v>
      </c>
      <c r="H3613" t="s">
        <v>27</v>
      </c>
      <c r="I3613" t="s">
        <v>28</v>
      </c>
      <c r="J3613" t="s">
        <v>28</v>
      </c>
      <c r="K3613" t="s">
        <v>28</v>
      </c>
      <c r="L3613" t="s">
        <v>28</v>
      </c>
      <c r="M3613" t="s">
        <v>28</v>
      </c>
      <c r="N3613" t="s">
        <v>28</v>
      </c>
      <c r="O3613" t="s">
        <v>28</v>
      </c>
      <c r="P3613" t="s">
        <v>28</v>
      </c>
      <c r="Q3613" t="s">
        <v>28</v>
      </c>
      <c r="R3613" t="s">
        <v>28</v>
      </c>
      <c r="S3613" t="s">
        <v>28</v>
      </c>
      <c r="T3613" t="s">
        <v>28</v>
      </c>
      <c r="U3613" t="s">
        <v>28</v>
      </c>
    </row>
    <row r="3614" spans="1:21" x14ac:dyDescent="0.35">
      <c r="A3614" t="s">
        <v>74</v>
      </c>
      <c r="B3614">
        <v>47</v>
      </c>
      <c r="C3614">
        <v>2024</v>
      </c>
      <c r="D3614" t="s">
        <v>140</v>
      </c>
      <c r="E3614">
        <v>121</v>
      </c>
      <c r="F3614" t="s">
        <v>128</v>
      </c>
      <c r="G3614" t="s">
        <v>24</v>
      </c>
      <c r="H3614" t="s">
        <v>27</v>
      </c>
      <c r="I3614" t="s">
        <v>28</v>
      </c>
      <c r="J3614" t="s">
        <v>28</v>
      </c>
      <c r="K3614" t="s">
        <v>28</v>
      </c>
      <c r="L3614" t="s">
        <v>28</v>
      </c>
      <c r="M3614" t="s">
        <v>28</v>
      </c>
      <c r="N3614" t="s">
        <v>28</v>
      </c>
      <c r="O3614" t="s">
        <v>28</v>
      </c>
      <c r="P3614" t="s">
        <v>28</v>
      </c>
      <c r="Q3614" t="s">
        <v>28</v>
      </c>
      <c r="R3614" t="s">
        <v>28</v>
      </c>
      <c r="S3614" t="s">
        <v>28</v>
      </c>
      <c r="T3614" t="s">
        <v>28</v>
      </c>
      <c r="U3614" t="s">
        <v>28</v>
      </c>
    </row>
    <row r="3615" spans="1:21" x14ac:dyDescent="0.35">
      <c r="A3615" t="s">
        <v>75</v>
      </c>
      <c r="B3615">
        <v>48</v>
      </c>
      <c r="C3615">
        <v>2024</v>
      </c>
      <c r="D3615" t="s">
        <v>140</v>
      </c>
      <c r="E3615">
        <v>121</v>
      </c>
      <c r="F3615" t="s">
        <v>128</v>
      </c>
      <c r="G3615" t="s">
        <v>24</v>
      </c>
      <c r="H3615" t="s">
        <v>27</v>
      </c>
      <c r="I3615" t="s">
        <v>28</v>
      </c>
      <c r="J3615" t="s">
        <v>28</v>
      </c>
      <c r="K3615" t="s">
        <v>28</v>
      </c>
      <c r="L3615" t="s">
        <v>28</v>
      </c>
      <c r="M3615" t="s">
        <v>28</v>
      </c>
      <c r="N3615" t="s">
        <v>28</v>
      </c>
      <c r="O3615" t="s">
        <v>28</v>
      </c>
      <c r="P3615" t="s">
        <v>28</v>
      </c>
      <c r="Q3615" t="s">
        <v>28</v>
      </c>
      <c r="R3615" t="s">
        <v>28</v>
      </c>
      <c r="S3615" t="s">
        <v>28</v>
      </c>
      <c r="T3615" t="s">
        <v>28</v>
      </c>
      <c r="U3615" t="s">
        <v>28</v>
      </c>
    </row>
    <row r="3616" spans="1:21" x14ac:dyDescent="0.35">
      <c r="A3616" t="s">
        <v>76</v>
      </c>
      <c r="B3616">
        <v>49</v>
      </c>
      <c r="C3616">
        <v>2024</v>
      </c>
      <c r="D3616" t="s">
        <v>140</v>
      </c>
      <c r="E3616">
        <v>121</v>
      </c>
      <c r="F3616" t="s">
        <v>128</v>
      </c>
      <c r="G3616" t="s">
        <v>24</v>
      </c>
      <c r="H3616" t="s">
        <v>27</v>
      </c>
      <c r="I3616" t="s">
        <v>28</v>
      </c>
      <c r="J3616" t="s">
        <v>28</v>
      </c>
      <c r="K3616" t="s">
        <v>28</v>
      </c>
      <c r="L3616" t="s">
        <v>28</v>
      </c>
      <c r="M3616" t="s">
        <v>28</v>
      </c>
      <c r="N3616" t="s">
        <v>28</v>
      </c>
      <c r="O3616" t="s">
        <v>28</v>
      </c>
      <c r="P3616" t="s">
        <v>28</v>
      </c>
      <c r="Q3616" t="s">
        <v>28</v>
      </c>
      <c r="R3616" t="s">
        <v>28</v>
      </c>
      <c r="S3616" t="s">
        <v>28</v>
      </c>
      <c r="T3616" t="s">
        <v>28</v>
      </c>
      <c r="U3616" t="s">
        <v>28</v>
      </c>
    </row>
    <row r="3617" spans="1:21" x14ac:dyDescent="0.35">
      <c r="A3617" t="s">
        <v>77</v>
      </c>
      <c r="B3617">
        <v>50</v>
      </c>
      <c r="C3617">
        <v>2024</v>
      </c>
      <c r="D3617" t="s">
        <v>140</v>
      </c>
      <c r="E3617">
        <v>121</v>
      </c>
      <c r="F3617" t="s">
        <v>128</v>
      </c>
      <c r="G3617" t="s">
        <v>24</v>
      </c>
      <c r="H3617" t="s">
        <v>27</v>
      </c>
      <c r="I3617" t="s">
        <v>28</v>
      </c>
      <c r="J3617" t="s">
        <v>28</v>
      </c>
      <c r="K3617" t="s">
        <v>28</v>
      </c>
      <c r="L3617" t="s">
        <v>28</v>
      </c>
      <c r="M3617" t="s">
        <v>28</v>
      </c>
      <c r="N3617" t="s">
        <v>28</v>
      </c>
      <c r="O3617" t="s">
        <v>28</v>
      </c>
      <c r="P3617" t="s">
        <v>28</v>
      </c>
      <c r="Q3617" t="s">
        <v>28</v>
      </c>
      <c r="R3617" t="s">
        <v>28</v>
      </c>
      <c r="S3617" t="s">
        <v>28</v>
      </c>
      <c r="T3617" t="s">
        <v>28</v>
      </c>
      <c r="U3617" t="s">
        <v>28</v>
      </c>
    </row>
    <row r="3618" spans="1:21" x14ac:dyDescent="0.35">
      <c r="A3618" t="s">
        <v>78</v>
      </c>
      <c r="B3618">
        <v>51</v>
      </c>
      <c r="C3618">
        <v>2024</v>
      </c>
      <c r="D3618" t="s">
        <v>140</v>
      </c>
      <c r="E3618">
        <v>121</v>
      </c>
      <c r="F3618" t="s">
        <v>128</v>
      </c>
      <c r="G3618" t="s">
        <v>24</v>
      </c>
      <c r="H3618" t="s">
        <v>27</v>
      </c>
      <c r="I3618" t="s">
        <v>28</v>
      </c>
      <c r="J3618" t="s">
        <v>28</v>
      </c>
      <c r="K3618" t="s">
        <v>28</v>
      </c>
      <c r="L3618" t="s">
        <v>28</v>
      </c>
      <c r="M3618" t="s">
        <v>28</v>
      </c>
      <c r="N3618" t="s">
        <v>28</v>
      </c>
      <c r="O3618" t="s">
        <v>28</v>
      </c>
      <c r="P3618" t="s">
        <v>28</v>
      </c>
      <c r="Q3618" t="s">
        <v>28</v>
      </c>
      <c r="R3618" t="s">
        <v>28</v>
      </c>
      <c r="S3618" t="s">
        <v>28</v>
      </c>
      <c r="T3618" t="s">
        <v>28</v>
      </c>
      <c r="U3618" t="s">
        <v>28</v>
      </c>
    </row>
    <row r="3619" spans="1:21" x14ac:dyDescent="0.35">
      <c r="A3619" t="s">
        <v>79</v>
      </c>
      <c r="B3619">
        <v>53</v>
      </c>
      <c r="C3619">
        <v>2024</v>
      </c>
      <c r="D3619" t="s">
        <v>140</v>
      </c>
      <c r="E3619">
        <v>121</v>
      </c>
      <c r="F3619" t="s">
        <v>128</v>
      </c>
      <c r="G3619" t="s">
        <v>24</v>
      </c>
      <c r="H3619" t="s">
        <v>27</v>
      </c>
      <c r="I3619" t="s">
        <v>28</v>
      </c>
      <c r="J3619" t="s">
        <v>28</v>
      </c>
      <c r="K3619" t="s">
        <v>28</v>
      </c>
      <c r="L3619" t="s">
        <v>28</v>
      </c>
      <c r="M3619" t="s">
        <v>28</v>
      </c>
      <c r="N3619" t="s">
        <v>28</v>
      </c>
      <c r="O3619" t="s">
        <v>28</v>
      </c>
      <c r="P3619" t="s">
        <v>28</v>
      </c>
      <c r="Q3619" t="s">
        <v>28</v>
      </c>
      <c r="R3619" t="s">
        <v>28</v>
      </c>
      <c r="S3619" t="s">
        <v>28</v>
      </c>
      <c r="T3619" t="s">
        <v>28</v>
      </c>
      <c r="U3619" t="s">
        <v>28</v>
      </c>
    </row>
    <row r="3620" spans="1:21" x14ac:dyDescent="0.35">
      <c r="A3620" t="s">
        <v>80</v>
      </c>
      <c r="B3620">
        <v>54</v>
      </c>
      <c r="C3620">
        <v>2024</v>
      </c>
      <c r="D3620" t="s">
        <v>140</v>
      </c>
      <c r="E3620">
        <v>121</v>
      </c>
      <c r="F3620" t="s">
        <v>128</v>
      </c>
      <c r="G3620" t="s">
        <v>24</v>
      </c>
      <c r="H3620" t="s">
        <v>27</v>
      </c>
      <c r="I3620" t="s">
        <v>28</v>
      </c>
      <c r="J3620" t="s">
        <v>28</v>
      </c>
      <c r="K3620" t="s">
        <v>28</v>
      </c>
      <c r="L3620" t="s">
        <v>28</v>
      </c>
      <c r="M3620" t="s">
        <v>28</v>
      </c>
      <c r="N3620" t="s">
        <v>28</v>
      </c>
      <c r="O3620" t="s">
        <v>28</v>
      </c>
      <c r="P3620" t="s">
        <v>28</v>
      </c>
      <c r="Q3620" t="s">
        <v>28</v>
      </c>
      <c r="R3620" t="s">
        <v>28</v>
      </c>
      <c r="S3620" t="s">
        <v>28</v>
      </c>
      <c r="T3620" t="s">
        <v>28</v>
      </c>
      <c r="U3620" t="s">
        <v>28</v>
      </c>
    </row>
    <row r="3621" spans="1:21" x14ac:dyDescent="0.35">
      <c r="A3621" t="s">
        <v>81</v>
      </c>
      <c r="B3621">
        <v>55</v>
      </c>
      <c r="C3621">
        <v>2024</v>
      </c>
      <c r="D3621" t="s">
        <v>140</v>
      </c>
      <c r="E3621">
        <v>121</v>
      </c>
      <c r="F3621" t="s">
        <v>128</v>
      </c>
      <c r="G3621" t="s">
        <v>24</v>
      </c>
      <c r="H3621" t="s">
        <v>27</v>
      </c>
      <c r="I3621" t="s">
        <v>28</v>
      </c>
      <c r="J3621" t="s">
        <v>28</v>
      </c>
      <c r="K3621" t="s">
        <v>28</v>
      </c>
      <c r="L3621" t="s">
        <v>28</v>
      </c>
      <c r="M3621" t="s">
        <v>28</v>
      </c>
      <c r="N3621" t="s">
        <v>28</v>
      </c>
      <c r="O3621" t="s">
        <v>28</v>
      </c>
      <c r="P3621" t="s">
        <v>28</v>
      </c>
      <c r="Q3621" t="s">
        <v>28</v>
      </c>
      <c r="R3621" t="s">
        <v>28</v>
      </c>
      <c r="S3621" t="s">
        <v>28</v>
      </c>
      <c r="T3621" t="s">
        <v>28</v>
      </c>
      <c r="U3621" t="s">
        <v>28</v>
      </c>
    </row>
    <row r="3622" spans="1:21" x14ac:dyDescent="0.35">
      <c r="A3622" t="s">
        <v>82</v>
      </c>
      <c r="B3622">
        <v>56</v>
      </c>
      <c r="C3622">
        <v>2024</v>
      </c>
      <c r="D3622" t="s">
        <v>140</v>
      </c>
      <c r="E3622">
        <v>121</v>
      </c>
      <c r="F3622" t="s">
        <v>128</v>
      </c>
      <c r="G3622" t="s">
        <v>24</v>
      </c>
      <c r="H3622" t="s">
        <v>27</v>
      </c>
      <c r="I3622" t="s">
        <v>28</v>
      </c>
      <c r="J3622" t="s">
        <v>28</v>
      </c>
      <c r="K3622" t="s">
        <v>28</v>
      </c>
      <c r="L3622" t="s">
        <v>28</v>
      </c>
      <c r="M3622" t="s">
        <v>28</v>
      </c>
      <c r="N3622" t="s">
        <v>28</v>
      </c>
      <c r="O3622" t="s">
        <v>28</v>
      </c>
      <c r="P3622" t="s">
        <v>28</v>
      </c>
      <c r="Q3622" t="s">
        <v>28</v>
      </c>
      <c r="R3622" t="s">
        <v>28</v>
      </c>
      <c r="S3622" t="s">
        <v>28</v>
      </c>
      <c r="T3622" t="s">
        <v>28</v>
      </c>
      <c r="U3622" t="s">
        <v>28</v>
      </c>
    </row>
    <row r="3623" spans="1:21" x14ac:dyDescent="0.35">
      <c r="A3623" t="s">
        <v>21</v>
      </c>
      <c r="B3623">
        <v>1</v>
      </c>
      <c r="C3623">
        <v>2024</v>
      </c>
      <c r="D3623" t="s">
        <v>141</v>
      </c>
      <c r="E3623">
        <v>122</v>
      </c>
      <c r="F3623" t="s">
        <v>114</v>
      </c>
      <c r="G3623" t="s">
        <v>24</v>
      </c>
      <c r="H3623" t="s">
        <v>25</v>
      </c>
      <c r="I3623">
        <v>328.5</v>
      </c>
      <c r="J3623" s="2" t="s">
        <v>86</v>
      </c>
      <c r="K3623" t="s">
        <v>28</v>
      </c>
      <c r="L3623">
        <v>2</v>
      </c>
      <c r="M3623">
        <v>1</v>
      </c>
      <c r="N3623" t="s">
        <v>27</v>
      </c>
      <c r="O3623" t="s">
        <v>32</v>
      </c>
      <c r="P3623" t="s">
        <v>28</v>
      </c>
      <c r="Q3623" t="s">
        <v>32</v>
      </c>
      <c r="R3623" t="s">
        <v>27</v>
      </c>
      <c r="S3623">
        <v>24</v>
      </c>
      <c r="T3623">
        <v>103.5</v>
      </c>
      <c r="U3623" t="s">
        <v>29</v>
      </c>
    </row>
    <row r="3624" spans="1:21" x14ac:dyDescent="0.35">
      <c r="A3624" t="s">
        <v>30</v>
      </c>
      <c r="B3624">
        <v>2</v>
      </c>
      <c r="C3624">
        <v>2024</v>
      </c>
      <c r="D3624" t="s">
        <v>141</v>
      </c>
      <c r="E3624">
        <v>122</v>
      </c>
      <c r="F3624" t="s">
        <v>114</v>
      </c>
      <c r="G3624" t="s">
        <v>24</v>
      </c>
      <c r="H3624" t="s">
        <v>25</v>
      </c>
      <c r="I3624">
        <v>500</v>
      </c>
      <c r="J3624" s="2" t="s">
        <v>86</v>
      </c>
      <c r="K3624" t="s">
        <v>28</v>
      </c>
      <c r="L3624">
        <v>2</v>
      </c>
      <c r="M3624">
        <v>1</v>
      </c>
      <c r="N3624" t="s">
        <v>27</v>
      </c>
      <c r="O3624" t="s">
        <v>27</v>
      </c>
      <c r="P3624" t="s">
        <v>28</v>
      </c>
      <c r="Q3624" t="s">
        <v>27</v>
      </c>
      <c r="R3624" t="s">
        <v>32</v>
      </c>
      <c r="S3624">
        <v>30</v>
      </c>
      <c r="T3624">
        <v>200</v>
      </c>
      <c r="U3624" t="s">
        <v>29</v>
      </c>
    </row>
    <row r="3625" spans="1:21" x14ac:dyDescent="0.35">
      <c r="A3625" t="s">
        <v>33</v>
      </c>
      <c r="B3625">
        <v>4</v>
      </c>
      <c r="C3625">
        <v>2024</v>
      </c>
      <c r="D3625" t="s">
        <v>141</v>
      </c>
      <c r="E3625">
        <v>122</v>
      </c>
      <c r="F3625" t="s">
        <v>114</v>
      </c>
      <c r="G3625" t="s">
        <v>24</v>
      </c>
      <c r="H3625" t="s">
        <v>25</v>
      </c>
      <c r="I3625">
        <v>500</v>
      </c>
      <c r="J3625" s="2" t="s">
        <v>86</v>
      </c>
      <c r="K3625" t="s">
        <v>28</v>
      </c>
      <c r="L3625">
        <v>2</v>
      </c>
      <c r="M3625">
        <v>1</v>
      </c>
      <c r="N3625" t="s">
        <v>27</v>
      </c>
      <c r="O3625" t="s">
        <v>32</v>
      </c>
      <c r="P3625" t="s">
        <v>28</v>
      </c>
      <c r="Q3625" t="s">
        <v>27</v>
      </c>
      <c r="R3625" t="s">
        <v>32</v>
      </c>
      <c r="S3625">
        <v>0</v>
      </c>
      <c r="T3625">
        <v>80</v>
      </c>
      <c r="U3625" t="s">
        <v>29</v>
      </c>
    </row>
    <row r="3626" spans="1:21" x14ac:dyDescent="0.35">
      <c r="A3626" t="s">
        <v>34</v>
      </c>
      <c r="B3626">
        <v>5</v>
      </c>
      <c r="C3626">
        <v>2024</v>
      </c>
      <c r="D3626" t="s">
        <v>141</v>
      </c>
      <c r="E3626">
        <v>122</v>
      </c>
      <c r="F3626" t="s">
        <v>114</v>
      </c>
      <c r="G3626" t="s">
        <v>24</v>
      </c>
      <c r="H3626" t="s">
        <v>25</v>
      </c>
      <c r="I3626">
        <v>300</v>
      </c>
      <c r="J3626" s="2" t="s">
        <v>86</v>
      </c>
      <c r="K3626" t="s">
        <v>28</v>
      </c>
      <c r="L3626">
        <v>2</v>
      </c>
      <c r="M3626">
        <v>1</v>
      </c>
      <c r="N3626" t="s">
        <v>27</v>
      </c>
      <c r="O3626" t="s">
        <v>27</v>
      </c>
      <c r="P3626" t="s">
        <v>28</v>
      </c>
      <c r="Q3626" t="s">
        <v>32</v>
      </c>
      <c r="R3626" t="s">
        <v>32</v>
      </c>
      <c r="S3626">
        <v>15</v>
      </c>
      <c r="T3626">
        <v>90</v>
      </c>
      <c r="U3626" t="s">
        <v>29</v>
      </c>
    </row>
    <row r="3627" spans="1:21" x14ac:dyDescent="0.35">
      <c r="A3627" t="s">
        <v>35</v>
      </c>
      <c r="B3627">
        <v>6</v>
      </c>
      <c r="C3627">
        <v>2024</v>
      </c>
      <c r="D3627" t="s">
        <v>141</v>
      </c>
      <c r="E3627">
        <v>122</v>
      </c>
      <c r="F3627" t="s">
        <v>114</v>
      </c>
      <c r="G3627" t="s">
        <v>24</v>
      </c>
      <c r="H3627" t="s">
        <v>25</v>
      </c>
      <c r="I3627">
        <v>800</v>
      </c>
      <c r="J3627" s="2" t="s">
        <v>86</v>
      </c>
      <c r="K3627" t="s">
        <v>28</v>
      </c>
      <c r="L3627">
        <v>2</v>
      </c>
      <c r="M3627">
        <v>1</v>
      </c>
      <c r="N3627" t="s">
        <v>27</v>
      </c>
      <c r="O3627" t="s">
        <v>27</v>
      </c>
      <c r="P3627">
        <v>17</v>
      </c>
      <c r="Q3627" t="s">
        <v>27</v>
      </c>
      <c r="R3627" t="s">
        <v>27</v>
      </c>
      <c r="S3627">
        <v>30</v>
      </c>
      <c r="T3627">
        <v>305</v>
      </c>
      <c r="U3627" t="s">
        <v>29</v>
      </c>
    </row>
    <row r="3628" spans="1:21" x14ac:dyDescent="0.35">
      <c r="A3628" t="s">
        <v>36</v>
      </c>
      <c r="B3628">
        <v>8</v>
      </c>
      <c r="C3628">
        <v>2024</v>
      </c>
      <c r="D3628" t="s">
        <v>141</v>
      </c>
      <c r="E3628">
        <v>122</v>
      </c>
      <c r="F3628" t="s">
        <v>114</v>
      </c>
      <c r="G3628" t="s">
        <v>24</v>
      </c>
      <c r="H3628" t="s">
        <v>25</v>
      </c>
      <c r="I3628">
        <v>405</v>
      </c>
      <c r="J3628" s="2" t="s">
        <v>86</v>
      </c>
      <c r="K3628" t="s">
        <v>28</v>
      </c>
      <c r="L3628">
        <v>2</v>
      </c>
      <c r="M3628">
        <v>1</v>
      </c>
      <c r="N3628" t="s">
        <v>27</v>
      </c>
      <c r="O3628" t="s">
        <v>32</v>
      </c>
      <c r="P3628" t="s">
        <v>28</v>
      </c>
      <c r="Q3628" t="s">
        <v>27</v>
      </c>
      <c r="R3628" t="s">
        <v>32</v>
      </c>
      <c r="S3628">
        <v>20</v>
      </c>
      <c r="T3628">
        <v>118</v>
      </c>
      <c r="U3628" t="s">
        <v>29</v>
      </c>
    </row>
    <row r="3629" spans="1:21" x14ac:dyDescent="0.35">
      <c r="A3629" t="s">
        <v>37</v>
      </c>
      <c r="B3629">
        <v>9</v>
      </c>
      <c r="C3629">
        <v>2024</v>
      </c>
      <c r="D3629" t="s">
        <v>141</v>
      </c>
      <c r="E3629">
        <v>122</v>
      </c>
      <c r="F3629" t="s">
        <v>114</v>
      </c>
      <c r="G3629" t="s">
        <v>24</v>
      </c>
      <c r="H3629" t="s">
        <v>25</v>
      </c>
      <c r="I3629">
        <v>350</v>
      </c>
      <c r="J3629" s="2" t="s">
        <v>86</v>
      </c>
      <c r="K3629" t="s">
        <v>28</v>
      </c>
      <c r="L3629">
        <v>2</v>
      </c>
      <c r="M3629">
        <v>1</v>
      </c>
      <c r="N3629" t="s">
        <v>27</v>
      </c>
      <c r="O3629" t="s">
        <v>27</v>
      </c>
      <c r="P3629" t="s">
        <v>28</v>
      </c>
      <c r="Q3629" t="s">
        <v>27</v>
      </c>
      <c r="R3629" t="s">
        <v>32</v>
      </c>
      <c r="S3629">
        <v>2</v>
      </c>
      <c r="T3629">
        <v>140</v>
      </c>
      <c r="U3629" t="s">
        <v>29</v>
      </c>
    </row>
    <row r="3630" spans="1:21" x14ac:dyDescent="0.35">
      <c r="A3630" t="s">
        <v>38</v>
      </c>
      <c r="B3630">
        <v>10</v>
      </c>
      <c r="C3630">
        <v>2024</v>
      </c>
      <c r="D3630" t="s">
        <v>141</v>
      </c>
      <c r="E3630">
        <v>122</v>
      </c>
      <c r="F3630" t="s">
        <v>114</v>
      </c>
      <c r="G3630" t="s">
        <v>24</v>
      </c>
      <c r="H3630" t="s">
        <v>25</v>
      </c>
      <c r="I3630">
        <v>381</v>
      </c>
      <c r="J3630" s="2" t="s">
        <v>86</v>
      </c>
      <c r="K3630" t="s">
        <v>28</v>
      </c>
      <c r="L3630">
        <v>2</v>
      </c>
      <c r="M3630">
        <v>1</v>
      </c>
      <c r="N3630" t="s">
        <v>27</v>
      </c>
      <c r="O3630" t="s">
        <v>27</v>
      </c>
      <c r="P3630" t="s">
        <v>28</v>
      </c>
      <c r="Q3630" t="s">
        <v>27</v>
      </c>
      <c r="R3630" t="s">
        <v>32</v>
      </c>
      <c r="S3630">
        <v>24</v>
      </c>
      <c r="T3630">
        <v>181</v>
      </c>
      <c r="U3630" t="s">
        <v>204</v>
      </c>
    </row>
    <row r="3631" spans="1:21" x14ac:dyDescent="0.35">
      <c r="A3631" t="s">
        <v>40</v>
      </c>
      <c r="B3631">
        <v>11</v>
      </c>
      <c r="C3631">
        <v>2024</v>
      </c>
      <c r="D3631" t="s">
        <v>141</v>
      </c>
      <c r="E3631">
        <v>122</v>
      </c>
      <c r="F3631" t="s">
        <v>114</v>
      </c>
      <c r="G3631" t="s">
        <v>24</v>
      </c>
      <c r="H3631" t="s">
        <v>25</v>
      </c>
      <c r="I3631">
        <v>387</v>
      </c>
      <c r="J3631" s="2" t="s">
        <v>86</v>
      </c>
      <c r="K3631" t="s">
        <v>28</v>
      </c>
      <c r="L3631">
        <v>2</v>
      </c>
      <c r="M3631">
        <v>1</v>
      </c>
      <c r="N3631" t="s">
        <v>27</v>
      </c>
      <c r="O3631" t="s">
        <v>27</v>
      </c>
      <c r="P3631" t="s">
        <v>28</v>
      </c>
      <c r="Q3631" t="s">
        <v>27</v>
      </c>
      <c r="R3631" t="s">
        <v>32</v>
      </c>
      <c r="S3631">
        <v>18</v>
      </c>
      <c r="T3631">
        <v>145</v>
      </c>
      <c r="U3631" t="s">
        <v>29</v>
      </c>
    </row>
    <row r="3632" spans="1:21" x14ac:dyDescent="0.35">
      <c r="A3632" t="s">
        <v>41</v>
      </c>
      <c r="B3632">
        <v>12</v>
      </c>
      <c r="C3632">
        <v>2024</v>
      </c>
      <c r="D3632" t="s">
        <v>141</v>
      </c>
      <c r="E3632">
        <v>122</v>
      </c>
      <c r="F3632" t="s">
        <v>114</v>
      </c>
      <c r="G3632" t="s">
        <v>24</v>
      </c>
      <c r="H3632" t="s">
        <v>25</v>
      </c>
      <c r="I3632">
        <v>310</v>
      </c>
      <c r="J3632" s="2" t="s">
        <v>86</v>
      </c>
      <c r="K3632" t="s">
        <v>28</v>
      </c>
      <c r="L3632">
        <v>2</v>
      </c>
      <c r="M3632">
        <v>1</v>
      </c>
      <c r="N3632" t="s">
        <v>27</v>
      </c>
      <c r="O3632" t="s">
        <v>27</v>
      </c>
      <c r="P3632" t="s">
        <v>28</v>
      </c>
      <c r="Q3632" t="s">
        <v>27</v>
      </c>
      <c r="R3632" t="s">
        <v>32</v>
      </c>
      <c r="S3632">
        <v>24</v>
      </c>
      <c r="T3632">
        <v>75</v>
      </c>
      <c r="U3632" t="s">
        <v>29</v>
      </c>
    </row>
    <row r="3633" spans="1:21" x14ac:dyDescent="0.35">
      <c r="A3633" t="s">
        <v>42</v>
      </c>
      <c r="B3633">
        <v>13</v>
      </c>
      <c r="C3633">
        <v>2024</v>
      </c>
      <c r="D3633" t="s">
        <v>141</v>
      </c>
      <c r="E3633">
        <v>122</v>
      </c>
      <c r="F3633" t="s">
        <v>114</v>
      </c>
      <c r="G3633" t="s">
        <v>24</v>
      </c>
      <c r="H3633" t="s">
        <v>25</v>
      </c>
      <c r="I3633">
        <v>245</v>
      </c>
      <c r="J3633" s="2" t="s">
        <v>86</v>
      </c>
      <c r="K3633" t="s">
        <v>28</v>
      </c>
      <c r="L3633">
        <v>2</v>
      </c>
      <c r="M3633">
        <v>1</v>
      </c>
      <c r="N3633" t="s">
        <v>27</v>
      </c>
      <c r="O3633" t="s">
        <v>32</v>
      </c>
      <c r="P3633">
        <v>18</v>
      </c>
      <c r="Q3633" t="s">
        <v>32</v>
      </c>
      <c r="R3633" t="s">
        <v>32</v>
      </c>
      <c r="S3633">
        <v>20</v>
      </c>
      <c r="T3633">
        <v>70</v>
      </c>
      <c r="U3633" t="s">
        <v>29</v>
      </c>
    </row>
    <row r="3634" spans="1:21" x14ac:dyDescent="0.35">
      <c r="A3634" t="s">
        <v>43</v>
      </c>
      <c r="B3634">
        <v>15</v>
      </c>
      <c r="C3634">
        <v>2024</v>
      </c>
      <c r="D3634" t="s">
        <v>141</v>
      </c>
      <c r="E3634">
        <v>122</v>
      </c>
      <c r="F3634" t="s">
        <v>114</v>
      </c>
      <c r="G3634" t="s">
        <v>24</v>
      </c>
      <c r="H3634" t="s">
        <v>25</v>
      </c>
      <c r="I3634">
        <v>436</v>
      </c>
      <c r="J3634" s="2" t="s">
        <v>86</v>
      </c>
      <c r="K3634" t="s">
        <v>28</v>
      </c>
      <c r="L3634">
        <v>2</v>
      </c>
      <c r="M3634">
        <v>1</v>
      </c>
      <c r="N3634" t="s">
        <v>27</v>
      </c>
      <c r="O3634" t="s">
        <v>32</v>
      </c>
      <c r="P3634">
        <v>18</v>
      </c>
      <c r="Q3634" t="s">
        <v>27</v>
      </c>
      <c r="R3634" t="s">
        <v>32</v>
      </c>
      <c r="S3634">
        <v>30</v>
      </c>
      <c r="T3634">
        <v>196</v>
      </c>
      <c r="U3634" t="s">
        <v>29</v>
      </c>
    </row>
    <row r="3635" spans="1:21" x14ac:dyDescent="0.35">
      <c r="A3635" t="s">
        <v>44</v>
      </c>
      <c r="B3635">
        <v>16</v>
      </c>
      <c r="C3635">
        <v>2024</v>
      </c>
      <c r="D3635" t="s">
        <v>141</v>
      </c>
      <c r="E3635">
        <v>122</v>
      </c>
      <c r="F3635" t="s">
        <v>114</v>
      </c>
      <c r="G3635" t="s">
        <v>24</v>
      </c>
      <c r="H3635" t="s">
        <v>25</v>
      </c>
      <c r="I3635">
        <v>275</v>
      </c>
      <c r="J3635" s="2" t="s">
        <v>86</v>
      </c>
      <c r="K3635" t="s">
        <v>28</v>
      </c>
      <c r="L3635">
        <v>2</v>
      </c>
      <c r="M3635">
        <v>1</v>
      </c>
      <c r="N3635" t="s">
        <v>27</v>
      </c>
      <c r="O3635" t="s">
        <v>27</v>
      </c>
      <c r="P3635" t="s">
        <v>28</v>
      </c>
      <c r="Q3635" t="s">
        <v>27</v>
      </c>
      <c r="R3635" t="s">
        <v>32</v>
      </c>
      <c r="S3635">
        <v>15</v>
      </c>
      <c r="T3635">
        <v>90</v>
      </c>
      <c r="U3635" t="s">
        <v>29</v>
      </c>
    </row>
    <row r="3636" spans="1:21" x14ac:dyDescent="0.35">
      <c r="A3636" t="s">
        <v>45</v>
      </c>
      <c r="B3636">
        <v>17</v>
      </c>
      <c r="C3636">
        <v>2024</v>
      </c>
      <c r="D3636" t="s">
        <v>141</v>
      </c>
      <c r="E3636">
        <v>122</v>
      </c>
      <c r="F3636" t="s">
        <v>114</v>
      </c>
      <c r="G3636" t="s">
        <v>24</v>
      </c>
      <c r="H3636" t="s">
        <v>25</v>
      </c>
      <c r="I3636">
        <v>250</v>
      </c>
      <c r="J3636" s="2" t="s">
        <v>86</v>
      </c>
      <c r="K3636" t="s">
        <v>28</v>
      </c>
      <c r="L3636">
        <v>2</v>
      </c>
      <c r="M3636">
        <v>1</v>
      </c>
      <c r="N3636" t="s">
        <v>27</v>
      </c>
      <c r="O3636" t="s">
        <v>27</v>
      </c>
      <c r="P3636" t="s">
        <v>28</v>
      </c>
      <c r="Q3636" t="s">
        <v>27</v>
      </c>
      <c r="R3636" t="s">
        <v>32</v>
      </c>
      <c r="S3636">
        <v>20</v>
      </c>
      <c r="T3636">
        <v>80</v>
      </c>
      <c r="U3636" t="s">
        <v>29</v>
      </c>
    </row>
    <row r="3637" spans="1:21" x14ac:dyDescent="0.35">
      <c r="A3637" t="s">
        <v>46</v>
      </c>
      <c r="B3637">
        <v>18</v>
      </c>
      <c r="C3637">
        <v>2024</v>
      </c>
      <c r="D3637" t="s">
        <v>141</v>
      </c>
      <c r="E3637">
        <v>122</v>
      </c>
      <c r="F3637" t="s">
        <v>114</v>
      </c>
      <c r="G3637" t="s">
        <v>24</v>
      </c>
      <c r="H3637" t="s">
        <v>25</v>
      </c>
      <c r="I3637">
        <v>250</v>
      </c>
      <c r="J3637" s="2" t="s">
        <v>86</v>
      </c>
      <c r="K3637" t="s">
        <v>28</v>
      </c>
      <c r="L3637">
        <v>2</v>
      </c>
      <c r="M3637">
        <v>1</v>
      </c>
      <c r="N3637" t="s">
        <v>27</v>
      </c>
      <c r="O3637" t="s">
        <v>32</v>
      </c>
      <c r="P3637" t="s">
        <v>28</v>
      </c>
      <c r="Q3637" t="s">
        <v>27</v>
      </c>
      <c r="R3637" t="s">
        <v>27</v>
      </c>
      <c r="S3637">
        <v>0</v>
      </c>
      <c r="T3637">
        <v>50</v>
      </c>
      <c r="U3637" t="s">
        <v>29</v>
      </c>
    </row>
    <row r="3638" spans="1:21" x14ac:dyDescent="0.35">
      <c r="A3638" t="s">
        <v>47</v>
      </c>
      <c r="B3638">
        <v>19</v>
      </c>
      <c r="C3638">
        <v>2024</v>
      </c>
      <c r="D3638" t="s">
        <v>141</v>
      </c>
      <c r="E3638">
        <v>122</v>
      </c>
      <c r="F3638" t="s">
        <v>114</v>
      </c>
      <c r="G3638" t="s">
        <v>24</v>
      </c>
      <c r="H3638" t="s">
        <v>25</v>
      </c>
      <c r="I3638">
        <v>293</v>
      </c>
      <c r="J3638" s="2" t="s">
        <v>86</v>
      </c>
      <c r="K3638" t="s">
        <v>28</v>
      </c>
      <c r="L3638">
        <v>2</v>
      </c>
      <c r="M3638">
        <v>1</v>
      </c>
      <c r="N3638" t="s">
        <v>27</v>
      </c>
      <c r="O3638" t="s">
        <v>27</v>
      </c>
      <c r="P3638" t="s">
        <v>28</v>
      </c>
      <c r="Q3638" t="s">
        <v>27</v>
      </c>
      <c r="R3638" t="s">
        <v>32</v>
      </c>
      <c r="S3638">
        <v>36</v>
      </c>
      <c r="T3638">
        <v>66</v>
      </c>
      <c r="U3638" t="s">
        <v>29</v>
      </c>
    </row>
    <row r="3639" spans="1:21" x14ac:dyDescent="0.35">
      <c r="A3639" t="s">
        <v>48</v>
      </c>
      <c r="B3639">
        <v>20</v>
      </c>
      <c r="C3639">
        <v>2024</v>
      </c>
      <c r="D3639" t="s">
        <v>141</v>
      </c>
      <c r="E3639">
        <v>122</v>
      </c>
      <c r="F3639" t="s">
        <v>114</v>
      </c>
      <c r="G3639" t="s">
        <v>24</v>
      </c>
      <c r="H3639" t="s">
        <v>25</v>
      </c>
      <c r="I3639">
        <v>275</v>
      </c>
      <c r="J3639" s="2" t="s">
        <v>86</v>
      </c>
      <c r="K3639" t="s">
        <v>28</v>
      </c>
      <c r="L3639">
        <v>2</v>
      </c>
      <c r="M3639">
        <v>1</v>
      </c>
      <c r="N3639" t="s">
        <v>27</v>
      </c>
      <c r="O3639" t="s">
        <v>27</v>
      </c>
      <c r="P3639" t="s">
        <v>28</v>
      </c>
      <c r="Q3639" t="s">
        <v>27</v>
      </c>
      <c r="R3639" t="s">
        <v>32</v>
      </c>
      <c r="S3639">
        <v>30</v>
      </c>
      <c r="T3639">
        <v>85</v>
      </c>
      <c r="U3639" t="s">
        <v>29</v>
      </c>
    </row>
    <row r="3640" spans="1:21" x14ac:dyDescent="0.35">
      <c r="A3640" t="s">
        <v>49</v>
      </c>
      <c r="B3640">
        <v>21</v>
      </c>
      <c r="C3640">
        <v>2024</v>
      </c>
      <c r="D3640" t="s">
        <v>141</v>
      </c>
      <c r="E3640">
        <v>122</v>
      </c>
      <c r="F3640" t="s">
        <v>114</v>
      </c>
      <c r="G3640" t="s">
        <v>24</v>
      </c>
      <c r="H3640" t="s">
        <v>25</v>
      </c>
      <c r="I3640">
        <v>340</v>
      </c>
      <c r="J3640" s="2" t="s">
        <v>86</v>
      </c>
      <c r="K3640" t="s">
        <v>28</v>
      </c>
      <c r="L3640">
        <v>2</v>
      </c>
      <c r="M3640">
        <v>2</v>
      </c>
      <c r="N3640" t="s">
        <v>27</v>
      </c>
      <c r="O3640" t="s">
        <v>27</v>
      </c>
      <c r="P3640" t="s">
        <v>28</v>
      </c>
      <c r="Q3640" t="s">
        <v>27</v>
      </c>
      <c r="R3640" t="s">
        <v>32</v>
      </c>
      <c r="S3640">
        <v>32</v>
      </c>
      <c r="T3640">
        <v>130</v>
      </c>
      <c r="U3640" t="s">
        <v>29</v>
      </c>
    </row>
    <row r="3641" spans="1:21" x14ac:dyDescent="0.35">
      <c r="A3641" t="s">
        <v>50</v>
      </c>
      <c r="B3641">
        <v>22</v>
      </c>
      <c r="C3641">
        <v>2024</v>
      </c>
      <c r="D3641" t="s">
        <v>141</v>
      </c>
      <c r="E3641">
        <v>122</v>
      </c>
      <c r="F3641" t="s">
        <v>114</v>
      </c>
      <c r="G3641" t="s">
        <v>24</v>
      </c>
      <c r="H3641" t="s">
        <v>25</v>
      </c>
      <c r="I3641">
        <v>325</v>
      </c>
      <c r="J3641" s="2" t="s">
        <v>86</v>
      </c>
      <c r="K3641" t="s">
        <v>28</v>
      </c>
      <c r="L3641">
        <v>2</v>
      </c>
      <c r="M3641">
        <v>1</v>
      </c>
      <c r="N3641" t="s">
        <v>27</v>
      </c>
      <c r="O3641" t="s">
        <v>32</v>
      </c>
      <c r="P3641" t="s">
        <v>28</v>
      </c>
      <c r="Q3641" t="s">
        <v>32</v>
      </c>
      <c r="R3641" t="s">
        <v>27</v>
      </c>
      <c r="S3641">
        <v>0</v>
      </c>
      <c r="T3641">
        <v>61.08</v>
      </c>
      <c r="U3641" t="s">
        <v>29</v>
      </c>
    </row>
    <row r="3642" spans="1:21" x14ac:dyDescent="0.35">
      <c r="A3642" t="s">
        <v>51</v>
      </c>
      <c r="B3642">
        <v>23</v>
      </c>
      <c r="C3642">
        <v>2024</v>
      </c>
      <c r="D3642" t="s">
        <v>141</v>
      </c>
      <c r="E3642">
        <v>122</v>
      </c>
      <c r="F3642" t="s">
        <v>114</v>
      </c>
      <c r="G3642" t="s">
        <v>24</v>
      </c>
      <c r="H3642" t="s">
        <v>25</v>
      </c>
      <c r="I3642">
        <v>250</v>
      </c>
      <c r="J3642" s="2" t="s">
        <v>86</v>
      </c>
      <c r="K3642" t="s">
        <v>28</v>
      </c>
      <c r="L3642">
        <v>2</v>
      </c>
      <c r="M3642">
        <v>1</v>
      </c>
      <c r="N3642" t="s">
        <v>27</v>
      </c>
      <c r="O3642" t="s">
        <v>27</v>
      </c>
      <c r="P3642" t="s">
        <v>28</v>
      </c>
      <c r="Q3642" t="s">
        <v>27</v>
      </c>
      <c r="R3642" t="s">
        <v>32</v>
      </c>
      <c r="S3642">
        <v>0</v>
      </c>
      <c r="T3642">
        <v>50</v>
      </c>
      <c r="U3642" t="s">
        <v>29</v>
      </c>
    </row>
    <row r="3643" spans="1:21" x14ac:dyDescent="0.35">
      <c r="A3643" t="s">
        <v>52</v>
      </c>
      <c r="B3643">
        <v>24</v>
      </c>
      <c r="C3643">
        <v>2024</v>
      </c>
      <c r="D3643" t="s">
        <v>141</v>
      </c>
      <c r="E3643">
        <v>122</v>
      </c>
      <c r="F3643" t="s">
        <v>114</v>
      </c>
      <c r="G3643" t="s">
        <v>24</v>
      </c>
      <c r="H3643" t="s">
        <v>25</v>
      </c>
      <c r="I3643">
        <v>300</v>
      </c>
      <c r="J3643" s="2" t="s">
        <v>86</v>
      </c>
      <c r="K3643" t="s">
        <v>28</v>
      </c>
      <c r="L3643">
        <v>2</v>
      </c>
      <c r="M3643">
        <v>1</v>
      </c>
      <c r="N3643" t="s">
        <v>27</v>
      </c>
      <c r="O3643" t="s">
        <v>27</v>
      </c>
      <c r="P3643" t="s">
        <v>28</v>
      </c>
      <c r="Q3643" t="s">
        <v>32</v>
      </c>
      <c r="R3643" t="s">
        <v>32</v>
      </c>
      <c r="S3643">
        <v>30</v>
      </c>
      <c r="T3643">
        <v>110</v>
      </c>
      <c r="U3643" t="s">
        <v>29</v>
      </c>
    </row>
    <row r="3644" spans="1:21" x14ac:dyDescent="0.35">
      <c r="A3644" t="s">
        <v>53</v>
      </c>
      <c r="B3644">
        <v>25</v>
      </c>
      <c r="C3644">
        <v>2024</v>
      </c>
      <c r="D3644" t="s">
        <v>141</v>
      </c>
      <c r="E3644">
        <v>122</v>
      </c>
      <c r="F3644" t="s">
        <v>114</v>
      </c>
      <c r="G3644" t="s">
        <v>24</v>
      </c>
      <c r="H3644" t="s">
        <v>25</v>
      </c>
      <c r="I3644">
        <v>430</v>
      </c>
      <c r="J3644" s="2" t="s">
        <v>86</v>
      </c>
      <c r="K3644" t="s">
        <v>28</v>
      </c>
      <c r="L3644">
        <v>2</v>
      </c>
      <c r="M3644">
        <v>1</v>
      </c>
      <c r="N3644" t="s">
        <v>27</v>
      </c>
      <c r="O3644" t="s">
        <v>27</v>
      </c>
      <c r="P3644" t="s">
        <v>28</v>
      </c>
      <c r="Q3644" t="s">
        <v>32</v>
      </c>
      <c r="R3644" t="s">
        <v>32</v>
      </c>
      <c r="S3644">
        <v>15</v>
      </c>
      <c r="T3644">
        <v>120</v>
      </c>
      <c r="U3644" t="s">
        <v>39</v>
      </c>
    </row>
    <row r="3645" spans="1:21" x14ac:dyDescent="0.35">
      <c r="A3645" t="s">
        <v>54</v>
      </c>
      <c r="B3645">
        <v>26</v>
      </c>
      <c r="C3645">
        <v>2024</v>
      </c>
      <c r="D3645" t="s">
        <v>141</v>
      </c>
      <c r="E3645">
        <v>122</v>
      </c>
      <c r="F3645" t="s">
        <v>114</v>
      </c>
      <c r="G3645" t="s">
        <v>24</v>
      </c>
      <c r="H3645" t="s">
        <v>25</v>
      </c>
      <c r="I3645">
        <v>412.9</v>
      </c>
      <c r="J3645" s="2" t="s">
        <v>86</v>
      </c>
      <c r="K3645" t="s">
        <v>28</v>
      </c>
      <c r="L3645">
        <v>2</v>
      </c>
      <c r="M3645">
        <v>1</v>
      </c>
      <c r="N3645" t="s">
        <v>27</v>
      </c>
      <c r="O3645" t="s">
        <v>27</v>
      </c>
      <c r="P3645" t="s">
        <v>28</v>
      </c>
      <c r="Q3645" t="s">
        <v>32</v>
      </c>
      <c r="R3645" t="s">
        <v>32</v>
      </c>
      <c r="S3645">
        <v>25</v>
      </c>
      <c r="T3645">
        <v>131</v>
      </c>
      <c r="U3645" t="s">
        <v>29</v>
      </c>
    </row>
    <row r="3646" spans="1:21" x14ac:dyDescent="0.35">
      <c r="A3646" t="s">
        <v>55</v>
      </c>
      <c r="B3646">
        <v>27</v>
      </c>
      <c r="C3646">
        <v>2024</v>
      </c>
      <c r="D3646" t="s">
        <v>141</v>
      </c>
      <c r="E3646">
        <v>122</v>
      </c>
      <c r="F3646" t="s">
        <v>114</v>
      </c>
      <c r="G3646" t="s">
        <v>24</v>
      </c>
      <c r="H3646" t="s">
        <v>25</v>
      </c>
      <c r="I3646">
        <v>305</v>
      </c>
      <c r="J3646" s="2" t="s">
        <v>86</v>
      </c>
      <c r="K3646" t="s">
        <v>28</v>
      </c>
      <c r="L3646">
        <v>2</v>
      </c>
      <c r="M3646">
        <v>1</v>
      </c>
      <c r="N3646" t="s">
        <v>27</v>
      </c>
      <c r="O3646" t="s">
        <v>27</v>
      </c>
      <c r="P3646" t="s">
        <v>28</v>
      </c>
      <c r="Q3646" t="s">
        <v>27</v>
      </c>
      <c r="R3646" t="s">
        <v>32</v>
      </c>
      <c r="S3646">
        <v>12</v>
      </c>
      <c r="T3646">
        <v>85</v>
      </c>
      <c r="U3646" t="s">
        <v>29</v>
      </c>
    </row>
    <row r="3647" spans="1:21" x14ac:dyDescent="0.35">
      <c r="A3647" t="s">
        <v>56</v>
      </c>
      <c r="B3647">
        <v>28</v>
      </c>
      <c r="C3647">
        <v>2024</v>
      </c>
      <c r="D3647" t="s">
        <v>141</v>
      </c>
      <c r="E3647">
        <v>122</v>
      </c>
      <c r="F3647" t="s">
        <v>114</v>
      </c>
      <c r="G3647" t="s">
        <v>24</v>
      </c>
      <c r="H3647" t="s">
        <v>25</v>
      </c>
      <c r="I3647">
        <v>260</v>
      </c>
      <c r="J3647" s="2" t="s">
        <v>86</v>
      </c>
      <c r="K3647" t="s">
        <v>28</v>
      </c>
      <c r="L3647">
        <v>2</v>
      </c>
      <c r="M3647">
        <v>1</v>
      </c>
      <c r="N3647" t="s">
        <v>27</v>
      </c>
      <c r="O3647" t="s">
        <v>27</v>
      </c>
      <c r="P3647" t="s">
        <v>28</v>
      </c>
      <c r="Q3647" t="s">
        <v>32</v>
      </c>
      <c r="R3647" t="s">
        <v>32</v>
      </c>
      <c r="S3647">
        <v>20</v>
      </c>
      <c r="T3647">
        <v>100</v>
      </c>
      <c r="U3647" t="s">
        <v>29</v>
      </c>
    </row>
    <row r="3648" spans="1:21" x14ac:dyDescent="0.35">
      <c r="A3648" t="s">
        <v>57</v>
      </c>
      <c r="B3648">
        <v>29</v>
      </c>
      <c r="C3648">
        <v>2024</v>
      </c>
      <c r="D3648" t="s">
        <v>141</v>
      </c>
      <c r="E3648">
        <v>122</v>
      </c>
      <c r="F3648" t="s">
        <v>114</v>
      </c>
      <c r="G3648" t="s">
        <v>24</v>
      </c>
      <c r="H3648" t="s">
        <v>25</v>
      </c>
      <c r="I3648">
        <v>200</v>
      </c>
      <c r="J3648" s="2" t="s">
        <v>86</v>
      </c>
      <c r="K3648" t="s">
        <v>28</v>
      </c>
      <c r="L3648">
        <v>2</v>
      </c>
      <c r="M3648">
        <v>1</v>
      </c>
      <c r="N3648" t="s">
        <v>27</v>
      </c>
      <c r="O3648" t="s">
        <v>32</v>
      </c>
      <c r="P3648" t="s">
        <v>28</v>
      </c>
      <c r="Q3648" t="s">
        <v>32</v>
      </c>
      <c r="R3648" t="s">
        <v>32</v>
      </c>
      <c r="S3648">
        <v>0</v>
      </c>
      <c r="T3648">
        <v>77</v>
      </c>
      <c r="U3648" t="s">
        <v>29</v>
      </c>
    </row>
    <row r="3649" spans="1:21" x14ac:dyDescent="0.35">
      <c r="A3649" t="s">
        <v>58</v>
      </c>
      <c r="B3649">
        <v>30</v>
      </c>
      <c r="C3649">
        <v>2024</v>
      </c>
      <c r="D3649" t="s">
        <v>141</v>
      </c>
      <c r="E3649">
        <v>122</v>
      </c>
      <c r="F3649" t="s">
        <v>114</v>
      </c>
      <c r="G3649" t="s">
        <v>24</v>
      </c>
      <c r="H3649" t="s">
        <v>25</v>
      </c>
      <c r="I3649">
        <v>300</v>
      </c>
      <c r="J3649" s="2" t="s">
        <v>86</v>
      </c>
      <c r="K3649" t="s">
        <v>28</v>
      </c>
      <c r="L3649">
        <v>2</v>
      </c>
      <c r="M3649">
        <v>1</v>
      </c>
      <c r="N3649" t="s">
        <v>27</v>
      </c>
      <c r="O3649" t="s">
        <v>32</v>
      </c>
      <c r="P3649" t="s">
        <v>28</v>
      </c>
      <c r="Q3649" t="s">
        <v>27</v>
      </c>
      <c r="R3649" t="s">
        <v>27</v>
      </c>
      <c r="S3649">
        <v>0</v>
      </c>
      <c r="T3649">
        <v>100</v>
      </c>
      <c r="U3649" t="s">
        <v>29</v>
      </c>
    </row>
    <row r="3650" spans="1:21" x14ac:dyDescent="0.35">
      <c r="A3650" t="s">
        <v>59</v>
      </c>
      <c r="B3650">
        <v>31</v>
      </c>
      <c r="C3650">
        <v>2024</v>
      </c>
      <c r="D3650" t="s">
        <v>141</v>
      </c>
      <c r="E3650">
        <v>122</v>
      </c>
      <c r="F3650" t="s">
        <v>114</v>
      </c>
      <c r="G3650" t="s">
        <v>24</v>
      </c>
      <c r="H3650" t="s">
        <v>25</v>
      </c>
      <c r="I3650">
        <v>323</v>
      </c>
      <c r="J3650" s="2" t="s">
        <v>86</v>
      </c>
      <c r="K3650" t="s">
        <v>28</v>
      </c>
      <c r="L3650">
        <v>2</v>
      </c>
      <c r="M3650">
        <v>1</v>
      </c>
      <c r="N3650" t="s">
        <v>27</v>
      </c>
      <c r="O3650" t="s">
        <v>32</v>
      </c>
      <c r="P3650" t="s">
        <v>28</v>
      </c>
      <c r="Q3650" t="s">
        <v>32</v>
      </c>
      <c r="R3650" t="s">
        <v>32</v>
      </c>
      <c r="S3650">
        <v>20</v>
      </c>
      <c r="T3650">
        <v>123</v>
      </c>
      <c r="U3650" t="s">
        <v>29</v>
      </c>
    </row>
    <row r="3651" spans="1:21" x14ac:dyDescent="0.35">
      <c r="A3651" t="s">
        <v>60</v>
      </c>
      <c r="B3651">
        <v>32</v>
      </c>
      <c r="C3651">
        <v>2024</v>
      </c>
      <c r="D3651" t="s">
        <v>141</v>
      </c>
      <c r="E3651">
        <v>122</v>
      </c>
      <c r="F3651" t="s">
        <v>114</v>
      </c>
      <c r="G3651" t="s">
        <v>24</v>
      </c>
      <c r="H3651" t="s">
        <v>25</v>
      </c>
      <c r="I3651">
        <v>290</v>
      </c>
      <c r="J3651" s="2" t="s">
        <v>86</v>
      </c>
      <c r="K3651" t="s">
        <v>28</v>
      </c>
      <c r="L3651">
        <v>2</v>
      </c>
      <c r="M3651">
        <v>1</v>
      </c>
      <c r="N3651" t="s">
        <v>27</v>
      </c>
      <c r="O3651" t="s">
        <v>27</v>
      </c>
      <c r="P3651">
        <v>18</v>
      </c>
      <c r="Q3651" t="s">
        <v>32</v>
      </c>
      <c r="R3651" t="s">
        <v>32</v>
      </c>
      <c r="S3651">
        <v>30</v>
      </c>
      <c r="T3651">
        <v>100</v>
      </c>
      <c r="U3651" t="s">
        <v>29</v>
      </c>
    </row>
    <row r="3652" spans="1:21" x14ac:dyDescent="0.35">
      <c r="A3652" t="s">
        <v>61</v>
      </c>
      <c r="B3652">
        <v>33</v>
      </c>
      <c r="C3652">
        <v>2024</v>
      </c>
      <c r="D3652" t="s">
        <v>141</v>
      </c>
      <c r="E3652">
        <v>122</v>
      </c>
      <c r="F3652" t="s">
        <v>114</v>
      </c>
      <c r="G3652" t="s">
        <v>24</v>
      </c>
      <c r="H3652" t="s">
        <v>25</v>
      </c>
      <c r="I3652">
        <v>348</v>
      </c>
      <c r="J3652" s="2" t="s">
        <v>86</v>
      </c>
      <c r="K3652" t="s">
        <v>28</v>
      </c>
      <c r="L3652">
        <v>2</v>
      </c>
      <c r="M3652">
        <v>1</v>
      </c>
      <c r="N3652" t="s">
        <v>27</v>
      </c>
      <c r="O3652" t="s">
        <v>27</v>
      </c>
      <c r="P3652" t="s">
        <v>28</v>
      </c>
      <c r="Q3652" t="s">
        <v>27</v>
      </c>
      <c r="R3652" t="s">
        <v>32</v>
      </c>
      <c r="S3652">
        <v>30</v>
      </c>
      <c r="T3652">
        <v>108</v>
      </c>
      <c r="U3652" t="s">
        <v>29</v>
      </c>
    </row>
    <row r="3653" spans="1:21" x14ac:dyDescent="0.35">
      <c r="A3653" t="s">
        <v>62</v>
      </c>
      <c r="B3653">
        <v>34</v>
      </c>
      <c r="C3653">
        <v>2024</v>
      </c>
      <c r="D3653" t="s">
        <v>141</v>
      </c>
      <c r="E3653">
        <v>122</v>
      </c>
      <c r="F3653" t="s">
        <v>114</v>
      </c>
      <c r="G3653" t="s">
        <v>24</v>
      </c>
      <c r="H3653" t="s">
        <v>25</v>
      </c>
      <c r="I3653">
        <v>395</v>
      </c>
      <c r="J3653" s="2" t="s">
        <v>86</v>
      </c>
      <c r="K3653" t="s">
        <v>28</v>
      </c>
      <c r="L3653">
        <v>2</v>
      </c>
      <c r="M3653">
        <v>1</v>
      </c>
      <c r="N3653" t="s">
        <v>27</v>
      </c>
      <c r="O3653" t="s">
        <v>32</v>
      </c>
      <c r="P3653">
        <v>18</v>
      </c>
      <c r="Q3653" t="s">
        <v>32</v>
      </c>
      <c r="R3653" t="s">
        <v>32</v>
      </c>
      <c r="S3653">
        <v>30</v>
      </c>
      <c r="T3653">
        <v>120</v>
      </c>
      <c r="U3653" t="s">
        <v>29</v>
      </c>
    </row>
    <row r="3654" spans="1:21" x14ac:dyDescent="0.35">
      <c r="A3654" t="s">
        <v>63</v>
      </c>
      <c r="B3654">
        <v>35</v>
      </c>
      <c r="C3654">
        <v>2024</v>
      </c>
      <c r="D3654" t="s">
        <v>141</v>
      </c>
      <c r="E3654">
        <v>122</v>
      </c>
      <c r="F3654" t="s">
        <v>114</v>
      </c>
      <c r="G3654" t="s">
        <v>24</v>
      </c>
      <c r="H3654" t="s">
        <v>25</v>
      </c>
      <c r="I3654">
        <v>350</v>
      </c>
      <c r="J3654" s="2" t="s">
        <v>86</v>
      </c>
      <c r="K3654" t="s">
        <v>28</v>
      </c>
      <c r="L3654">
        <v>2</v>
      </c>
      <c r="M3654">
        <v>1</v>
      </c>
      <c r="N3654" t="s">
        <v>27</v>
      </c>
      <c r="O3654" t="s">
        <v>27</v>
      </c>
      <c r="P3654" t="s">
        <v>28</v>
      </c>
      <c r="Q3654" t="s">
        <v>27</v>
      </c>
      <c r="R3654" t="s">
        <v>32</v>
      </c>
      <c r="S3654">
        <v>30</v>
      </c>
      <c r="T3654">
        <v>110</v>
      </c>
      <c r="U3654" t="s">
        <v>29</v>
      </c>
    </row>
    <row r="3655" spans="1:21" x14ac:dyDescent="0.35">
      <c r="A3655" t="s">
        <v>64</v>
      </c>
      <c r="B3655">
        <v>36</v>
      </c>
      <c r="C3655">
        <v>2024</v>
      </c>
      <c r="D3655" t="s">
        <v>141</v>
      </c>
      <c r="E3655">
        <v>122</v>
      </c>
      <c r="F3655" t="s">
        <v>114</v>
      </c>
      <c r="G3655" t="s">
        <v>24</v>
      </c>
      <c r="H3655" t="s">
        <v>25</v>
      </c>
      <c r="I3655">
        <v>343</v>
      </c>
      <c r="J3655" s="2" t="s">
        <v>86</v>
      </c>
      <c r="K3655" t="s">
        <v>28</v>
      </c>
      <c r="L3655">
        <v>2</v>
      </c>
      <c r="M3655">
        <v>1</v>
      </c>
      <c r="N3655" t="s">
        <v>27</v>
      </c>
      <c r="O3655" t="s">
        <v>27</v>
      </c>
      <c r="P3655">
        <v>17</v>
      </c>
      <c r="Q3655" t="s">
        <v>32</v>
      </c>
      <c r="R3655" t="s">
        <v>27</v>
      </c>
      <c r="S3655">
        <v>0</v>
      </c>
      <c r="T3655">
        <v>48.67</v>
      </c>
      <c r="U3655" t="s">
        <v>29</v>
      </c>
    </row>
    <row r="3656" spans="1:21" x14ac:dyDescent="0.35">
      <c r="A3656" t="s">
        <v>65</v>
      </c>
      <c r="B3656">
        <v>37</v>
      </c>
      <c r="C3656">
        <v>2024</v>
      </c>
      <c r="D3656" t="s">
        <v>141</v>
      </c>
      <c r="E3656">
        <v>122</v>
      </c>
      <c r="F3656" t="s">
        <v>114</v>
      </c>
      <c r="G3656" t="s">
        <v>24</v>
      </c>
      <c r="H3656" t="s">
        <v>25</v>
      </c>
      <c r="I3656">
        <v>275</v>
      </c>
      <c r="J3656" s="2" t="s">
        <v>86</v>
      </c>
      <c r="K3656" t="s">
        <v>28</v>
      </c>
      <c r="L3656">
        <v>2</v>
      </c>
      <c r="M3656">
        <v>1</v>
      </c>
      <c r="N3656" t="s">
        <v>27</v>
      </c>
      <c r="O3656" t="s">
        <v>27</v>
      </c>
      <c r="P3656" t="s">
        <v>28</v>
      </c>
      <c r="Q3656" t="s">
        <v>27</v>
      </c>
      <c r="R3656" t="s">
        <v>32</v>
      </c>
      <c r="S3656">
        <v>30</v>
      </c>
      <c r="T3656">
        <v>100</v>
      </c>
      <c r="U3656" t="s">
        <v>29</v>
      </c>
    </row>
    <row r="3657" spans="1:21" x14ac:dyDescent="0.35">
      <c r="A3657" t="s">
        <v>66</v>
      </c>
      <c r="B3657">
        <v>38</v>
      </c>
      <c r="C3657">
        <v>2024</v>
      </c>
      <c r="D3657" t="s">
        <v>141</v>
      </c>
      <c r="E3657">
        <v>122</v>
      </c>
      <c r="F3657" t="s">
        <v>114</v>
      </c>
      <c r="G3657" t="s">
        <v>24</v>
      </c>
      <c r="H3657" t="s">
        <v>25</v>
      </c>
      <c r="I3657">
        <v>325</v>
      </c>
      <c r="J3657" s="2" t="s">
        <v>86</v>
      </c>
      <c r="K3657" t="s">
        <v>28</v>
      </c>
      <c r="L3657">
        <v>2</v>
      </c>
      <c r="M3657">
        <v>1</v>
      </c>
      <c r="N3657" t="s">
        <v>27</v>
      </c>
      <c r="O3657" t="s">
        <v>27</v>
      </c>
      <c r="P3657" t="s">
        <v>28</v>
      </c>
      <c r="Q3657" t="s">
        <v>27</v>
      </c>
      <c r="R3657" t="s">
        <v>27</v>
      </c>
      <c r="S3657">
        <v>12</v>
      </c>
      <c r="T3657">
        <v>130</v>
      </c>
      <c r="U3657" t="s">
        <v>29</v>
      </c>
    </row>
    <row r="3658" spans="1:21" x14ac:dyDescent="0.35">
      <c r="A3658" t="s">
        <v>67</v>
      </c>
      <c r="B3658">
        <v>39</v>
      </c>
      <c r="C3658">
        <v>2024</v>
      </c>
      <c r="D3658" t="s">
        <v>141</v>
      </c>
      <c r="E3658">
        <v>122</v>
      </c>
      <c r="F3658" t="s">
        <v>114</v>
      </c>
      <c r="G3658" t="s">
        <v>24</v>
      </c>
      <c r="H3658" t="s">
        <v>25</v>
      </c>
      <c r="I3658">
        <v>278.5</v>
      </c>
      <c r="J3658" s="2" t="s">
        <v>86</v>
      </c>
      <c r="K3658" t="s">
        <v>28</v>
      </c>
      <c r="L3658">
        <v>2</v>
      </c>
      <c r="M3658">
        <v>1</v>
      </c>
      <c r="N3658" t="s">
        <v>27</v>
      </c>
      <c r="O3658" t="s">
        <v>27</v>
      </c>
      <c r="P3658" t="s">
        <v>28</v>
      </c>
      <c r="Q3658" t="s">
        <v>27</v>
      </c>
      <c r="R3658" t="s">
        <v>32</v>
      </c>
      <c r="S3658">
        <v>24</v>
      </c>
      <c r="T3658">
        <v>68.5</v>
      </c>
      <c r="U3658" t="s">
        <v>29</v>
      </c>
    </row>
    <row r="3659" spans="1:21" x14ac:dyDescent="0.35">
      <c r="A3659" t="s">
        <v>68</v>
      </c>
      <c r="B3659">
        <v>40</v>
      </c>
      <c r="C3659">
        <v>2024</v>
      </c>
      <c r="D3659" t="s">
        <v>141</v>
      </c>
      <c r="E3659">
        <v>122</v>
      </c>
      <c r="F3659" t="s">
        <v>114</v>
      </c>
      <c r="G3659" t="s">
        <v>24</v>
      </c>
      <c r="H3659" t="s">
        <v>25</v>
      </c>
      <c r="I3659">
        <v>285</v>
      </c>
      <c r="J3659" s="2" t="s">
        <v>86</v>
      </c>
      <c r="K3659" t="s">
        <v>28</v>
      </c>
      <c r="L3659">
        <v>2</v>
      </c>
      <c r="M3659">
        <v>1</v>
      </c>
      <c r="N3659" t="s">
        <v>27</v>
      </c>
      <c r="O3659" t="s">
        <v>32</v>
      </c>
      <c r="P3659">
        <v>18</v>
      </c>
      <c r="Q3659" t="s">
        <v>27</v>
      </c>
      <c r="R3659" t="s">
        <v>32</v>
      </c>
      <c r="S3659">
        <v>24</v>
      </c>
      <c r="T3659">
        <v>75</v>
      </c>
      <c r="U3659" t="s">
        <v>29</v>
      </c>
    </row>
    <row r="3660" spans="1:21" x14ac:dyDescent="0.35">
      <c r="A3660" t="s">
        <v>69</v>
      </c>
      <c r="B3660">
        <v>41</v>
      </c>
      <c r="C3660">
        <v>2024</v>
      </c>
      <c r="D3660" t="s">
        <v>141</v>
      </c>
      <c r="E3660">
        <v>122</v>
      </c>
      <c r="F3660" t="s">
        <v>114</v>
      </c>
      <c r="G3660" t="s">
        <v>24</v>
      </c>
      <c r="H3660" t="s">
        <v>25</v>
      </c>
      <c r="I3660">
        <v>369</v>
      </c>
      <c r="J3660" s="2" t="s">
        <v>86</v>
      </c>
      <c r="K3660" t="s">
        <v>28</v>
      </c>
      <c r="L3660">
        <v>2</v>
      </c>
      <c r="M3660">
        <v>1</v>
      </c>
      <c r="N3660" t="s">
        <v>27</v>
      </c>
      <c r="O3660" t="s">
        <v>27</v>
      </c>
      <c r="P3660" t="s">
        <v>28</v>
      </c>
      <c r="Q3660" t="s">
        <v>27</v>
      </c>
      <c r="R3660" t="s">
        <v>32</v>
      </c>
      <c r="S3660">
        <v>3</v>
      </c>
      <c r="T3660">
        <v>158</v>
      </c>
      <c r="U3660" t="s">
        <v>29</v>
      </c>
    </row>
    <row r="3661" spans="1:21" x14ac:dyDescent="0.35">
      <c r="A3661" t="s">
        <v>70</v>
      </c>
      <c r="B3661">
        <v>42</v>
      </c>
      <c r="C3661">
        <v>2024</v>
      </c>
      <c r="D3661" t="s">
        <v>141</v>
      </c>
      <c r="E3661">
        <v>122</v>
      </c>
      <c r="F3661" t="s">
        <v>114</v>
      </c>
      <c r="G3661" t="s">
        <v>24</v>
      </c>
      <c r="H3661" t="s">
        <v>25</v>
      </c>
      <c r="I3661">
        <v>295</v>
      </c>
      <c r="J3661" s="2" t="s">
        <v>86</v>
      </c>
      <c r="K3661" t="s">
        <v>28</v>
      </c>
      <c r="L3661">
        <v>2</v>
      </c>
      <c r="M3661">
        <v>1</v>
      </c>
      <c r="N3661" t="s">
        <v>27</v>
      </c>
      <c r="O3661" t="s">
        <v>32</v>
      </c>
      <c r="P3661">
        <v>18</v>
      </c>
      <c r="Q3661" t="s">
        <v>32</v>
      </c>
      <c r="R3661" t="s">
        <v>32</v>
      </c>
      <c r="S3661">
        <v>2</v>
      </c>
      <c r="T3661">
        <v>76</v>
      </c>
      <c r="U3661" t="s">
        <v>29</v>
      </c>
    </row>
    <row r="3662" spans="1:21" x14ac:dyDescent="0.35">
      <c r="A3662" t="s">
        <v>71</v>
      </c>
      <c r="B3662">
        <v>44</v>
      </c>
      <c r="C3662">
        <v>2024</v>
      </c>
      <c r="D3662" t="s">
        <v>141</v>
      </c>
      <c r="E3662">
        <v>122</v>
      </c>
      <c r="F3662" t="s">
        <v>114</v>
      </c>
      <c r="G3662" t="s">
        <v>24</v>
      </c>
      <c r="H3662" t="s">
        <v>25</v>
      </c>
      <c r="I3662">
        <v>45</v>
      </c>
      <c r="J3662" s="2" t="s">
        <v>86</v>
      </c>
      <c r="K3662" t="s">
        <v>28</v>
      </c>
      <c r="L3662">
        <v>2</v>
      </c>
      <c r="M3662">
        <v>1</v>
      </c>
      <c r="N3662" t="s">
        <v>27</v>
      </c>
      <c r="O3662" t="s">
        <v>27</v>
      </c>
      <c r="P3662" t="s">
        <v>28</v>
      </c>
      <c r="Q3662" t="s">
        <v>32</v>
      </c>
      <c r="R3662" t="s">
        <v>32</v>
      </c>
      <c r="S3662">
        <v>10</v>
      </c>
      <c r="T3662">
        <v>45</v>
      </c>
      <c r="U3662" t="s">
        <v>29</v>
      </c>
    </row>
    <row r="3663" spans="1:21" x14ac:dyDescent="0.35">
      <c r="A3663" t="s">
        <v>72</v>
      </c>
      <c r="B3663">
        <v>45</v>
      </c>
      <c r="C3663">
        <v>2024</v>
      </c>
      <c r="D3663" t="s">
        <v>141</v>
      </c>
      <c r="E3663">
        <v>122</v>
      </c>
      <c r="F3663" t="s">
        <v>114</v>
      </c>
      <c r="G3663" t="s">
        <v>24</v>
      </c>
      <c r="H3663" t="s">
        <v>25</v>
      </c>
      <c r="I3663">
        <v>270</v>
      </c>
      <c r="J3663" s="2" t="s">
        <v>86</v>
      </c>
      <c r="K3663" t="s">
        <v>28</v>
      </c>
      <c r="L3663">
        <v>2</v>
      </c>
      <c r="M3663">
        <v>1</v>
      </c>
      <c r="N3663" t="s">
        <v>27</v>
      </c>
      <c r="O3663" t="s">
        <v>32</v>
      </c>
      <c r="P3663">
        <v>18</v>
      </c>
      <c r="Q3663" t="s">
        <v>32</v>
      </c>
      <c r="R3663" t="s">
        <v>32</v>
      </c>
      <c r="S3663">
        <v>30</v>
      </c>
      <c r="T3663">
        <v>75</v>
      </c>
      <c r="U3663" t="s">
        <v>29</v>
      </c>
    </row>
    <row r="3664" spans="1:21" x14ac:dyDescent="0.35">
      <c r="A3664" t="s">
        <v>73</v>
      </c>
      <c r="B3664">
        <v>46</v>
      </c>
      <c r="C3664">
        <v>2024</v>
      </c>
      <c r="D3664" t="s">
        <v>141</v>
      </c>
      <c r="E3664">
        <v>122</v>
      </c>
      <c r="F3664" t="s">
        <v>114</v>
      </c>
      <c r="G3664" t="s">
        <v>24</v>
      </c>
      <c r="H3664" t="s">
        <v>25</v>
      </c>
      <c r="I3664">
        <v>300</v>
      </c>
      <c r="J3664" s="2" t="s">
        <v>86</v>
      </c>
      <c r="K3664" t="s">
        <v>28</v>
      </c>
      <c r="L3664">
        <v>2</v>
      </c>
      <c r="M3664">
        <v>1</v>
      </c>
      <c r="N3664" t="s">
        <v>27</v>
      </c>
      <c r="O3664" t="s">
        <v>27</v>
      </c>
      <c r="P3664" t="s">
        <v>28</v>
      </c>
      <c r="Q3664" t="s">
        <v>27</v>
      </c>
      <c r="R3664" t="s">
        <v>32</v>
      </c>
      <c r="S3664">
        <v>0</v>
      </c>
      <c r="T3664">
        <v>115</v>
      </c>
      <c r="U3664" t="s">
        <v>29</v>
      </c>
    </row>
    <row r="3665" spans="1:21" x14ac:dyDescent="0.35">
      <c r="A3665" t="s">
        <v>74</v>
      </c>
      <c r="B3665">
        <v>47</v>
      </c>
      <c r="C3665">
        <v>2024</v>
      </c>
      <c r="D3665" t="s">
        <v>141</v>
      </c>
      <c r="E3665">
        <v>122</v>
      </c>
      <c r="F3665" t="s">
        <v>114</v>
      </c>
      <c r="G3665" t="s">
        <v>24</v>
      </c>
      <c r="H3665" t="s">
        <v>25</v>
      </c>
      <c r="I3665">
        <v>200</v>
      </c>
      <c r="J3665" s="2" t="s">
        <v>86</v>
      </c>
      <c r="K3665" t="s">
        <v>28</v>
      </c>
      <c r="L3665">
        <v>2</v>
      </c>
      <c r="M3665">
        <v>1</v>
      </c>
      <c r="N3665" t="s">
        <v>27</v>
      </c>
      <c r="O3665" t="s">
        <v>27</v>
      </c>
      <c r="P3665" t="s">
        <v>28</v>
      </c>
      <c r="Q3665" t="s">
        <v>27</v>
      </c>
      <c r="R3665" t="s">
        <v>27</v>
      </c>
      <c r="S3665">
        <v>5</v>
      </c>
      <c r="T3665">
        <v>100</v>
      </c>
      <c r="U3665" t="s">
        <v>29</v>
      </c>
    </row>
    <row r="3666" spans="1:21" x14ac:dyDescent="0.35">
      <c r="A3666" t="s">
        <v>75</v>
      </c>
      <c r="B3666">
        <v>48</v>
      </c>
      <c r="C3666">
        <v>2024</v>
      </c>
      <c r="D3666" t="s">
        <v>141</v>
      </c>
      <c r="E3666">
        <v>122</v>
      </c>
      <c r="F3666" t="s">
        <v>114</v>
      </c>
      <c r="G3666" t="s">
        <v>24</v>
      </c>
      <c r="H3666" t="s">
        <v>25</v>
      </c>
      <c r="I3666">
        <v>275</v>
      </c>
      <c r="J3666" s="2" t="s">
        <v>86</v>
      </c>
      <c r="K3666" t="s">
        <v>28</v>
      </c>
      <c r="L3666">
        <v>2</v>
      </c>
      <c r="M3666">
        <v>2</v>
      </c>
      <c r="N3666" t="s">
        <v>27</v>
      </c>
      <c r="O3666" t="s">
        <v>27</v>
      </c>
      <c r="P3666" t="s">
        <v>28</v>
      </c>
      <c r="Q3666" t="s">
        <v>32</v>
      </c>
      <c r="R3666" t="s">
        <v>32</v>
      </c>
      <c r="S3666">
        <v>20</v>
      </c>
      <c r="T3666">
        <v>45</v>
      </c>
      <c r="U3666" t="s">
        <v>29</v>
      </c>
    </row>
    <row r="3667" spans="1:21" x14ac:dyDescent="0.35">
      <c r="A3667" t="s">
        <v>76</v>
      </c>
      <c r="B3667">
        <v>49</v>
      </c>
      <c r="C3667">
        <v>2024</v>
      </c>
      <c r="D3667" t="s">
        <v>141</v>
      </c>
      <c r="E3667">
        <v>122</v>
      </c>
      <c r="F3667" t="s">
        <v>114</v>
      </c>
      <c r="G3667" t="s">
        <v>24</v>
      </c>
      <c r="H3667" t="s">
        <v>25</v>
      </c>
      <c r="I3667">
        <v>290</v>
      </c>
      <c r="J3667" s="2" t="s">
        <v>86</v>
      </c>
      <c r="K3667" t="s">
        <v>28</v>
      </c>
      <c r="L3667">
        <v>2</v>
      </c>
      <c r="M3667">
        <v>1</v>
      </c>
      <c r="N3667" t="s">
        <v>27</v>
      </c>
      <c r="O3667" t="s">
        <v>32</v>
      </c>
      <c r="P3667" t="s">
        <v>28</v>
      </c>
      <c r="Q3667" t="s">
        <v>27</v>
      </c>
      <c r="R3667" t="s">
        <v>27</v>
      </c>
      <c r="S3667">
        <v>30</v>
      </c>
      <c r="T3667">
        <v>68</v>
      </c>
      <c r="U3667" t="s">
        <v>29</v>
      </c>
    </row>
    <row r="3668" spans="1:21" x14ac:dyDescent="0.35">
      <c r="A3668" t="s">
        <v>77</v>
      </c>
      <c r="B3668">
        <v>50</v>
      </c>
      <c r="C3668">
        <v>2024</v>
      </c>
      <c r="D3668" t="s">
        <v>141</v>
      </c>
      <c r="E3668">
        <v>122</v>
      </c>
      <c r="F3668" t="s">
        <v>114</v>
      </c>
      <c r="G3668" t="s">
        <v>24</v>
      </c>
      <c r="H3668" t="s">
        <v>25</v>
      </c>
      <c r="I3668">
        <v>275</v>
      </c>
      <c r="J3668" s="2" t="s">
        <v>86</v>
      </c>
      <c r="K3668" t="s">
        <v>28</v>
      </c>
      <c r="L3668">
        <v>2</v>
      </c>
      <c r="M3668">
        <v>1</v>
      </c>
      <c r="N3668" t="s">
        <v>27</v>
      </c>
      <c r="O3668" t="s">
        <v>27</v>
      </c>
      <c r="P3668" t="s">
        <v>28</v>
      </c>
      <c r="Q3668" t="s">
        <v>27</v>
      </c>
      <c r="R3668" t="s">
        <v>32</v>
      </c>
      <c r="S3668">
        <v>20</v>
      </c>
      <c r="T3668">
        <v>200</v>
      </c>
      <c r="U3668" t="s">
        <v>29</v>
      </c>
    </row>
    <row r="3669" spans="1:21" x14ac:dyDescent="0.35">
      <c r="A3669" t="s">
        <v>78</v>
      </c>
      <c r="B3669">
        <v>51</v>
      </c>
      <c r="C3669">
        <v>2024</v>
      </c>
      <c r="D3669" t="s">
        <v>141</v>
      </c>
      <c r="E3669">
        <v>122</v>
      </c>
      <c r="F3669" t="s">
        <v>114</v>
      </c>
      <c r="G3669" t="s">
        <v>24</v>
      </c>
      <c r="H3669" t="s">
        <v>25</v>
      </c>
      <c r="I3669">
        <v>370</v>
      </c>
      <c r="J3669" s="2" t="s">
        <v>86</v>
      </c>
      <c r="K3669" t="s">
        <v>28</v>
      </c>
      <c r="L3669">
        <v>2</v>
      </c>
      <c r="M3669">
        <v>1</v>
      </c>
      <c r="N3669" t="s">
        <v>27</v>
      </c>
      <c r="O3669" t="s">
        <v>27</v>
      </c>
      <c r="P3669" t="s">
        <v>28</v>
      </c>
      <c r="Q3669" t="s">
        <v>32</v>
      </c>
      <c r="R3669" t="s">
        <v>32</v>
      </c>
      <c r="S3669">
        <v>30</v>
      </c>
      <c r="T3669">
        <v>120</v>
      </c>
      <c r="U3669" t="s">
        <v>29</v>
      </c>
    </row>
    <row r="3670" spans="1:21" x14ac:dyDescent="0.35">
      <c r="A3670" t="s">
        <v>79</v>
      </c>
      <c r="B3670">
        <v>53</v>
      </c>
      <c r="C3670">
        <v>2024</v>
      </c>
      <c r="D3670" t="s">
        <v>141</v>
      </c>
      <c r="E3670">
        <v>122</v>
      </c>
      <c r="F3670" t="s">
        <v>114</v>
      </c>
      <c r="G3670" t="s">
        <v>24</v>
      </c>
      <c r="H3670" t="s">
        <v>25</v>
      </c>
      <c r="I3670">
        <v>293</v>
      </c>
      <c r="J3670" s="2" t="s">
        <v>86</v>
      </c>
      <c r="K3670" t="s">
        <v>28</v>
      </c>
      <c r="L3670">
        <v>2</v>
      </c>
      <c r="M3670">
        <v>1</v>
      </c>
      <c r="N3670" t="s">
        <v>27</v>
      </c>
      <c r="O3670" t="s">
        <v>27</v>
      </c>
      <c r="P3670">
        <v>18</v>
      </c>
      <c r="Q3670" t="s">
        <v>27</v>
      </c>
      <c r="R3670" t="s">
        <v>32</v>
      </c>
      <c r="S3670">
        <v>16</v>
      </c>
      <c r="T3670">
        <v>186</v>
      </c>
      <c r="U3670" t="s">
        <v>29</v>
      </c>
    </row>
    <row r="3671" spans="1:21" x14ac:dyDescent="0.35">
      <c r="A3671" t="s">
        <v>80</v>
      </c>
      <c r="B3671">
        <v>54</v>
      </c>
      <c r="C3671">
        <v>2024</v>
      </c>
      <c r="D3671" t="s">
        <v>141</v>
      </c>
      <c r="E3671">
        <v>122</v>
      </c>
      <c r="F3671" t="s">
        <v>114</v>
      </c>
      <c r="G3671" t="s">
        <v>24</v>
      </c>
      <c r="H3671" t="s">
        <v>25</v>
      </c>
      <c r="I3671">
        <v>275</v>
      </c>
      <c r="J3671" s="2" t="s">
        <v>86</v>
      </c>
      <c r="K3671" t="s">
        <v>28</v>
      </c>
      <c r="L3671">
        <v>2</v>
      </c>
      <c r="M3671">
        <v>1</v>
      </c>
      <c r="N3671" t="s">
        <v>27</v>
      </c>
      <c r="O3671" t="s">
        <v>27</v>
      </c>
      <c r="P3671" t="s">
        <v>28</v>
      </c>
      <c r="Q3671" t="s">
        <v>32</v>
      </c>
      <c r="R3671" t="s">
        <v>32</v>
      </c>
      <c r="S3671">
        <v>24</v>
      </c>
      <c r="T3671">
        <v>80</v>
      </c>
      <c r="U3671" t="s">
        <v>29</v>
      </c>
    </row>
    <row r="3672" spans="1:21" x14ac:dyDescent="0.35">
      <c r="A3672" t="s">
        <v>81</v>
      </c>
      <c r="B3672">
        <v>55</v>
      </c>
      <c r="C3672">
        <v>2024</v>
      </c>
      <c r="D3672" t="s">
        <v>141</v>
      </c>
      <c r="E3672">
        <v>122</v>
      </c>
      <c r="F3672" t="s">
        <v>114</v>
      </c>
      <c r="G3672" t="s">
        <v>24</v>
      </c>
      <c r="H3672" t="s">
        <v>25</v>
      </c>
      <c r="I3672">
        <v>272</v>
      </c>
      <c r="J3672" s="2" t="s">
        <v>86</v>
      </c>
      <c r="K3672" t="s">
        <v>28</v>
      </c>
      <c r="L3672">
        <v>2</v>
      </c>
      <c r="M3672">
        <v>1</v>
      </c>
      <c r="N3672" t="s">
        <v>27</v>
      </c>
      <c r="O3672" t="s">
        <v>32</v>
      </c>
      <c r="P3672">
        <v>18</v>
      </c>
      <c r="Q3672" t="s">
        <v>27</v>
      </c>
      <c r="R3672" t="s">
        <v>32</v>
      </c>
      <c r="S3672">
        <v>0</v>
      </c>
      <c r="T3672">
        <v>57</v>
      </c>
      <c r="U3672" t="s">
        <v>29</v>
      </c>
    </row>
    <row r="3673" spans="1:21" x14ac:dyDescent="0.35">
      <c r="A3673" t="s">
        <v>82</v>
      </c>
      <c r="B3673">
        <v>56</v>
      </c>
      <c r="C3673">
        <v>2024</v>
      </c>
      <c r="D3673" t="s">
        <v>141</v>
      </c>
      <c r="E3673">
        <v>122</v>
      </c>
      <c r="F3673" t="s">
        <v>114</v>
      </c>
      <c r="G3673" t="s">
        <v>24</v>
      </c>
      <c r="H3673" t="s">
        <v>25</v>
      </c>
      <c r="I3673">
        <v>330</v>
      </c>
      <c r="J3673" s="2" t="s">
        <v>86</v>
      </c>
      <c r="K3673" t="s">
        <v>28</v>
      </c>
      <c r="L3673">
        <v>2</v>
      </c>
      <c r="M3673">
        <v>1</v>
      </c>
      <c r="N3673" t="s">
        <v>27</v>
      </c>
      <c r="O3673" t="s">
        <v>27</v>
      </c>
      <c r="P3673" t="s">
        <v>28</v>
      </c>
      <c r="Q3673" t="s">
        <v>27</v>
      </c>
      <c r="R3673" t="s">
        <v>32</v>
      </c>
      <c r="S3673">
        <v>30</v>
      </c>
      <c r="T3673">
        <v>90</v>
      </c>
      <c r="U3673" t="s">
        <v>29</v>
      </c>
    </row>
    <row r="3674" spans="1:21" x14ac:dyDescent="0.35">
      <c r="A3674" t="s">
        <v>21</v>
      </c>
      <c r="B3674">
        <v>1</v>
      </c>
      <c r="C3674">
        <v>2024</v>
      </c>
      <c r="D3674" t="s">
        <v>142</v>
      </c>
      <c r="E3674">
        <v>123</v>
      </c>
      <c r="F3674" t="s">
        <v>143</v>
      </c>
      <c r="G3674" t="s">
        <v>24</v>
      </c>
      <c r="H3674" t="s">
        <v>25</v>
      </c>
      <c r="I3674">
        <v>100</v>
      </c>
      <c r="J3674" t="s">
        <v>27</v>
      </c>
      <c r="K3674">
        <v>650</v>
      </c>
      <c r="L3674">
        <v>2</v>
      </c>
      <c r="M3674">
        <v>1</v>
      </c>
      <c r="N3674" t="s">
        <v>27</v>
      </c>
      <c r="O3674" t="s">
        <v>32</v>
      </c>
      <c r="P3674" t="s">
        <v>28</v>
      </c>
      <c r="Q3674" t="s">
        <v>27</v>
      </c>
      <c r="R3674" t="s">
        <v>32</v>
      </c>
      <c r="S3674">
        <v>16</v>
      </c>
      <c r="T3674">
        <v>100</v>
      </c>
      <c r="U3674" t="s">
        <v>29</v>
      </c>
    </row>
    <row r="3675" spans="1:21" x14ac:dyDescent="0.35">
      <c r="A3675" t="s">
        <v>30</v>
      </c>
      <c r="B3675">
        <v>2</v>
      </c>
      <c r="C3675">
        <v>2024</v>
      </c>
      <c r="D3675" t="s">
        <v>142</v>
      </c>
      <c r="E3675">
        <v>123</v>
      </c>
      <c r="F3675" t="s">
        <v>143</v>
      </c>
      <c r="G3675" t="s">
        <v>24</v>
      </c>
      <c r="H3675" t="s">
        <v>25</v>
      </c>
      <c r="I3675">
        <v>490</v>
      </c>
      <c r="J3675" t="s">
        <v>27</v>
      </c>
      <c r="K3675">
        <v>625</v>
      </c>
      <c r="L3675">
        <v>2</v>
      </c>
      <c r="M3675">
        <v>1</v>
      </c>
      <c r="N3675" t="s">
        <v>27</v>
      </c>
      <c r="O3675" t="s">
        <v>27</v>
      </c>
      <c r="P3675">
        <v>18</v>
      </c>
      <c r="Q3675" t="s">
        <v>27</v>
      </c>
      <c r="R3675" t="s">
        <v>27</v>
      </c>
      <c r="S3675">
        <v>16</v>
      </c>
      <c r="T3675">
        <v>290</v>
      </c>
      <c r="U3675" t="s">
        <v>29</v>
      </c>
    </row>
    <row r="3676" spans="1:21" x14ac:dyDescent="0.35">
      <c r="A3676" t="s">
        <v>33</v>
      </c>
      <c r="B3676">
        <v>4</v>
      </c>
      <c r="C3676">
        <v>2024</v>
      </c>
      <c r="D3676" t="s">
        <v>142</v>
      </c>
      <c r="E3676">
        <v>123</v>
      </c>
      <c r="F3676" t="s">
        <v>143</v>
      </c>
      <c r="G3676" t="s">
        <v>24</v>
      </c>
      <c r="H3676" t="s">
        <v>25</v>
      </c>
      <c r="I3676">
        <v>195</v>
      </c>
      <c r="J3676" t="s">
        <v>27</v>
      </c>
      <c r="K3676">
        <v>700</v>
      </c>
      <c r="L3676">
        <v>2</v>
      </c>
      <c r="M3676">
        <v>1</v>
      </c>
      <c r="N3676" t="s">
        <v>27</v>
      </c>
      <c r="O3676" t="s">
        <v>32</v>
      </c>
      <c r="P3676">
        <v>18</v>
      </c>
      <c r="Q3676" t="s">
        <v>32</v>
      </c>
      <c r="R3676" t="s">
        <v>32</v>
      </c>
      <c r="S3676">
        <v>24</v>
      </c>
      <c r="T3676">
        <v>95</v>
      </c>
      <c r="U3676" t="s">
        <v>39</v>
      </c>
    </row>
    <row r="3677" spans="1:21" x14ac:dyDescent="0.35">
      <c r="A3677" t="s">
        <v>34</v>
      </c>
      <c r="B3677">
        <v>5</v>
      </c>
      <c r="C3677">
        <v>2024</v>
      </c>
      <c r="D3677" t="s">
        <v>142</v>
      </c>
      <c r="E3677">
        <v>123</v>
      </c>
      <c r="F3677" t="s">
        <v>143</v>
      </c>
      <c r="G3677" t="s">
        <v>24</v>
      </c>
      <c r="H3677" t="s">
        <v>25</v>
      </c>
      <c r="I3677">
        <v>180</v>
      </c>
      <c r="J3677" t="s">
        <v>87</v>
      </c>
      <c r="K3677">
        <v>500</v>
      </c>
      <c r="L3677">
        <v>2</v>
      </c>
      <c r="M3677">
        <v>2</v>
      </c>
      <c r="N3677" t="s">
        <v>27</v>
      </c>
      <c r="O3677" t="s">
        <v>27</v>
      </c>
      <c r="P3677">
        <v>18</v>
      </c>
      <c r="Q3677" t="s">
        <v>27</v>
      </c>
      <c r="R3677" t="s">
        <v>27</v>
      </c>
      <c r="S3677">
        <v>18</v>
      </c>
      <c r="T3677">
        <v>80</v>
      </c>
      <c r="U3677" t="s">
        <v>39</v>
      </c>
    </row>
    <row r="3678" spans="1:21" x14ac:dyDescent="0.35">
      <c r="A3678" t="s">
        <v>35</v>
      </c>
      <c r="B3678">
        <v>6</v>
      </c>
      <c r="C3678">
        <v>2024</v>
      </c>
      <c r="D3678" t="s">
        <v>142</v>
      </c>
      <c r="E3678">
        <v>123</v>
      </c>
      <c r="F3678" t="s">
        <v>143</v>
      </c>
      <c r="G3678" t="s">
        <v>24</v>
      </c>
      <c r="H3678" t="s">
        <v>144</v>
      </c>
      <c r="I3678" t="s">
        <v>28</v>
      </c>
      <c r="J3678" t="s">
        <v>28</v>
      </c>
      <c r="K3678" t="s">
        <v>28</v>
      </c>
      <c r="L3678" t="s">
        <v>28</v>
      </c>
      <c r="M3678" t="s">
        <v>28</v>
      </c>
      <c r="N3678" t="s">
        <v>28</v>
      </c>
      <c r="O3678" t="s">
        <v>28</v>
      </c>
      <c r="P3678" t="s">
        <v>28</v>
      </c>
      <c r="Q3678" t="s">
        <v>28</v>
      </c>
      <c r="R3678" t="s">
        <v>28</v>
      </c>
      <c r="S3678" t="s">
        <v>28</v>
      </c>
      <c r="T3678" t="s">
        <v>28</v>
      </c>
      <c r="U3678" t="s">
        <v>28</v>
      </c>
    </row>
    <row r="3679" spans="1:21" x14ac:dyDescent="0.35">
      <c r="A3679" t="s">
        <v>36</v>
      </c>
      <c r="B3679">
        <v>8</v>
      </c>
      <c r="C3679">
        <v>2024</v>
      </c>
      <c r="D3679" t="s">
        <v>142</v>
      </c>
      <c r="E3679">
        <v>123</v>
      </c>
      <c r="F3679" t="s">
        <v>143</v>
      </c>
      <c r="G3679" t="s">
        <v>24</v>
      </c>
      <c r="H3679" t="s">
        <v>25</v>
      </c>
      <c r="I3679">
        <v>167</v>
      </c>
      <c r="J3679" t="s">
        <v>27</v>
      </c>
      <c r="K3679">
        <v>500</v>
      </c>
      <c r="L3679">
        <v>2</v>
      </c>
      <c r="M3679">
        <v>1</v>
      </c>
      <c r="N3679" t="s">
        <v>27</v>
      </c>
      <c r="O3679" t="s">
        <v>27</v>
      </c>
      <c r="P3679">
        <v>18</v>
      </c>
      <c r="Q3679" t="s">
        <v>27</v>
      </c>
      <c r="R3679" t="s">
        <v>27</v>
      </c>
      <c r="S3679">
        <v>24</v>
      </c>
      <c r="T3679">
        <v>64</v>
      </c>
      <c r="U3679" t="s">
        <v>29</v>
      </c>
    </row>
    <row r="3680" spans="1:21" x14ac:dyDescent="0.35">
      <c r="A3680" t="s">
        <v>37</v>
      </c>
      <c r="B3680">
        <v>9</v>
      </c>
      <c r="C3680">
        <v>2024</v>
      </c>
      <c r="D3680" t="s">
        <v>142</v>
      </c>
      <c r="E3680">
        <v>123</v>
      </c>
      <c r="F3680" t="s">
        <v>143</v>
      </c>
      <c r="G3680" t="s">
        <v>24</v>
      </c>
      <c r="H3680" t="s">
        <v>25</v>
      </c>
      <c r="I3680">
        <v>379.75</v>
      </c>
      <c r="J3680" t="s">
        <v>27</v>
      </c>
      <c r="K3680">
        <v>750</v>
      </c>
      <c r="L3680">
        <v>2</v>
      </c>
      <c r="M3680">
        <v>1</v>
      </c>
      <c r="N3680" t="s">
        <v>27</v>
      </c>
      <c r="O3680" t="s">
        <v>27</v>
      </c>
      <c r="P3680" t="s">
        <v>28</v>
      </c>
      <c r="Q3680" t="s">
        <v>27</v>
      </c>
      <c r="R3680" t="s">
        <v>27</v>
      </c>
      <c r="S3680">
        <v>24</v>
      </c>
      <c r="T3680">
        <v>255</v>
      </c>
      <c r="U3680" t="s">
        <v>29</v>
      </c>
    </row>
    <row r="3681" spans="1:21" x14ac:dyDescent="0.35">
      <c r="A3681" t="s">
        <v>38</v>
      </c>
      <c r="B3681">
        <v>10</v>
      </c>
      <c r="C3681">
        <v>2024</v>
      </c>
      <c r="D3681" t="s">
        <v>142</v>
      </c>
      <c r="E3681">
        <v>123</v>
      </c>
      <c r="F3681" t="s">
        <v>143</v>
      </c>
      <c r="G3681" t="s">
        <v>24</v>
      </c>
      <c r="H3681" t="s">
        <v>25</v>
      </c>
      <c r="I3681">
        <v>175</v>
      </c>
      <c r="J3681" t="s">
        <v>27</v>
      </c>
      <c r="K3681">
        <v>500</v>
      </c>
      <c r="L3681">
        <v>2</v>
      </c>
      <c r="M3681">
        <v>1</v>
      </c>
      <c r="N3681" t="s">
        <v>27</v>
      </c>
      <c r="O3681" t="s">
        <v>27</v>
      </c>
      <c r="P3681">
        <v>18</v>
      </c>
      <c r="Q3681" t="s">
        <v>27</v>
      </c>
      <c r="R3681" t="s">
        <v>27</v>
      </c>
      <c r="S3681">
        <v>24</v>
      </c>
      <c r="T3681">
        <v>175</v>
      </c>
      <c r="U3681" t="s">
        <v>39</v>
      </c>
    </row>
    <row r="3682" spans="1:21" x14ac:dyDescent="0.35">
      <c r="A3682" t="s">
        <v>40</v>
      </c>
      <c r="B3682">
        <v>11</v>
      </c>
      <c r="C3682">
        <v>2024</v>
      </c>
      <c r="D3682" t="s">
        <v>142</v>
      </c>
      <c r="E3682">
        <v>123</v>
      </c>
      <c r="F3682" t="s">
        <v>143</v>
      </c>
      <c r="G3682" t="s">
        <v>24</v>
      </c>
      <c r="H3682" t="s">
        <v>25</v>
      </c>
      <c r="I3682">
        <v>262</v>
      </c>
      <c r="J3682" t="s">
        <v>27</v>
      </c>
      <c r="K3682">
        <v>500</v>
      </c>
      <c r="L3682">
        <v>2</v>
      </c>
      <c r="M3682">
        <v>1</v>
      </c>
      <c r="N3682" t="s">
        <v>27</v>
      </c>
      <c r="O3682" t="s">
        <v>27</v>
      </c>
      <c r="P3682">
        <v>18</v>
      </c>
      <c r="Q3682" t="s">
        <v>27</v>
      </c>
      <c r="R3682" t="s">
        <v>27</v>
      </c>
      <c r="S3682">
        <v>14</v>
      </c>
      <c r="T3682">
        <v>179</v>
      </c>
      <c r="U3682" t="s">
        <v>29</v>
      </c>
    </row>
    <row r="3683" spans="1:21" x14ac:dyDescent="0.35">
      <c r="A3683" t="s">
        <v>41</v>
      </c>
      <c r="B3683">
        <v>12</v>
      </c>
      <c r="C3683">
        <v>2024</v>
      </c>
      <c r="D3683" t="s">
        <v>142</v>
      </c>
      <c r="E3683">
        <v>123</v>
      </c>
      <c r="F3683" t="s">
        <v>143</v>
      </c>
      <c r="G3683" t="s">
        <v>24</v>
      </c>
      <c r="H3683" t="s">
        <v>25</v>
      </c>
      <c r="I3683">
        <v>155</v>
      </c>
      <c r="J3683" t="s">
        <v>27</v>
      </c>
      <c r="K3683">
        <v>500</v>
      </c>
      <c r="L3683">
        <v>2</v>
      </c>
      <c r="M3683">
        <v>1</v>
      </c>
      <c r="N3683" t="s">
        <v>27</v>
      </c>
      <c r="O3683" t="s">
        <v>27</v>
      </c>
      <c r="P3683">
        <v>18</v>
      </c>
      <c r="Q3683" t="s">
        <v>27</v>
      </c>
      <c r="R3683" t="s">
        <v>32</v>
      </c>
      <c r="S3683">
        <v>24</v>
      </c>
      <c r="T3683">
        <v>105</v>
      </c>
      <c r="U3683" t="s">
        <v>29</v>
      </c>
    </row>
    <row r="3684" spans="1:21" x14ac:dyDescent="0.35">
      <c r="A3684" t="s">
        <v>42</v>
      </c>
      <c r="B3684">
        <v>13</v>
      </c>
      <c r="C3684">
        <v>2024</v>
      </c>
      <c r="D3684" t="s">
        <v>142</v>
      </c>
      <c r="E3684">
        <v>123</v>
      </c>
      <c r="F3684" t="s">
        <v>143</v>
      </c>
      <c r="G3684" t="s">
        <v>24</v>
      </c>
      <c r="H3684" t="s">
        <v>25</v>
      </c>
      <c r="I3684">
        <v>130</v>
      </c>
      <c r="J3684" t="s">
        <v>87</v>
      </c>
      <c r="K3684">
        <v>500</v>
      </c>
      <c r="L3684">
        <v>2</v>
      </c>
      <c r="M3684">
        <v>1</v>
      </c>
      <c r="N3684" t="s">
        <v>27</v>
      </c>
      <c r="O3684" t="s">
        <v>32</v>
      </c>
      <c r="P3684">
        <v>18</v>
      </c>
      <c r="Q3684" t="s">
        <v>27</v>
      </c>
      <c r="R3684" t="s">
        <v>27</v>
      </c>
      <c r="S3684">
        <v>24</v>
      </c>
      <c r="T3684">
        <v>80</v>
      </c>
      <c r="U3684" t="s">
        <v>29</v>
      </c>
    </row>
    <row r="3685" spans="1:21" x14ac:dyDescent="0.35">
      <c r="A3685" t="s">
        <v>43</v>
      </c>
      <c r="B3685">
        <v>15</v>
      </c>
      <c r="C3685">
        <v>2024</v>
      </c>
      <c r="D3685" t="s">
        <v>142</v>
      </c>
      <c r="E3685">
        <v>123</v>
      </c>
      <c r="F3685" t="s">
        <v>143</v>
      </c>
      <c r="G3685" t="s">
        <v>24</v>
      </c>
      <c r="H3685" t="s">
        <v>25</v>
      </c>
      <c r="I3685">
        <v>82</v>
      </c>
      <c r="J3685" t="s">
        <v>27</v>
      </c>
      <c r="K3685">
        <v>570</v>
      </c>
      <c r="L3685">
        <v>2</v>
      </c>
      <c r="M3685">
        <v>1</v>
      </c>
      <c r="N3685" t="s">
        <v>27</v>
      </c>
      <c r="O3685" t="s">
        <v>27</v>
      </c>
      <c r="P3685">
        <v>18</v>
      </c>
      <c r="Q3685" t="s">
        <v>27</v>
      </c>
      <c r="R3685" t="s">
        <v>32</v>
      </c>
      <c r="S3685">
        <v>12</v>
      </c>
      <c r="T3685">
        <v>64</v>
      </c>
      <c r="U3685" t="s">
        <v>29</v>
      </c>
    </row>
    <row r="3686" spans="1:21" x14ac:dyDescent="0.35">
      <c r="A3686" t="s">
        <v>44</v>
      </c>
      <c r="B3686">
        <v>16</v>
      </c>
      <c r="C3686">
        <v>2024</v>
      </c>
      <c r="D3686" t="s">
        <v>142</v>
      </c>
      <c r="E3686">
        <v>123</v>
      </c>
      <c r="F3686" t="s">
        <v>143</v>
      </c>
      <c r="G3686" t="s">
        <v>24</v>
      </c>
      <c r="H3686" t="s">
        <v>25</v>
      </c>
      <c r="I3686">
        <v>115</v>
      </c>
      <c r="J3686" t="s">
        <v>87</v>
      </c>
      <c r="K3686">
        <v>500</v>
      </c>
      <c r="L3686">
        <v>2</v>
      </c>
      <c r="M3686">
        <v>1</v>
      </c>
      <c r="N3686" t="s">
        <v>27</v>
      </c>
      <c r="O3686" t="s">
        <v>27</v>
      </c>
      <c r="P3686">
        <v>18</v>
      </c>
      <c r="Q3686" t="s">
        <v>27</v>
      </c>
      <c r="R3686" t="s">
        <v>27</v>
      </c>
      <c r="S3686">
        <v>12</v>
      </c>
      <c r="T3686">
        <v>130</v>
      </c>
      <c r="U3686" t="s">
        <v>29</v>
      </c>
    </row>
    <row r="3687" spans="1:21" x14ac:dyDescent="0.35">
      <c r="A3687" t="s">
        <v>45</v>
      </c>
      <c r="B3687">
        <v>17</v>
      </c>
      <c r="C3687">
        <v>2024</v>
      </c>
      <c r="D3687" t="s">
        <v>142</v>
      </c>
      <c r="E3687">
        <v>123</v>
      </c>
      <c r="F3687" t="s">
        <v>143</v>
      </c>
      <c r="G3687" t="s">
        <v>24</v>
      </c>
      <c r="H3687" t="s">
        <v>25</v>
      </c>
      <c r="I3687">
        <v>175</v>
      </c>
      <c r="J3687" t="s">
        <v>27</v>
      </c>
      <c r="K3687">
        <v>600</v>
      </c>
      <c r="L3687">
        <v>2</v>
      </c>
      <c r="M3687">
        <v>1</v>
      </c>
      <c r="N3687" t="s">
        <v>27</v>
      </c>
      <c r="O3687" t="s">
        <v>27</v>
      </c>
      <c r="P3687">
        <v>18</v>
      </c>
      <c r="Q3687" t="s">
        <v>32</v>
      </c>
      <c r="R3687" t="s">
        <v>27</v>
      </c>
      <c r="S3687">
        <v>24</v>
      </c>
      <c r="T3687">
        <v>175</v>
      </c>
      <c r="U3687" t="s">
        <v>29</v>
      </c>
    </row>
    <row r="3688" spans="1:21" x14ac:dyDescent="0.35">
      <c r="A3688" t="s">
        <v>46</v>
      </c>
      <c r="B3688">
        <v>18</v>
      </c>
      <c r="C3688">
        <v>2024</v>
      </c>
      <c r="D3688" t="s">
        <v>142</v>
      </c>
      <c r="E3688">
        <v>123</v>
      </c>
      <c r="F3688" t="s">
        <v>143</v>
      </c>
      <c r="G3688" t="s">
        <v>24</v>
      </c>
      <c r="H3688" t="s">
        <v>25</v>
      </c>
      <c r="I3688">
        <v>100</v>
      </c>
      <c r="J3688" t="s">
        <v>87</v>
      </c>
      <c r="K3688">
        <v>625</v>
      </c>
      <c r="L3688">
        <v>2</v>
      </c>
      <c r="M3688">
        <v>1</v>
      </c>
      <c r="N3688" t="s">
        <v>27</v>
      </c>
      <c r="O3688" t="s">
        <v>27</v>
      </c>
      <c r="P3688">
        <v>18</v>
      </c>
      <c r="Q3688" t="s">
        <v>27</v>
      </c>
      <c r="R3688" t="s">
        <v>27</v>
      </c>
      <c r="S3688">
        <v>24</v>
      </c>
      <c r="T3688">
        <v>75</v>
      </c>
      <c r="U3688" t="s">
        <v>29</v>
      </c>
    </row>
    <row r="3689" spans="1:21" x14ac:dyDescent="0.35">
      <c r="A3689" t="s">
        <v>47</v>
      </c>
      <c r="B3689">
        <v>19</v>
      </c>
      <c r="C3689">
        <v>2024</v>
      </c>
      <c r="D3689" t="s">
        <v>142</v>
      </c>
      <c r="E3689">
        <v>123</v>
      </c>
      <c r="F3689" t="s">
        <v>143</v>
      </c>
      <c r="G3689" t="s">
        <v>24</v>
      </c>
      <c r="H3689" t="s">
        <v>25</v>
      </c>
      <c r="I3689">
        <v>120</v>
      </c>
      <c r="J3689" t="s">
        <v>27</v>
      </c>
      <c r="K3689">
        <v>600</v>
      </c>
      <c r="L3689">
        <v>2</v>
      </c>
      <c r="M3689">
        <v>1</v>
      </c>
      <c r="N3689" t="s">
        <v>27</v>
      </c>
      <c r="O3689" t="s">
        <v>27</v>
      </c>
      <c r="P3689" t="s">
        <v>28</v>
      </c>
      <c r="Q3689" t="s">
        <v>27</v>
      </c>
      <c r="R3689" t="s">
        <v>27</v>
      </c>
      <c r="S3689">
        <v>16</v>
      </c>
      <c r="T3689">
        <v>60</v>
      </c>
      <c r="U3689" t="s">
        <v>29</v>
      </c>
    </row>
    <row r="3690" spans="1:21" x14ac:dyDescent="0.35">
      <c r="A3690" t="s">
        <v>48</v>
      </c>
      <c r="B3690">
        <v>20</v>
      </c>
      <c r="C3690">
        <v>2024</v>
      </c>
      <c r="D3690" t="s">
        <v>142</v>
      </c>
      <c r="E3690">
        <v>123</v>
      </c>
      <c r="F3690" t="s">
        <v>143</v>
      </c>
      <c r="G3690" t="s">
        <v>24</v>
      </c>
      <c r="H3690" t="s">
        <v>27</v>
      </c>
      <c r="I3690" t="s">
        <v>28</v>
      </c>
      <c r="J3690" t="s">
        <v>28</v>
      </c>
      <c r="K3690" t="s">
        <v>28</v>
      </c>
      <c r="L3690" t="s">
        <v>28</v>
      </c>
      <c r="M3690" t="s">
        <v>28</v>
      </c>
      <c r="N3690" t="s">
        <v>28</v>
      </c>
      <c r="O3690" t="s">
        <v>28</v>
      </c>
      <c r="P3690" t="s">
        <v>28</v>
      </c>
      <c r="Q3690" t="s">
        <v>28</v>
      </c>
      <c r="R3690" t="s">
        <v>28</v>
      </c>
      <c r="S3690" t="s">
        <v>28</v>
      </c>
      <c r="T3690" t="s">
        <v>28</v>
      </c>
      <c r="U3690" t="s">
        <v>28</v>
      </c>
    </row>
    <row r="3691" spans="1:21" x14ac:dyDescent="0.35">
      <c r="A3691" t="s">
        <v>49</v>
      </c>
      <c r="B3691">
        <v>21</v>
      </c>
      <c r="C3691">
        <v>2024</v>
      </c>
      <c r="D3691" t="s">
        <v>142</v>
      </c>
      <c r="E3691">
        <v>123</v>
      </c>
      <c r="F3691" t="s">
        <v>143</v>
      </c>
      <c r="G3691" t="s">
        <v>24</v>
      </c>
      <c r="H3691" t="s">
        <v>25</v>
      </c>
      <c r="I3691">
        <v>200</v>
      </c>
      <c r="J3691" t="s">
        <v>27</v>
      </c>
      <c r="K3691">
        <v>600</v>
      </c>
      <c r="L3691">
        <v>2</v>
      </c>
      <c r="M3691">
        <v>1</v>
      </c>
      <c r="N3691" t="s">
        <v>27</v>
      </c>
      <c r="O3691" t="s">
        <v>32</v>
      </c>
      <c r="P3691">
        <v>18</v>
      </c>
      <c r="Q3691" t="s">
        <v>27</v>
      </c>
      <c r="R3691" t="s">
        <v>27</v>
      </c>
      <c r="S3691">
        <v>12</v>
      </c>
      <c r="T3691">
        <v>200</v>
      </c>
      <c r="U3691" t="s">
        <v>29</v>
      </c>
    </row>
    <row r="3692" spans="1:21" x14ac:dyDescent="0.35">
      <c r="A3692" t="s">
        <v>50</v>
      </c>
      <c r="B3692">
        <v>22</v>
      </c>
      <c r="C3692">
        <v>2024</v>
      </c>
      <c r="D3692" t="s">
        <v>142</v>
      </c>
      <c r="E3692">
        <v>123</v>
      </c>
      <c r="F3692" t="s">
        <v>143</v>
      </c>
      <c r="G3692" t="s">
        <v>24</v>
      </c>
      <c r="H3692" t="s">
        <v>25</v>
      </c>
      <c r="I3692">
        <v>200</v>
      </c>
      <c r="J3692" t="s">
        <v>27</v>
      </c>
      <c r="K3692">
        <v>500</v>
      </c>
      <c r="L3692">
        <v>2</v>
      </c>
      <c r="M3692">
        <v>1</v>
      </c>
      <c r="N3692" t="s">
        <v>27</v>
      </c>
      <c r="O3692" t="s">
        <v>32</v>
      </c>
      <c r="Q3692" t="s">
        <v>27</v>
      </c>
      <c r="R3692" t="s">
        <v>32</v>
      </c>
      <c r="S3692">
        <v>24</v>
      </c>
      <c r="T3692">
        <v>250</v>
      </c>
      <c r="U3692" t="s">
        <v>39</v>
      </c>
    </row>
    <row r="3693" spans="1:21" x14ac:dyDescent="0.35">
      <c r="A3693" t="s">
        <v>51</v>
      </c>
      <c r="B3693">
        <v>23</v>
      </c>
      <c r="C3693">
        <v>2024</v>
      </c>
      <c r="D3693" t="s">
        <v>142</v>
      </c>
      <c r="E3693">
        <v>123</v>
      </c>
      <c r="F3693" t="s">
        <v>143</v>
      </c>
      <c r="G3693" t="s">
        <v>24</v>
      </c>
      <c r="H3693" t="s">
        <v>25</v>
      </c>
      <c r="I3693">
        <v>65</v>
      </c>
      <c r="J3693" t="s">
        <v>87</v>
      </c>
      <c r="K3693">
        <v>500</v>
      </c>
      <c r="L3693">
        <v>2</v>
      </c>
      <c r="M3693">
        <v>1</v>
      </c>
      <c r="N3693" t="s">
        <v>27</v>
      </c>
      <c r="O3693" t="s">
        <v>27</v>
      </c>
      <c r="P3693">
        <v>18</v>
      </c>
      <c r="Q3693" t="s">
        <v>27</v>
      </c>
      <c r="R3693" t="s">
        <v>27</v>
      </c>
      <c r="S3693">
        <v>0</v>
      </c>
      <c r="T3693">
        <v>80</v>
      </c>
      <c r="U3693" t="s">
        <v>29</v>
      </c>
    </row>
    <row r="3694" spans="1:21" x14ac:dyDescent="0.35">
      <c r="A3694" t="s">
        <v>52</v>
      </c>
      <c r="B3694">
        <v>24</v>
      </c>
      <c r="C3694">
        <v>2024</v>
      </c>
      <c r="D3694" t="s">
        <v>142</v>
      </c>
      <c r="E3694">
        <v>123</v>
      </c>
      <c r="F3694" t="s">
        <v>143</v>
      </c>
      <c r="G3694" t="s">
        <v>24</v>
      </c>
      <c r="H3694" t="s">
        <v>25</v>
      </c>
      <c r="I3694">
        <v>530</v>
      </c>
      <c r="J3694" t="s">
        <v>27</v>
      </c>
      <c r="K3694">
        <v>750</v>
      </c>
      <c r="L3694">
        <v>2</v>
      </c>
      <c r="M3694">
        <v>2</v>
      </c>
      <c r="N3694" t="s">
        <v>27</v>
      </c>
      <c r="O3694" t="s">
        <v>27</v>
      </c>
      <c r="P3694">
        <v>18</v>
      </c>
      <c r="Q3694" t="s">
        <v>32</v>
      </c>
      <c r="R3694" t="s">
        <v>27</v>
      </c>
      <c r="S3694">
        <v>24</v>
      </c>
      <c r="T3694">
        <v>250</v>
      </c>
      <c r="U3694" t="s">
        <v>39</v>
      </c>
    </row>
    <row r="3695" spans="1:21" x14ac:dyDescent="0.35">
      <c r="A3695" t="s">
        <v>53</v>
      </c>
      <c r="B3695">
        <v>25</v>
      </c>
      <c r="C3695">
        <v>2024</v>
      </c>
      <c r="D3695" t="s">
        <v>142</v>
      </c>
      <c r="E3695">
        <v>123</v>
      </c>
      <c r="F3695" t="s">
        <v>143</v>
      </c>
      <c r="G3695" t="s">
        <v>24</v>
      </c>
      <c r="H3695" t="s">
        <v>25</v>
      </c>
      <c r="I3695">
        <v>225</v>
      </c>
      <c r="J3695" t="s">
        <v>87</v>
      </c>
      <c r="K3695">
        <v>650</v>
      </c>
      <c r="L3695">
        <v>2</v>
      </c>
      <c r="M3695">
        <v>1</v>
      </c>
      <c r="N3695" t="s">
        <v>27</v>
      </c>
      <c r="O3695" t="s">
        <v>27</v>
      </c>
      <c r="P3695">
        <v>18</v>
      </c>
      <c r="Q3695" t="s">
        <v>27</v>
      </c>
      <c r="R3695" t="s">
        <v>27</v>
      </c>
      <c r="S3695">
        <v>0</v>
      </c>
      <c r="T3695">
        <v>300</v>
      </c>
      <c r="U3695" t="s">
        <v>39</v>
      </c>
    </row>
    <row r="3696" spans="1:21" x14ac:dyDescent="0.35">
      <c r="A3696" t="s">
        <v>54</v>
      </c>
      <c r="B3696">
        <v>26</v>
      </c>
      <c r="C3696">
        <v>2024</v>
      </c>
      <c r="D3696" t="s">
        <v>142</v>
      </c>
      <c r="E3696">
        <v>123</v>
      </c>
      <c r="F3696" t="s">
        <v>143</v>
      </c>
      <c r="G3696" t="s">
        <v>24</v>
      </c>
      <c r="H3696" t="s">
        <v>25</v>
      </c>
      <c r="I3696">
        <v>270.10000000000002</v>
      </c>
      <c r="J3696" t="s">
        <v>27</v>
      </c>
      <c r="K3696">
        <v>625</v>
      </c>
      <c r="L3696">
        <v>2</v>
      </c>
      <c r="M3696">
        <v>1</v>
      </c>
      <c r="N3696" t="s">
        <v>27</v>
      </c>
      <c r="O3696" t="s">
        <v>27</v>
      </c>
      <c r="P3696">
        <v>18</v>
      </c>
      <c r="Q3696" t="s">
        <v>32</v>
      </c>
      <c r="R3696" t="s">
        <v>32</v>
      </c>
      <c r="S3696">
        <v>12</v>
      </c>
      <c r="T3696">
        <v>165.4</v>
      </c>
      <c r="U3696" t="s">
        <v>29</v>
      </c>
    </row>
    <row r="3697" spans="1:21" x14ac:dyDescent="0.35">
      <c r="A3697" t="s">
        <v>55</v>
      </c>
      <c r="B3697">
        <v>27</v>
      </c>
      <c r="C3697">
        <v>2024</v>
      </c>
      <c r="D3697" t="s">
        <v>142</v>
      </c>
      <c r="E3697">
        <v>123</v>
      </c>
      <c r="F3697" t="s">
        <v>143</v>
      </c>
      <c r="G3697" t="s">
        <v>24</v>
      </c>
      <c r="H3697" t="s">
        <v>27</v>
      </c>
      <c r="I3697" t="s">
        <v>28</v>
      </c>
      <c r="J3697" t="s">
        <v>28</v>
      </c>
      <c r="L3697" t="s">
        <v>28</v>
      </c>
      <c r="M3697" t="s">
        <v>28</v>
      </c>
      <c r="N3697" t="s">
        <v>28</v>
      </c>
      <c r="O3697" t="s">
        <v>28</v>
      </c>
      <c r="P3697" t="s">
        <v>28</v>
      </c>
      <c r="Q3697" t="s">
        <v>28</v>
      </c>
      <c r="R3697" t="s">
        <v>28</v>
      </c>
      <c r="S3697" t="s">
        <v>28</v>
      </c>
      <c r="T3697" t="s">
        <v>28</v>
      </c>
      <c r="U3697" t="s">
        <v>28</v>
      </c>
    </row>
    <row r="3698" spans="1:21" x14ac:dyDescent="0.35">
      <c r="A3698" t="s">
        <v>56</v>
      </c>
      <c r="B3698">
        <v>28</v>
      </c>
      <c r="C3698">
        <v>2024</v>
      </c>
      <c r="D3698" t="s">
        <v>142</v>
      </c>
      <c r="E3698">
        <v>123</v>
      </c>
      <c r="F3698" t="s">
        <v>143</v>
      </c>
      <c r="G3698" t="s">
        <v>24</v>
      </c>
      <c r="H3698" t="s">
        <v>25</v>
      </c>
      <c r="I3698">
        <v>380</v>
      </c>
      <c r="J3698" t="s">
        <v>87</v>
      </c>
      <c r="K3698">
        <v>700</v>
      </c>
      <c r="L3698">
        <v>2</v>
      </c>
      <c r="M3698">
        <v>1</v>
      </c>
      <c r="N3698" t="s">
        <v>27</v>
      </c>
      <c r="O3698" t="s">
        <v>27</v>
      </c>
      <c r="P3698">
        <v>18</v>
      </c>
      <c r="Q3698" t="s">
        <v>27</v>
      </c>
      <c r="R3698" t="s">
        <v>27</v>
      </c>
      <c r="S3698">
        <v>24</v>
      </c>
      <c r="T3698">
        <v>200</v>
      </c>
      <c r="U3698" t="s">
        <v>39</v>
      </c>
    </row>
    <row r="3699" spans="1:21" x14ac:dyDescent="0.35">
      <c r="A3699" t="s">
        <v>57</v>
      </c>
      <c r="B3699">
        <v>29</v>
      </c>
      <c r="C3699">
        <v>2024</v>
      </c>
      <c r="D3699" t="s">
        <v>142</v>
      </c>
      <c r="E3699">
        <v>123</v>
      </c>
      <c r="F3699" t="s">
        <v>143</v>
      </c>
      <c r="G3699" t="s">
        <v>24</v>
      </c>
      <c r="H3699" t="s">
        <v>25</v>
      </c>
      <c r="I3699">
        <v>125</v>
      </c>
      <c r="J3699" t="s">
        <v>28</v>
      </c>
      <c r="K3699">
        <v>500</v>
      </c>
      <c r="L3699">
        <v>2</v>
      </c>
      <c r="M3699">
        <v>1</v>
      </c>
      <c r="N3699" t="s">
        <v>27</v>
      </c>
      <c r="O3699" t="s">
        <v>27</v>
      </c>
      <c r="P3699">
        <v>18</v>
      </c>
      <c r="Q3699" t="s">
        <v>27</v>
      </c>
      <c r="R3699" t="s">
        <v>27</v>
      </c>
      <c r="S3699">
        <v>12</v>
      </c>
      <c r="T3699">
        <v>100</v>
      </c>
      <c r="U3699" t="s">
        <v>29</v>
      </c>
    </row>
    <row r="3700" spans="1:21" x14ac:dyDescent="0.35">
      <c r="A3700" t="s">
        <v>58</v>
      </c>
      <c r="B3700">
        <v>30</v>
      </c>
      <c r="C3700">
        <v>2024</v>
      </c>
      <c r="D3700" t="s">
        <v>142</v>
      </c>
      <c r="E3700">
        <v>123</v>
      </c>
      <c r="F3700" t="s">
        <v>143</v>
      </c>
      <c r="G3700" t="s">
        <v>24</v>
      </c>
      <c r="H3700" t="s">
        <v>25</v>
      </c>
      <c r="I3700">
        <v>140</v>
      </c>
      <c r="J3700" t="s">
        <v>87</v>
      </c>
      <c r="K3700">
        <v>500</v>
      </c>
      <c r="L3700">
        <v>2</v>
      </c>
      <c r="M3700">
        <v>1</v>
      </c>
      <c r="N3700" t="s">
        <v>27</v>
      </c>
      <c r="O3700" t="s">
        <v>27</v>
      </c>
      <c r="P3700">
        <v>18</v>
      </c>
      <c r="Q3700" t="s">
        <v>32</v>
      </c>
      <c r="R3700" t="s">
        <v>27</v>
      </c>
      <c r="S3700">
        <v>12</v>
      </c>
      <c r="T3700">
        <v>180</v>
      </c>
      <c r="U3700" t="s">
        <v>29</v>
      </c>
    </row>
    <row r="3701" spans="1:21" x14ac:dyDescent="0.35">
      <c r="A3701" t="s">
        <v>59</v>
      </c>
      <c r="B3701">
        <v>31</v>
      </c>
      <c r="C3701">
        <v>2024</v>
      </c>
      <c r="D3701" t="s">
        <v>142</v>
      </c>
      <c r="E3701">
        <v>123</v>
      </c>
      <c r="F3701" t="s">
        <v>143</v>
      </c>
      <c r="G3701" t="s">
        <v>24</v>
      </c>
      <c r="H3701" t="s">
        <v>25</v>
      </c>
      <c r="I3701">
        <v>110</v>
      </c>
      <c r="J3701" t="s">
        <v>27</v>
      </c>
      <c r="K3701">
        <v>1000</v>
      </c>
      <c r="L3701">
        <v>2</v>
      </c>
      <c r="M3701">
        <v>2</v>
      </c>
      <c r="N3701" t="s">
        <v>27</v>
      </c>
      <c r="O3701" t="s">
        <v>32</v>
      </c>
      <c r="P3701">
        <v>19</v>
      </c>
      <c r="Q3701" t="s">
        <v>27</v>
      </c>
      <c r="R3701" t="s">
        <v>32</v>
      </c>
      <c r="S3701">
        <v>16</v>
      </c>
      <c r="T3701">
        <v>110</v>
      </c>
      <c r="U3701" t="s">
        <v>39</v>
      </c>
    </row>
    <row r="3702" spans="1:21" x14ac:dyDescent="0.35">
      <c r="A3702" t="s">
        <v>60</v>
      </c>
      <c r="B3702">
        <v>32</v>
      </c>
      <c r="C3702">
        <v>2024</v>
      </c>
      <c r="D3702" t="s">
        <v>142</v>
      </c>
      <c r="E3702">
        <v>123</v>
      </c>
      <c r="F3702" t="s">
        <v>143</v>
      </c>
      <c r="G3702" t="s">
        <v>24</v>
      </c>
      <c r="H3702" t="s">
        <v>25</v>
      </c>
      <c r="I3702">
        <v>395</v>
      </c>
      <c r="J3702" t="s">
        <v>27</v>
      </c>
      <c r="K3702">
        <v>625</v>
      </c>
      <c r="L3702">
        <v>2</v>
      </c>
      <c r="M3702">
        <v>1</v>
      </c>
      <c r="N3702" t="s">
        <v>27</v>
      </c>
      <c r="O3702" t="s">
        <v>27</v>
      </c>
      <c r="P3702">
        <v>18</v>
      </c>
      <c r="Q3702" t="s">
        <v>27</v>
      </c>
      <c r="R3702" t="s">
        <v>27</v>
      </c>
      <c r="S3702">
        <v>24</v>
      </c>
      <c r="T3702">
        <v>295</v>
      </c>
      <c r="U3702" t="s">
        <v>29</v>
      </c>
    </row>
    <row r="3703" spans="1:21" x14ac:dyDescent="0.35">
      <c r="A3703" t="s">
        <v>61</v>
      </c>
      <c r="B3703">
        <v>33</v>
      </c>
      <c r="C3703">
        <v>2024</v>
      </c>
      <c r="D3703" t="s">
        <v>142</v>
      </c>
      <c r="E3703">
        <v>123</v>
      </c>
      <c r="F3703" t="s">
        <v>143</v>
      </c>
      <c r="G3703" t="s">
        <v>24</v>
      </c>
      <c r="H3703" t="s">
        <v>25</v>
      </c>
      <c r="I3703">
        <v>110</v>
      </c>
      <c r="J3703" t="s">
        <v>87</v>
      </c>
      <c r="K3703">
        <v>750</v>
      </c>
      <c r="L3703">
        <v>2</v>
      </c>
      <c r="M3703">
        <v>1</v>
      </c>
      <c r="N3703" t="s">
        <v>27</v>
      </c>
      <c r="O3703" t="s">
        <v>27</v>
      </c>
      <c r="P3703" t="s">
        <v>28</v>
      </c>
      <c r="Q3703" t="s">
        <v>27</v>
      </c>
      <c r="R3703" t="s">
        <v>27</v>
      </c>
      <c r="S3703">
        <v>12</v>
      </c>
      <c r="T3703">
        <v>110</v>
      </c>
      <c r="U3703" t="s">
        <v>39</v>
      </c>
    </row>
    <row r="3704" spans="1:21" x14ac:dyDescent="0.35">
      <c r="A3704" t="s">
        <v>62</v>
      </c>
      <c r="B3704">
        <v>34</v>
      </c>
      <c r="C3704">
        <v>2024</v>
      </c>
      <c r="D3704" t="s">
        <v>142</v>
      </c>
      <c r="E3704">
        <v>123</v>
      </c>
      <c r="F3704" t="s">
        <v>143</v>
      </c>
      <c r="G3704" t="s">
        <v>24</v>
      </c>
      <c r="H3704" t="s">
        <v>25</v>
      </c>
      <c r="I3704">
        <v>195</v>
      </c>
      <c r="J3704" t="s">
        <v>27</v>
      </c>
      <c r="K3704">
        <v>500</v>
      </c>
      <c r="L3704">
        <v>2</v>
      </c>
      <c r="M3704">
        <v>1</v>
      </c>
      <c r="N3704" t="s">
        <v>27</v>
      </c>
      <c r="O3704" t="s">
        <v>27</v>
      </c>
      <c r="P3704" t="s">
        <v>28</v>
      </c>
      <c r="Q3704" t="s">
        <v>27</v>
      </c>
      <c r="R3704" t="s">
        <v>27</v>
      </c>
      <c r="S3704">
        <v>20</v>
      </c>
      <c r="T3704">
        <v>120</v>
      </c>
      <c r="U3704" t="s">
        <v>29</v>
      </c>
    </row>
    <row r="3705" spans="1:21" x14ac:dyDescent="0.35">
      <c r="A3705" t="s">
        <v>63</v>
      </c>
      <c r="B3705">
        <v>35</v>
      </c>
      <c r="C3705">
        <v>2024</v>
      </c>
      <c r="D3705" t="s">
        <v>142</v>
      </c>
      <c r="E3705">
        <v>123</v>
      </c>
      <c r="F3705" t="s">
        <v>143</v>
      </c>
      <c r="G3705" t="s">
        <v>24</v>
      </c>
      <c r="H3705" t="s">
        <v>25</v>
      </c>
      <c r="I3705">
        <v>75</v>
      </c>
      <c r="J3705" t="s">
        <v>87</v>
      </c>
      <c r="K3705">
        <v>650</v>
      </c>
      <c r="L3705">
        <v>2</v>
      </c>
      <c r="M3705">
        <v>2</v>
      </c>
      <c r="N3705" t="s">
        <v>27</v>
      </c>
      <c r="O3705" t="s">
        <v>27</v>
      </c>
      <c r="P3705">
        <v>18</v>
      </c>
      <c r="Q3705" t="s">
        <v>32</v>
      </c>
      <c r="R3705" t="s">
        <v>27</v>
      </c>
      <c r="S3705">
        <v>16</v>
      </c>
      <c r="T3705">
        <v>125</v>
      </c>
      <c r="U3705" t="s">
        <v>29</v>
      </c>
    </row>
    <row r="3706" spans="1:21" x14ac:dyDescent="0.35">
      <c r="A3706" t="s">
        <v>64</v>
      </c>
      <c r="B3706">
        <v>36</v>
      </c>
      <c r="C3706">
        <v>2024</v>
      </c>
      <c r="D3706" t="s">
        <v>142</v>
      </c>
      <c r="E3706">
        <v>123</v>
      </c>
      <c r="F3706" t="s">
        <v>143</v>
      </c>
      <c r="G3706" t="s">
        <v>24</v>
      </c>
      <c r="H3706" t="s">
        <v>25</v>
      </c>
      <c r="I3706">
        <v>108</v>
      </c>
      <c r="J3706" t="s">
        <v>87</v>
      </c>
      <c r="K3706">
        <v>1000</v>
      </c>
      <c r="L3706">
        <v>2</v>
      </c>
      <c r="M3706">
        <v>1</v>
      </c>
      <c r="N3706" t="s">
        <v>27</v>
      </c>
      <c r="O3706" t="s">
        <v>27</v>
      </c>
      <c r="P3706">
        <v>18</v>
      </c>
      <c r="Q3706" t="s">
        <v>32</v>
      </c>
      <c r="R3706" t="s">
        <v>32</v>
      </c>
      <c r="S3706">
        <v>24</v>
      </c>
      <c r="T3706">
        <v>68.67</v>
      </c>
      <c r="U3706" t="s">
        <v>29</v>
      </c>
    </row>
    <row r="3707" spans="1:21" x14ac:dyDescent="0.35">
      <c r="A3707" t="s">
        <v>65</v>
      </c>
      <c r="B3707">
        <v>37</v>
      </c>
      <c r="C3707">
        <v>2024</v>
      </c>
      <c r="D3707" t="s">
        <v>142</v>
      </c>
      <c r="E3707">
        <v>123</v>
      </c>
      <c r="F3707" t="s">
        <v>143</v>
      </c>
      <c r="G3707" t="s">
        <v>24</v>
      </c>
      <c r="H3707" t="s">
        <v>25</v>
      </c>
      <c r="I3707">
        <v>170</v>
      </c>
      <c r="J3707" t="s">
        <v>87</v>
      </c>
      <c r="K3707">
        <v>500</v>
      </c>
      <c r="L3707">
        <v>2</v>
      </c>
      <c r="M3707">
        <v>2</v>
      </c>
      <c r="N3707" t="s">
        <v>27</v>
      </c>
      <c r="O3707" t="s">
        <v>27</v>
      </c>
      <c r="P3707">
        <v>18</v>
      </c>
      <c r="Q3707" t="s">
        <v>32</v>
      </c>
      <c r="R3707" t="s">
        <v>32</v>
      </c>
      <c r="S3707">
        <v>24</v>
      </c>
      <c r="T3707">
        <v>100</v>
      </c>
      <c r="U3707" t="s">
        <v>29</v>
      </c>
    </row>
    <row r="3708" spans="1:21" x14ac:dyDescent="0.35">
      <c r="A3708" t="s">
        <v>66</v>
      </c>
      <c r="B3708">
        <v>38</v>
      </c>
      <c r="C3708">
        <v>2024</v>
      </c>
      <c r="D3708" t="s">
        <v>142</v>
      </c>
      <c r="E3708">
        <v>123</v>
      </c>
      <c r="F3708" t="s">
        <v>143</v>
      </c>
      <c r="G3708" t="s">
        <v>24</v>
      </c>
      <c r="H3708" t="s">
        <v>25</v>
      </c>
      <c r="I3708">
        <v>150</v>
      </c>
      <c r="J3708" t="s">
        <v>27</v>
      </c>
      <c r="K3708">
        <v>750</v>
      </c>
      <c r="L3708">
        <v>2</v>
      </c>
      <c r="M3708">
        <v>2</v>
      </c>
      <c r="N3708" t="s">
        <v>27</v>
      </c>
      <c r="O3708" t="s">
        <v>27</v>
      </c>
      <c r="P3708">
        <v>18</v>
      </c>
      <c r="Q3708" t="s">
        <v>27</v>
      </c>
      <c r="R3708" t="s">
        <v>27</v>
      </c>
      <c r="S3708">
        <v>24</v>
      </c>
      <c r="T3708">
        <v>200</v>
      </c>
      <c r="U3708" t="s">
        <v>39</v>
      </c>
    </row>
    <row r="3709" spans="1:21" x14ac:dyDescent="0.35">
      <c r="A3709" t="s">
        <v>67</v>
      </c>
      <c r="B3709">
        <v>39</v>
      </c>
      <c r="C3709">
        <v>2024</v>
      </c>
      <c r="D3709" t="s">
        <v>142</v>
      </c>
      <c r="E3709">
        <v>123</v>
      </c>
      <c r="F3709" t="s">
        <v>143</v>
      </c>
      <c r="G3709" t="s">
        <v>24</v>
      </c>
      <c r="H3709" t="s">
        <v>25</v>
      </c>
      <c r="I3709">
        <v>153.5</v>
      </c>
      <c r="J3709" t="s">
        <v>87</v>
      </c>
      <c r="K3709">
        <v>600</v>
      </c>
      <c r="L3709">
        <v>2</v>
      </c>
      <c r="M3709">
        <v>1</v>
      </c>
      <c r="N3709" t="s">
        <v>27</v>
      </c>
      <c r="O3709" t="s">
        <v>32</v>
      </c>
      <c r="P3709">
        <v>18</v>
      </c>
      <c r="Q3709" t="s">
        <v>32</v>
      </c>
      <c r="R3709" t="s">
        <v>32</v>
      </c>
      <c r="S3709">
        <v>0</v>
      </c>
      <c r="T3709">
        <v>103.5</v>
      </c>
      <c r="U3709" t="s">
        <v>29</v>
      </c>
    </row>
    <row r="3710" spans="1:21" x14ac:dyDescent="0.35">
      <c r="A3710" t="s">
        <v>68</v>
      </c>
      <c r="B3710">
        <v>40</v>
      </c>
      <c r="C3710">
        <v>2024</v>
      </c>
      <c r="D3710" t="s">
        <v>142</v>
      </c>
      <c r="E3710">
        <v>123</v>
      </c>
      <c r="F3710" t="s">
        <v>143</v>
      </c>
      <c r="G3710" t="s">
        <v>24</v>
      </c>
      <c r="H3710" t="s">
        <v>112</v>
      </c>
      <c r="I3710">
        <v>100</v>
      </c>
      <c r="J3710" t="s">
        <v>27</v>
      </c>
      <c r="K3710">
        <v>500</v>
      </c>
      <c r="L3710">
        <v>2</v>
      </c>
      <c r="M3710">
        <v>1</v>
      </c>
      <c r="N3710" t="s">
        <v>27</v>
      </c>
      <c r="O3710" t="s">
        <v>32</v>
      </c>
      <c r="P3710">
        <v>18</v>
      </c>
      <c r="Q3710" t="s">
        <v>27</v>
      </c>
      <c r="R3710" t="s">
        <v>27</v>
      </c>
      <c r="S3710">
        <v>10</v>
      </c>
      <c r="T3710">
        <v>100</v>
      </c>
      <c r="U3710" t="s">
        <v>39</v>
      </c>
    </row>
    <row r="3711" spans="1:21" x14ac:dyDescent="0.35">
      <c r="A3711" t="s">
        <v>69</v>
      </c>
      <c r="B3711">
        <v>41</v>
      </c>
      <c r="C3711">
        <v>2024</v>
      </c>
      <c r="D3711" t="s">
        <v>142</v>
      </c>
      <c r="E3711">
        <v>123</v>
      </c>
      <c r="F3711" t="s">
        <v>143</v>
      </c>
      <c r="G3711" t="s">
        <v>24</v>
      </c>
      <c r="H3711" t="s">
        <v>25</v>
      </c>
      <c r="I3711">
        <v>300</v>
      </c>
      <c r="J3711" t="s">
        <v>27</v>
      </c>
      <c r="K3711">
        <v>625</v>
      </c>
      <c r="L3711">
        <v>2</v>
      </c>
      <c r="M3711">
        <v>2</v>
      </c>
      <c r="N3711" t="s">
        <v>27</v>
      </c>
      <c r="O3711" t="s">
        <v>27</v>
      </c>
      <c r="P3711">
        <v>18</v>
      </c>
      <c r="Q3711" t="s">
        <v>32</v>
      </c>
      <c r="R3711" t="s">
        <v>32</v>
      </c>
      <c r="S3711">
        <v>25</v>
      </c>
      <c r="T3711">
        <v>200</v>
      </c>
      <c r="U3711" t="s">
        <v>39</v>
      </c>
    </row>
    <row r="3712" spans="1:21" x14ac:dyDescent="0.35">
      <c r="A3712" t="s">
        <v>70</v>
      </c>
      <c r="B3712">
        <v>42</v>
      </c>
      <c r="C3712">
        <v>2024</v>
      </c>
      <c r="D3712" t="s">
        <v>142</v>
      </c>
      <c r="E3712">
        <v>123</v>
      </c>
      <c r="F3712" t="s">
        <v>143</v>
      </c>
      <c r="G3712" t="s">
        <v>24</v>
      </c>
      <c r="H3712" t="s">
        <v>25</v>
      </c>
      <c r="I3712">
        <v>100</v>
      </c>
      <c r="J3712" t="s">
        <v>87</v>
      </c>
      <c r="K3712">
        <v>600</v>
      </c>
      <c r="L3712">
        <v>2</v>
      </c>
      <c r="M3712">
        <v>1</v>
      </c>
      <c r="N3712" t="s">
        <v>27</v>
      </c>
      <c r="O3712" t="s">
        <v>27</v>
      </c>
      <c r="P3712" t="s">
        <v>28</v>
      </c>
      <c r="Q3712" t="s">
        <v>32</v>
      </c>
      <c r="R3712" t="s">
        <v>27</v>
      </c>
      <c r="S3712">
        <v>24</v>
      </c>
      <c r="T3712">
        <v>175</v>
      </c>
      <c r="U3712" t="s">
        <v>39</v>
      </c>
    </row>
    <row r="3713" spans="1:21" x14ac:dyDescent="0.35">
      <c r="A3713" t="s">
        <v>71</v>
      </c>
      <c r="B3713">
        <v>44</v>
      </c>
      <c r="C3713">
        <v>2024</v>
      </c>
      <c r="D3713" t="s">
        <v>142</v>
      </c>
      <c r="E3713">
        <v>123</v>
      </c>
      <c r="F3713" t="s">
        <v>143</v>
      </c>
      <c r="G3713" t="s">
        <v>24</v>
      </c>
      <c r="H3713" t="s">
        <v>25</v>
      </c>
      <c r="I3713">
        <v>65</v>
      </c>
      <c r="J3713" t="s">
        <v>27</v>
      </c>
      <c r="K3713">
        <v>650</v>
      </c>
      <c r="L3713">
        <v>2</v>
      </c>
      <c r="M3713">
        <v>1</v>
      </c>
      <c r="N3713" t="s">
        <v>27</v>
      </c>
      <c r="O3713" t="s">
        <v>27</v>
      </c>
      <c r="P3713">
        <v>18</v>
      </c>
      <c r="Q3713" t="s">
        <v>32</v>
      </c>
      <c r="R3713" t="s">
        <v>27</v>
      </c>
      <c r="S3713">
        <v>12</v>
      </c>
      <c r="T3713">
        <v>130</v>
      </c>
      <c r="U3713" t="s">
        <v>29</v>
      </c>
    </row>
    <row r="3714" spans="1:21" x14ac:dyDescent="0.35">
      <c r="A3714" t="s">
        <v>72</v>
      </c>
      <c r="B3714">
        <v>45</v>
      </c>
      <c r="C3714">
        <v>2024</v>
      </c>
      <c r="D3714" t="s">
        <v>142</v>
      </c>
      <c r="E3714">
        <v>123</v>
      </c>
      <c r="F3714" t="s">
        <v>143</v>
      </c>
      <c r="G3714" t="s">
        <v>24</v>
      </c>
      <c r="H3714" t="s">
        <v>25</v>
      </c>
      <c r="I3714">
        <v>150</v>
      </c>
      <c r="J3714" t="s">
        <v>87</v>
      </c>
      <c r="K3714">
        <v>500</v>
      </c>
      <c r="L3714">
        <v>2</v>
      </c>
      <c r="M3714">
        <v>1</v>
      </c>
      <c r="N3714" t="s">
        <v>27</v>
      </c>
      <c r="O3714" t="s">
        <v>32</v>
      </c>
      <c r="P3714">
        <v>18</v>
      </c>
      <c r="Q3714" t="s">
        <v>27</v>
      </c>
      <c r="R3714" t="s">
        <v>27</v>
      </c>
      <c r="S3714">
        <v>12</v>
      </c>
      <c r="T3714">
        <v>75</v>
      </c>
      <c r="U3714" t="s">
        <v>39</v>
      </c>
    </row>
    <row r="3715" spans="1:21" x14ac:dyDescent="0.35">
      <c r="A3715" t="s">
        <v>73</v>
      </c>
      <c r="B3715">
        <v>46</v>
      </c>
      <c r="C3715">
        <v>2024</v>
      </c>
      <c r="D3715" t="s">
        <v>142</v>
      </c>
      <c r="E3715">
        <v>123</v>
      </c>
      <c r="F3715" t="s">
        <v>143</v>
      </c>
      <c r="G3715" t="s">
        <v>24</v>
      </c>
      <c r="H3715" t="s">
        <v>25</v>
      </c>
      <c r="I3715">
        <v>165</v>
      </c>
      <c r="J3715" t="s">
        <v>27</v>
      </c>
      <c r="K3715">
        <v>500</v>
      </c>
      <c r="L3715">
        <v>2</v>
      </c>
      <c r="M3715">
        <v>1</v>
      </c>
      <c r="N3715" t="s">
        <v>27</v>
      </c>
      <c r="O3715" t="s">
        <v>27</v>
      </c>
      <c r="P3715">
        <v>18</v>
      </c>
      <c r="Q3715" t="s">
        <v>32</v>
      </c>
      <c r="R3715" t="s">
        <v>27</v>
      </c>
      <c r="S3715">
        <v>8</v>
      </c>
      <c r="T3715">
        <v>130</v>
      </c>
      <c r="U3715" t="s">
        <v>39</v>
      </c>
    </row>
    <row r="3716" spans="1:21" x14ac:dyDescent="0.35">
      <c r="A3716" t="s">
        <v>74</v>
      </c>
      <c r="B3716">
        <v>47</v>
      </c>
      <c r="C3716">
        <v>2024</v>
      </c>
      <c r="D3716" t="s">
        <v>142</v>
      </c>
      <c r="E3716">
        <v>123</v>
      </c>
      <c r="F3716" t="s">
        <v>143</v>
      </c>
      <c r="G3716" t="s">
        <v>24</v>
      </c>
      <c r="H3716" t="s">
        <v>25</v>
      </c>
      <c r="I3716">
        <v>280</v>
      </c>
      <c r="J3716" t="s">
        <v>27</v>
      </c>
      <c r="K3716">
        <v>500</v>
      </c>
      <c r="L3716">
        <v>2</v>
      </c>
      <c r="M3716">
        <v>1</v>
      </c>
      <c r="N3716" t="s">
        <v>27</v>
      </c>
      <c r="O3716" t="s">
        <v>32</v>
      </c>
      <c r="P3716">
        <v>18</v>
      </c>
      <c r="Q3716" t="s">
        <v>32</v>
      </c>
      <c r="R3716" t="s">
        <v>32</v>
      </c>
      <c r="S3716">
        <v>24</v>
      </c>
      <c r="T3716">
        <v>185</v>
      </c>
      <c r="U3716" t="s">
        <v>39</v>
      </c>
    </row>
    <row r="3717" spans="1:21" x14ac:dyDescent="0.35">
      <c r="A3717" t="s">
        <v>75</v>
      </c>
      <c r="B3717">
        <v>48</v>
      </c>
      <c r="C3717">
        <v>2024</v>
      </c>
      <c r="D3717" t="s">
        <v>142</v>
      </c>
      <c r="E3717">
        <v>123</v>
      </c>
      <c r="F3717" t="s">
        <v>143</v>
      </c>
      <c r="G3717" t="s">
        <v>24</v>
      </c>
      <c r="H3717" t="s">
        <v>25</v>
      </c>
      <c r="I3717">
        <v>100</v>
      </c>
      <c r="J3717" t="s">
        <v>27</v>
      </c>
      <c r="K3717">
        <v>500</v>
      </c>
      <c r="L3717">
        <v>2</v>
      </c>
      <c r="M3717">
        <v>2</v>
      </c>
      <c r="N3717" t="s">
        <v>27</v>
      </c>
      <c r="O3717" t="s">
        <v>27</v>
      </c>
      <c r="P3717">
        <v>18</v>
      </c>
      <c r="Q3717" t="s">
        <v>27</v>
      </c>
      <c r="R3717" t="s">
        <v>27</v>
      </c>
      <c r="S3717">
        <v>12</v>
      </c>
      <c r="T3717">
        <v>75</v>
      </c>
      <c r="U3717" t="s">
        <v>39</v>
      </c>
    </row>
    <row r="3718" spans="1:21" x14ac:dyDescent="0.35">
      <c r="A3718" t="s">
        <v>76</v>
      </c>
      <c r="B3718">
        <v>49</v>
      </c>
      <c r="C3718">
        <v>2024</v>
      </c>
      <c r="D3718" t="s">
        <v>142</v>
      </c>
      <c r="E3718">
        <v>123</v>
      </c>
      <c r="F3718" t="s">
        <v>143</v>
      </c>
      <c r="G3718" t="s">
        <v>24</v>
      </c>
      <c r="H3718" t="s">
        <v>25</v>
      </c>
      <c r="I3718">
        <v>90</v>
      </c>
      <c r="J3718" t="s">
        <v>27</v>
      </c>
      <c r="K3718">
        <v>600</v>
      </c>
      <c r="L3718">
        <v>2</v>
      </c>
      <c r="M3718">
        <v>1</v>
      </c>
      <c r="N3718" t="s">
        <v>27</v>
      </c>
      <c r="O3718" t="s">
        <v>32</v>
      </c>
      <c r="P3718">
        <v>18</v>
      </c>
      <c r="Q3718" t="s">
        <v>32</v>
      </c>
      <c r="R3718" t="s">
        <v>27</v>
      </c>
      <c r="S3718">
        <v>0</v>
      </c>
      <c r="T3718">
        <v>52</v>
      </c>
      <c r="U3718" t="s">
        <v>29</v>
      </c>
    </row>
    <row r="3719" spans="1:21" x14ac:dyDescent="0.35">
      <c r="A3719" t="s">
        <v>77</v>
      </c>
      <c r="B3719">
        <v>50</v>
      </c>
      <c r="C3719">
        <v>2024</v>
      </c>
      <c r="D3719" t="s">
        <v>142</v>
      </c>
      <c r="E3719">
        <v>123</v>
      </c>
      <c r="F3719" t="s">
        <v>143</v>
      </c>
      <c r="G3719" t="s">
        <v>24</v>
      </c>
      <c r="H3719" t="s">
        <v>88</v>
      </c>
      <c r="I3719">
        <v>90</v>
      </c>
      <c r="J3719" t="s">
        <v>27</v>
      </c>
      <c r="K3719">
        <v>0</v>
      </c>
      <c r="L3719">
        <v>0</v>
      </c>
      <c r="M3719">
        <v>0</v>
      </c>
      <c r="N3719" t="s">
        <v>27</v>
      </c>
      <c r="O3719" t="s">
        <v>27</v>
      </c>
      <c r="P3719" t="s">
        <v>28</v>
      </c>
      <c r="Q3719" t="s">
        <v>27</v>
      </c>
      <c r="R3719" t="s">
        <v>27</v>
      </c>
      <c r="S3719">
        <v>0</v>
      </c>
      <c r="T3719">
        <v>275</v>
      </c>
      <c r="U3719" t="s">
        <v>28</v>
      </c>
    </row>
    <row r="3720" spans="1:21" x14ac:dyDescent="0.35">
      <c r="A3720" t="s">
        <v>78</v>
      </c>
      <c r="B3720">
        <v>51</v>
      </c>
      <c r="C3720">
        <v>2024</v>
      </c>
      <c r="D3720" t="s">
        <v>142</v>
      </c>
      <c r="E3720">
        <v>123</v>
      </c>
      <c r="F3720" t="s">
        <v>143</v>
      </c>
      <c r="G3720" t="s">
        <v>24</v>
      </c>
      <c r="H3720" t="s">
        <v>25</v>
      </c>
      <c r="I3720">
        <v>140</v>
      </c>
      <c r="J3720" t="s">
        <v>27</v>
      </c>
      <c r="K3720">
        <v>500</v>
      </c>
      <c r="L3720">
        <v>2</v>
      </c>
      <c r="M3720">
        <v>1</v>
      </c>
      <c r="N3720" t="s">
        <v>27</v>
      </c>
      <c r="O3720" t="s">
        <v>27</v>
      </c>
      <c r="P3720">
        <v>18</v>
      </c>
      <c r="Q3720" t="s">
        <v>27</v>
      </c>
      <c r="R3720" t="s">
        <v>32</v>
      </c>
      <c r="S3720">
        <v>24</v>
      </c>
      <c r="T3720">
        <v>95</v>
      </c>
      <c r="U3720" t="s">
        <v>29</v>
      </c>
    </row>
    <row r="3721" spans="1:21" x14ac:dyDescent="0.35">
      <c r="A3721" t="s">
        <v>79</v>
      </c>
      <c r="B3721">
        <v>53</v>
      </c>
      <c r="C3721">
        <v>2024</v>
      </c>
      <c r="D3721" t="s">
        <v>142</v>
      </c>
      <c r="E3721">
        <v>123</v>
      </c>
      <c r="F3721" t="s">
        <v>143</v>
      </c>
      <c r="G3721" t="s">
        <v>24</v>
      </c>
      <c r="H3721" t="s">
        <v>25</v>
      </c>
      <c r="I3721">
        <v>226</v>
      </c>
      <c r="J3721" t="s">
        <v>27</v>
      </c>
      <c r="K3721">
        <v>500</v>
      </c>
      <c r="L3721">
        <v>2</v>
      </c>
      <c r="M3721">
        <v>2</v>
      </c>
      <c r="N3721" t="s">
        <v>27</v>
      </c>
      <c r="O3721" t="s">
        <v>27</v>
      </c>
      <c r="P3721">
        <v>18</v>
      </c>
      <c r="Q3721" t="s">
        <v>27</v>
      </c>
      <c r="R3721" t="s">
        <v>32</v>
      </c>
      <c r="S3721">
        <v>24</v>
      </c>
      <c r="T3721">
        <v>322</v>
      </c>
      <c r="U3721" t="s">
        <v>29</v>
      </c>
    </row>
    <row r="3722" spans="1:21" x14ac:dyDescent="0.35">
      <c r="A3722" t="s">
        <v>80</v>
      </c>
      <c r="B3722">
        <v>54</v>
      </c>
      <c r="C3722">
        <v>2024</v>
      </c>
      <c r="D3722" t="s">
        <v>142</v>
      </c>
      <c r="E3722">
        <v>123</v>
      </c>
      <c r="F3722" t="s">
        <v>143</v>
      </c>
      <c r="G3722" t="s">
        <v>24</v>
      </c>
      <c r="H3722" t="s">
        <v>25</v>
      </c>
      <c r="I3722">
        <v>350</v>
      </c>
      <c r="J3722" t="s">
        <v>87</v>
      </c>
      <c r="K3722">
        <v>500</v>
      </c>
      <c r="L3722">
        <v>2</v>
      </c>
      <c r="M3722">
        <v>1</v>
      </c>
      <c r="N3722" t="s">
        <v>27</v>
      </c>
      <c r="O3722" t="s">
        <v>27</v>
      </c>
      <c r="P3722" t="s">
        <v>28</v>
      </c>
      <c r="Q3722" t="s">
        <v>27</v>
      </c>
      <c r="R3722" t="s">
        <v>27</v>
      </c>
      <c r="S3722">
        <v>24</v>
      </c>
      <c r="T3722">
        <v>200</v>
      </c>
      <c r="U3722" t="s">
        <v>39</v>
      </c>
    </row>
    <row r="3723" spans="1:21" x14ac:dyDescent="0.35">
      <c r="A3723" t="s">
        <v>81</v>
      </c>
      <c r="B3723">
        <v>55</v>
      </c>
      <c r="C3723">
        <v>2024</v>
      </c>
      <c r="D3723" t="s">
        <v>142</v>
      </c>
      <c r="E3723">
        <v>123</v>
      </c>
      <c r="F3723" t="s">
        <v>143</v>
      </c>
      <c r="G3723" t="s">
        <v>24</v>
      </c>
      <c r="H3723" t="s">
        <v>25</v>
      </c>
      <c r="I3723">
        <v>135</v>
      </c>
      <c r="J3723" t="s">
        <v>87</v>
      </c>
      <c r="K3723">
        <v>600</v>
      </c>
      <c r="L3723">
        <v>2</v>
      </c>
      <c r="M3723">
        <v>2</v>
      </c>
      <c r="N3723" t="s">
        <v>27</v>
      </c>
      <c r="O3723" t="s">
        <v>27</v>
      </c>
      <c r="P3723">
        <v>18</v>
      </c>
      <c r="Q3723" t="s">
        <v>27</v>
      </c>
      <c r="R3723" t="s">
        <v>27</v>
      </c>
      <c r="S3723">
        <v>24</v>
      </c>
      <c r="T3723">
        <v>60</v>
      </c>
      <c r="U3723" t="s">
        <v>39</v>
      </c>
    </row>
    <row r="3724" spans="1:21" x14ac:dyDescent="0.35">
      <c r="A3724" t="s">
        <v>82</v>
      </c>
      <c r="B3724">
        <v>56</v>
      </c>
      <c r="C3724">
        <v>2024</v>
      </c>
      <c r="D3724" t="s">
        <v>142</v>
      </c>
      <c r="E3724">
        <v>123</v>
      </c>
      <c r="F3724" t="s">
        <v>143</v>
      </c>
      <c r="G3724" t="s">
        <v>24</v>
      </c>
      <c r="H3724" t="s">
        <v>27</v>
      </c>
      <c r="I3724" t="s">
        <v>28</v>
      </c>
      <c r="J3724" t="s">
        <v>28</v>
      </c>
      <c r="L3724" t="s">
        <v>28</v>
      </c>
      <c r="M3724" t="s">
        <v>28</v>
      </c>
      <c r="N3724" t="s">
        <v>28</v>
      </c>
      <c r="O3724" t="s">
        <v>28</v>
      </c>
      <c r="P3724" t="s">
        <v>28</v>
      </c>
      <c r="Q3724" t="s">
        <v>28</v>
      </c>
      <c r="R3724" t="s">
        <v>28</v>
      </c>
      <c r="U3724" t="s">
        <v>28</v>
      </c>
    </row>
    <row r="3725" spans="1:21" x14ac:dyDescent="0.35">
      <c r="A3725" t="s">
        <v>21</v>
      </c>
      <c r="B3725">
        <v>1</v>
      </c>
      <c r="C3725">
        <v>2024</v>
      </c>
      <c r="D3725" t="s">
        <v>145</v>
      </c>
      <c r="E3725">
        <v>124</v>
      </c>
      <c r="F3725" t="s">
        <v>146</v>
      </c>
      <c r="G3725" t="s">
        <v>95</v>
      </c>
      <c r="H3725" t="s">
        <v>25</v>
      </c>
      <c r="I3725">
        <v>255</v>
      </c>
      <c r="J3725" t="s">
        <v>96</v>
      </c>
      <c r="K3725">
        <v>750</v>
      </c>
      <c r="L3725">
        <v>2</v>
      </c>
      <c r="M3725">
        <v>2</v>
      </c>
      <c r="N3725" t="s">
        <v>32</v>
      </c>
      <c r="O3725" t="s">
        <v>27</v>
      </c>
      <c r="P3725">
        <v>16</v>
      </c>
      <c r="Q3725" t="s">
        <v>27</v>
      </c>
      <c r="R3725" t="s">
        <v>32</v>
      </c>
      <c r="S3725">
        <v>0</v>
      </c>
      <c r="T3725">
        <v>100</v>
      </c>
      <c r="U3725" t="s">
        <v>39</v>
      </c>
    </row>
    <row r="3726" spans="1:21" x14ac:dyDescent="0.35">
      <c r="A3726" t="s">
        <v>30</v>
      </c>
      <c r="B3726">
        <v>2</v>
      </c>
      <c r="C3726">
        <v>2024</v>
      </c>
      <c r="D3726" t="s">
        <v>145</v>
      </c>
      <c r="E3726">
        <v>124</v>
      </c>
      <c r="F3726" t="s">
        <v>146</v>
      </c>
      <c r="G3726" t="s">
        <v>95</v>
      </c>
      <c r="H3726" t="s">
        <v>25</v>
      </c>
      <c r="I3726">
        <v>420</v>
      </c>
      <c r="J3726" t="s">
        <v>27</v>
      </c>
      <c r="K3726">
        <v>12</v>
      </c>
      <c r="L3726">
        <v>2</v>
      </c>
      <c r="M3726">
        <v>1</v>
      </c>
      <c r="N3726" t="s">
        <v>27</v>
      </c>
      <c r="O3726" t="s">
        <v>27</v>
      </c>
      <c r="P3726" t="s">
        <v>28</v>
      </c>
      <c r="Q3726" t="s">
        <v>27</v>
      </c>
      <c r="R3726" t="s">
        <v>32</v>
      </c>
      <c r="S3726">
        <v>0</v>
      </c>
      <c r="T3726">
        <v>90</v>
      </c>
      <c r="U3726" t="s">
        <v>29</v>
      </c>
    </row>
    <row r="3727" spans="1:21" x14ac:dyDescent="0.35">
      <c r="A3727" t="s">
        <v>33</v>
      </c>
      <c r="B3727">
        <v>4</v>
      </c>
      <c r="C3727">
        <v>2024</v>
      </c>
      <c r="D3727" t="s">
        <v>145</v>
      </c>
      <c r="E3727">
        <v>124</v>
      </c>
      <c r="F3727" t="s">
        <v>146</v>
      </c>
      <c r="G3727" t="s">
        <v>95</v>
      </c>
      <c r="H3727" t="s">
        <v>25</v>
      </c>
      <c r="I3727">
        <v>237</v>
      </c>
      <c r="J3727" t="s">
        <v>96</v>
      </c>
      <c r="K3727">
        <v>600</v>
      </c>
      <c r="L3727">
        <v>2</v>
      </c>
      <c r="M3727">
        <v>2</v>
      </c>
      <c r="N3727" t="s">
        <v>27</v>
      </c>
      <c r="O3727" t="s">
        <v>27</v>
      </c>
      <c r="P3727">
        <v>16</v>
      </c>
      <c r="Q3727" t="s">
        <v>27</v>
      </c>
      <c r="R3727" t="s">
        <v>27</v>
      </c>
      <c r="S3727">
        <v>0</v>
      </c>
      <c r="T3727">
        <v>66</v>
      </c>
      <c r="U3727" t="s">
        <v>39</v>
      </c>
    </row>
    <row r="3728" spans="1:21" x14ac:dyDescent="0.35">
      <c r="A3728" t="s">
        <v>34</v>
      </c>
      <c r="B3728">
        <v>5</v>
      </c>
      <c r="C3728">
        <v>2024</v>
      </c>
      <c r="D3728" t="s">
        <v>145</v>
      </c>
      <c r="E3728">
        <v>124</v>
      </c>
      <c r="F3728" t="s">
        <v>146</v>
      </c>
      <c r="G3728" t="s">
        <v>95</v>
      </c>
      <c r="H3728" t="s">
        <v>25</v>
      </c>
      <c r="I3728">
        <v>145</v>
      </c>
      <c r="J3728" t="s">
        <v>96</v>
      </c>
      <c r="K3728">
        <v>480</v>
      </c>
      <c r="L3728">
        <v>2</v>
      </c>
      <c r="M3728">
        <v>2</v>
      </c>
      <c r="N3728" t="s">
        <v>27</v>
      </c>
      <c r="O3728" t="s">
        <v>27</v>
      </c>
      <c r="P3728">
        <v>16</v>
      </c>
      <c r="Q3728" t="s">
        <v>27</v>
      </c>
      <c r="R3728" t="s">
        <v>27</v>
      </c>
      <c r="S3728">
        <v>0</v>
      </c>
      <c r="T3728">
        <v>2.5</v>
      </c>
      <c r="U3728" t="s">
        <v>39</v>
      </c>
    </row>
    <row r="3729" spans="1:21" x14ac:dyDescent="0.35">
      <c r="A3729" t="s">
        <v>35</v>
      </c>
      <c r="B3729">
        <v>6</v>
      </c>
      <c r="C3729">
        <v>2024</v>
      </c>
      <c r="D3729" t="s">
        <v>145</v>
      </c>
      <c r="E3729">
        <v>124</v>
      </c>
      <c r="F3729" t="s">
        <v>146</v>
      </c>
      <c r="G3729" t="s">
        <v>95</v>
      </c>
      <c r="H3729" t="s">
        <v>25</v>
      </c>
      <c r="I3729">
        <v>119</v>
      </c>
      <c r="J3729" t="s">
        <v>96</v>
      </c>
      <c r="K3729">
        <v>400</v>
      </c>
      <c r="L3729">
        <v>2</v>
      </c>
      <c r="M3729">
        <v>1</v>
      </c>
      <c r="N3729" t="s">
        <v>27</v>
      </c>
      <c r="O3729" t="s">
        <v>27</v>
      </c>
      <c r="P3729">
        <v>17</v>
      </c>
      <c r="Q3729" t="s">
        <v>27</v>
      </c>
      <c r="R3729" t="s">
        <v>27</v>
      </c>
      <c r="S3729">
        <v>0</v>
      </c>
      <c r="T3729">
        <v>50</v>
      </c>
      <c r="U3729" t="s">
        <v>39</v>
      </c>
    </row>
    <row r="3730" spans="1:21" x14ac:dyDescent="0.35">
      <c r="A3730" t="s">
        <v>36</v>
      </c>
      <c r="B3730">
        <v>8</v>
      </c>
      <c r="C3730">
        <v>2024</v>
      </c>
      <c r="D3730" t="s">
        <v>145</v>
      </c>
      <c r="E3730">
        <v>124</v>
      </c>
      <c r="F3730" t="s">
        <v>146</v>
      </c>
      <c r="G3730" t="s">
        <v>95</v>
      </c>
      <c r="H3730" t="s">
        <v>25</v>
      </c>
      <c r="I3730">
        <v>163</v>
      </c>
      <c r="J3730" t="s">
        <v>27</v>
      </c>
      <c r="K3730">
        <v>600</v>
      </c>
      <c r="L3730">
        <v>2</v>
      </c>
      <c r="M3730">
        <v>2</v>
      </c>
      <c r="N3730" t="s">
        <v>27</v>
      </c>
      <c r="O3730" t="s">
        <v>27</v>
      </c>
      <c r="P3730">
        <v>16</v>
      </c>
      <c r="Q3730" t="s">
        <v>27</v>
      </c>
      <c r="R3730" t="s">
        <v>32</v>
      </c>
      <c r="S3730">
        <v>0</v>
      </c>
      <c r="T3730">
        <v>30</v>
      </c>
      <c r="U3730" t="s">
        <v>29</v>
      </c>
    </row>
    <row r="3731" spans="1:21" x14ac:dyDescent="0.35">
      <c r="A3731" t="s">
        <v>37</v>
      </c>
      <c r="B3731">
        <v>9</v>
      </c>
      <c r="C3731">
        <v>2024</v>
      </c>
      <c r="D3731" t="s">
        <v>145</v>
      </c>
      <c r="E3731">
        <v>124</v>
      </c>
      <c r="F3731" t="s">
        <v>146</v>
      </c>
      <c r="G3731" t="s">
        <v>95</v>
      </c>
      <c r="H3731" t="s">
        <v>25</v>
      </c>
      <c r="I3731">
        <v>165</v>
      </c>
      <c r="J3731" t="s">
        <v>27</v>
      </c>
      <c r="K3731">
        <v>100</v>
      </c>
      <c r="L3731">
        <v>2</v>
      </c>
      <c r="M3731">
        <v>0</v>
      </c>
      <c r="N3731" t="s">
        <v>27</v>
      </c>
      <c r="O3731" t="s">
        <v>27</v>
      </c>
      <c r="P3731" t="s">
        <v>28</v>
      </c>
      <c r="Q3731" t="s">
        <v>27</v>
      </c>
      <c r="R3731" t="s">
        <v>27</v>
      </c>
      <c r="S3731">
        <v>0</v>
      </c>
      <c r="T3731">
        <v>100</v>
      </c>
      <c r="U3731" t="s">
        <v>29</v>
      </c>
    </row>
    <row r="3732" spans="1:21" x14ac:dyDescent="0.35">
      <c r="A3732" t="s">
        <v>38</v>
      </c>
      <c r="B3732">
        <v>10</v>
      </c>
      <c r="C3732">
        <v>2024</v>
      </c>
      <c r="D3732" t="s">
        <v>145</v>
      </c>
      <c r="E3732">
        <v>124</v>
      </c>
      <c r="F3732" t="s">
        <v>146</v>
      </c>
      <c r="G3732" t="s">
        <v>95</v>
      </c>
      <c r="H3732" t="s">
        <v>25</v>
      </c>
      <c r="I3732">
        <v>408</v>
      </c>
      <c r="J3732" t="s">
        <v>96</v>
      </c>
      <c r="K3732">
        <v>300</v>
      </c>
      <c r="L3732">
        <v>2</v>
      </c>
      <c r="M3732">
        <v>2</v>
      </c>
      <c r="N3732" t="s">
        <v>32</v>
      </c>
      <c r="O3732" t="s">
        <v>27</v>
      </c>
      <c r="P3732">
        <v>16</v>
      </c>
      <c r="Q3732" t="s">
        <v>27</v>
      </c>
      <c r="R3732" t="s">
        <v>32</v>
      </c>
      <c r="S3732">
        <v>0</v>
      </c>
      <c r="T3732">
        <v>103</v>
      </c>
      <c r="U3732" t="s">
        <v>39</v>
      </c>
    </row>
    <row r="3733" spans="1:21" x14ac:dyDescent="0.35">
      <c r="A3733" t="s">
        <v>40</v>
      </c>
      <c r="B3733">
        <v>11</v>
      </c>
      <c r="C3733">
        <v>2024</v>
      </c>
      <c r="D3733" t="s">
        <v>145</v>
      </c>
      <c r="E3733">
        <v>124</v>
      </c>
      <c r="F3733" t="s">
        <v>146</v>
      </c>
      <c r="G3733" t="s">
        <v>95</v>
      </c>
      <c r="H3733" t="s">
        <v>25</v>
      </c>
      <c r="I3733">
        <v>175</v>
      </c>
      <c r="J3733" t="s">
        <v>96</v>
      </c>
      <c r="K3733">
        <v>350</v>
      </c>
      <c r="L3733">
        <v>2</v>
      </c>
      <c r="M3733">
        <v>2</v>
      </c>
      <c r="N3733" t="s">
        <v>32</v>
      </c>
      <c r="O3733" t="s">
        <v>27</v>
      </c>
      <c r="P3733">
        <v>18</v>
      </c>
      <c r="Q3733" t="s">
        <v>27</v>
      </c>
      <c r="R3733" t="s">
        <v>32</v>
      </c>
      <c r="S3733">
        <v>6</v>
      </c>
      <c r="T3733">
        <v>110</v>
      </c>
      <c r="U3733" t="s">
        <v>29</v>
      </c>
    </row>
    <row r="3734" spans="1:21" x14ac:dyDescent="0.35">
      <c r="A3734" t="s">
        <v>41</v>
      </c>
      <c r="B3734">
        <v>12</v>
      </c>
      <c r="C3734">
        <v>2024</v>
      </c>
      <c r="D3734" t="s">
        <v>145</v>
      </c>
      <c r="E3734">
        <v>124</v>
      </c>
      <c r="F3734" t="s">
        <v>146</v>
      </c>
      <c r="G3734" t="s">
        <v>95</v>
      </c>
      <c r="H3734" t="s">
        <v>25</v>
      </c>
      <c r="I3734">
        <v>55</v>
      </c>
      <c r="J3734" t="s">
        <v>96</v>
      </c>
      <c r="K3734">
        <v>180</v>
      </c>
      <c r="L3734">
        <v>2</v>
      </c>
      <c r="M3734">
        <v>2</v>
      </c>
      <c r="N3734" t="s">
        <v>27</v>
      </c>
      <c r="O3734" t="s">
        <v>27</v>
      </c>
      <c r="P3734">
        <v>16</v>
      </c>
      <c r="Q3734" t="s">
        <v>27</v>
      </c>
      <c r="R3734" t="s">
        <v>27</v>
      </c>
      <c r="S3734">
        <v>10</v>
      </c>
      <c r="T3734">
        <v>20</v>
      </c>
      <c r="U3734" t="s">
        <v>29</v>
      </c>
    </row>
    <row r="3735" spans="1:21" x14ac:dyDescent="0.35">
      <c r="A3735" t="s">
        <v>42</v>
      </c>
      <c r="B3735">
        <v>13</v>
      </c>
      <c r="C3735">
        <v>2024</v>
      </c>
      <c r="D3735" t="s">
        <v>145</v>
      </c>
      <c r="E3735">
        <v>124</v>
      </c>
      <c r="F3735" t="s">
        <v>146</v>
      </c>
      <c r="G3735" t="s">
        <v>95</v>
      </c>
      <c r="H3735" t="s">
        <v>25</v>
      </c>
      <c r="I3735">
        <v>139</v>
      </c>
      <c r="J3735" t="s">
        <v>87</v>
      </c>
      <c r="K3735">
        <v>525</v>
      </c>
      <c r="L3735">
        <v>2</v>
      </c>
      <c r="M3735">
        <v>2</v>
      </c>
      <c r="N3735" t="s">
        <v>32</v>
      </c>
      <c r="O3735" t="s">
        <v>27</v>
      </c>
      <c r="P3735">
        <v>18</v>
      </c>
      <c r="Q3735" t="s">
        <v>27</v>
      </c>
      <c r="R3735" t="s">
        <v>32</v>
      </c>
      <c r="S3735">
        <v>5</v>
      </c>
      <c r="T3735">
        <v>45</v>
      </c>
      <c r="U3735" t="s">
        <v>29</v>
      </c>
    </row>
    <row r="3736" spans="1:21" x14ac:dyDescent="0.35">
      <c r="A3736" t="s">
        <v>43</v>
      </c>
      <c r="B3736">
        <v>15</v>
      </c>
      <c r="C3736">
        <v>2024</v>
      </c>
      <c r="D3736" t="s">
        <v>145</v>
      </c>
      <c r="E3736">
        <v>124</v>
      </c>
      <c r="F3736" t="s">
        <v>146</v>
      </c>
      <c r="G3736" t="s">
        <v>95</v>
      </c>
      <c r="H3736" t="s">
        <v>25</v>
      </c>
      <c r="I3736">
        <v>255</v>
      </c>
      <c r="J3736" t="s">
        <v>87</v>
      </c>
      <c r="K3736">
        <v>350</v>
      </c>
      <c r="L3736">
        <v>2</v>
      </c>
      <c r="M3736">
        <v>1</v>
      </c>
      <c r="N3736" t="s">
        <v>32</v>
      </c>
      <c r="O3736" t="s">
        <v>27</v>
      </c>
      <c r="P3736">
        <v>16</v>
      </c>
      <c r="Q3736" t="s">
        <v>27</v>
      </c>
      <c r="R3736" t="s">
        <v>32</v>
      </c>
      <c r="S3736">
        <v>0</v>
      </c>
      <c r="T3736">
        <v>46</v>
      </c>
      <c r="U3736" t="s">
        <v>29</v>
      </c>
    </row>
    <row r="3737" spans="1:21" x14ac:dyDescent="0.35">
      <c r="A3737" t="s">
        <v>44</v>
      </c>
      <c r="B3737">
        <v>16</v>
      </c>
      <c r="C3737">
        <v>2024</v>
      </c>
      <c r="D3737" t="s">
        <v>145</v>
      </c>
      <c r="E3737">
        <v>124</v>
      </c>
      <c r="F3737" t="s">
        <v>146</v>
      </c>
      <c r="G3737" t="s">
        <v>95</v>
      </c>
      <c r="H3737" t="s">
        <v>25</v>
      </c>
      <c r="I3737">
        <v>258</v>
      </c>
      <c r="J3737" t="s">
        <v>96</v>
      </c>
      <c r="K3737">
        <v>400</v>
      </c>
      <c r="L3737">
        <v>2</v>
      </c>
      <c r="M3737">
        <v>2</v>
      </c>
      <c r="N3737" t="s">
        <v>32</v>
      </c>
      <c r="O3737" t="s">
        <v>27</v>
      </c>
      <c r="P3737">
        <v>16.5</v>
      </c>
      <c r="Q3737" t="s">
        <v>27</v>
      </c>
      <c r="R3737" t="s">
        <v>32</v>
      </c>
      <c r="S3737">
        <v>0</v>
      </c>
      <c r="T3737">
        <v>50</v>
      </c>
      <c r="U3737" t="s">
        <v>29</v>
      </c>
    </row>
    <row r="3738" spans="1:21" x14ac:dyDescent="0.35">
      <c r="A3738" t="s">
        <v>45</v>
      </c>
      <c r="B3738">
        <v>17</v>
      </c>
      <c r="C3738">
        <v>2024</v>
      </c>
      <c r="D3738" t="s">
        <v>145</v>
      </c>
      <c r="E3738">
        <v>124</v>
      </c>
      <c r="F3738" t="s">
        <v>146</v>
      </c>
      <c r="G3738" t="s">
        <v>95</v>
      </c>
      <c r="H3738" t="s">
        <v>25</v>
      </c>
      <c r="I3738">
        <v>215</v>
      </c>
      <c r="J3738" t="s">
        <v>87</v>
      </c>
      <c r="K3738">
        <v>350</v>
      </c>
      <c r="L3738">
        <v>2</v>
      </c>
      <c r="M3738">
        <v>1</v>
      </c>
      <c r="N3738" t="s">
        <v>27</v>
      </c>
      <c r="O3738" t="s">
        <v>27</v>
      </c>
      <c r="P3738">
        <v>16</v>
      </c>
      <c r="Q3738" t="s">
        <v>27</v>
      </c>
      <c r="R3738" t="s">
        <v>27</v>
      </c>
      <c r="S3738">
        <v>10</v>
      </c>
      <c r="T3738">
        <v>50</v>
      </c>
      <c r="U3738" t="s">
        <v>29</v>
      </c>
    </row>
    <row r="3739" spans="1:21" x14ac:dyDescent="0.35">
      <c r="A3739" t="s">
        <v>46</v>
      </c>
      <c r="B3739">
        <v>18</v>
      </c>
      <c r="C3739">
        <v>2024</v>
      </c>
      <c r="D3739" t="s">
        <v>145</v>
      </c>
      <c r="E3739">
        <v>124</v>
      </c>
      <c r="F3739" t="s">
        <v>146</v>
      </c>
      <c r="G3739" t="s">
        <v>95</v>
      </c>
      <c r="H3739" t="s">
        <v>25</v>
      </c>
      <c r="I3739">
        <v>88</v>
      </c>
      <c r="J3739" t="s">
        <v>97</v>
      </c>
      <c r="K3739">
        <v>450</v>
      </c>
      <c r="L3739">
        <v>2</v>
      </c>
      <c r="M3739">
        <v>1</v>
      </c>
      <c r="N3739" t="s">
        <v>27</v>
      </c>
      <c r="O3739" t="s">
        <v>27</v>
      </c>
      <c r="P3739" t="s">
        <v>28</v>
      </c>
      <c r="Q3739" t="s">
        <v>27</v>
      </c>
      <c r="R3739" t="s">
        <v>27</v>
      </c>
      <c r="S3739">
        <v>0</v>
      </c>
      <c r="T3739">
        <v>20</v>
      </c>
      <c r="U3739" t="s">
        <v>39</v>
      </c>
    </row>
    <row r="3740" spans="1:21" x14ac:dyDescent="0.35">
      <c r="A3740" t="s">
        <v>47</v>
      </c>
      <c r="B3740">
        <v>19</v>
      </c>
      <c r="C3740">
        <v>2024</v>
      </c>
      <c r="D3740" t="s">
        <v>145</v>
      </c>
      <c r="E3740">
        <v>124</v>
      </c>
      <c r="F3740" t="s">
        <v>146</v>
      </c>
      <c r="G3740" t="s">
        <v>95</v>
      </c>
      <c r="H3740" t="s">
        <v>25</v>
      </c>
      <c r="I3740">
        <v>143</v>
      </c>
      <c r="J3740" t="s">
        <v>87</v>
      </c>
      <c r="K3740">
        <v>325</v>
      </c>
      <c r="L3740">
        <v>2</v>
      </c>
      <c r="M3740">
        <v>1</v>
      </c>
      <c r="N3740" t="s">
        <v>27</v>
      </c>
      <c r="O3740" t="s">
        <v>27</v>
      </c>
      <c r="P3740" t="s">
        <v>28</v>
      </c>
      <c r="Q3740" t="s">
        <v>27</v>
      </c>
      <c r="R3740" t="s">
        <v>27</v>
      </c>
      <c r="S3740">
        <v>6</v>
      </c>
      <c r="T3740">
        <v>60</v>
      </c>
      <c r="U3740" t="s">
        <v>29</v>
      </c>
    </row>
    <row r="3741" spans="1:21" x14ac:dyDescent="0.35">
      <c r="A3741" t="s">
        <v>48</v>
      </c>
      <c r="B3741">
        <v>20</v>
      </c>
      <c r="C3741">
        <v>2024</v>
      </c>
      <c r="D3741" t="s">
        <v>145</v>
      </c>
      <c r="E3741">
        <v>124</v>
      </c>
      <c r="F3741" t="s">
        <v>146</v>
      </c>
      <c r="G3741" t="s">
        <v>95</v>
      </c>
      <c r="H3741" t="s">
        <v>25</v>
      </c>
      <c r="I3741">
        <v>210</v>
      </c>
      <c r="J3741" t="s">
        <v>87</v>
      </c>
      <c r="K3741">
        <v>350</v>
      </c>
      <c r="L3741">
        <v>2</v>
      </c>
      <c r="M3741">
        <v>2</v>
      </c>
      <c r="N3741" t="s">
        <v>32</v>
      </c>
      <c r="O3741" t="s">
        <v>27</v>
      </c>
      <c r="P3741">
        <v>17</v>
      </c>
      <c r="Q3741" t="s">
        <v>27</v>
      </c>
      <c r="R3741" t="s">
        <v>32</v>
      </c>
      <c r="S3741">
        <v>0</v>
      </c>
      <c r="T3741">
        <v>50</v>
      </c>
      <c r="U3741" t="s">
        <v>39</v>
      </c>
    </row>
    <row r="3742" spans="1:21" x14ac:dyDescent="0.35">
      <c r="A3742" t="s">
        <v>49</v>
      </c>
      <c r="B3742">
        <v>21</v>
      </c>
      <c r="C3742">
        <v>2024</v>
      </c>
      <c r="D3742" t="s">
        <v>145</v>
      </c>
      <c r="E3742">
        <v>124</v>
      </c>
      <c r="F3742" t="s">
        <v>146</v>
      </c>
      <c r="G3742" t="s">
        <v>95</v>
      </c>
      <c r="H3742" t="s">
        <v>25</v>
      </c>
      <c r="I3742">
        <v>135</v>
      </c>
      <c r="J3742" t="s">
        <v>87</v>
      </c>
      <c r="K3742">
        <v>450</v>
      </c>
      <c r="L3742">
        <v>2</v>
      </c>
      <c r="M3742">
        <v>2</v>
      </c>
      <c r="N3742" t="s">
        <v>27</v>
      </c>
      <c r="O3742" t="s">
        <v>27</v>
      </c>
      <c r="P3742">
        <v>18</v>
      </c>
      <c r="Q3742" t="s">
        <v>32</v>
      </c>
      <c r="R3742" t="s">
        <v>27</v>
      </c>
      <c r="S3742">
        <v>0</v>
      </c>
      <c r="T3742">
        <v>100</v>
      </c>
      <c r="U3742" t="s">
        <v>39</v>
      </c>
    </row>
    <row r="3743" spans="1:21" x14ac:dyDescent="0.35">
      <c r="A3743" t="s">
        <v>50</v>
      </c>
      <c r="B3743">
        <v>22</v>
      </c>
      <c r="C3743">
        <v>2024</v>
      </c>
      <c r="D3743" t="s">
        <v>145</v>
      </c>
      <c r="E3743">
        <v>124</v>
      </c>
      <c r="F3743" t="s">
        <v>146</v>
      </c>
      <c r="G3743" t="s">
        <v>95</v>
      </c>
      <c r="H3743" t="s">
        <v>25</v>
      </c>
      <c r="I3743">
        <v>75</v>
      </c>
      <c r="J3743" t="s">
        <v>96</v>
      </c>
      <c r="K3743">
        <v>500</v>
      </c>
      <c r="L3743">
        <v>2</v>
      </c>
      <c r="M3743">
        <v>3</v>
      </c>
      <c r="N3743" t="s">
        <v>27</v>
      </c>
      <c r="O3743" t="s">
        <v>27</v>
      </c>
      <c r="P3743">
        <v>16</v>
      </c>
      <c r="Q3743" t="s">
        <v>27</v>
      </c>
      <c r="R3743" t="s">
        <v>27</v>
      </c>
      <c r="S3743">
        <v>0</v>
      </c>
      <c r="T3743">
        <v>50</v>
      </c>
      <c r="U3743" t="s">
        <v>39</v>
      </c>
    </row>
    <row r="3744" spans="1:21" x14ac:dyDescent="0.35">
      <c r="A3744" t="s">
        <v>51</v>
      </c>
      <c r="B3744">
        <v>23</v>
      </c>
      <c r="C3744">
        <v>2024</v>
      </c>
      <c r="D3744" t="s">
        <v>145</v>
      </c>
      <c r="E3744">
        <v>124</v>
      </c>
      <c r="F3744" t="s">
        <v>146</v>
      </c>
      <c r="G3744" t="s">
        <v>95</v>
      </c>
      <c r="H3744" t="s">
        <v>25</v>
      </c>
      <c r="I3744">
        <v>41</v>
      </c>
      <c r="J3744" t="s">
        <v>27</v>
      </c>
      <c r="K3744">
        <v>200</v>
      </c>
      <c r="L3744">
        <v>2</v>
      </c>
      <c r="M3744">
        <v>2</v>
      </c>
      <c r="N3744" t="s">
        <v>32</v>
      </c>
      <c r="O3744" t="s">
        <v>27</v>
      </c>
      <c r="P3744" t="s">
        <v>28</v>
      </c>
      <c r="Q3744" t="s">
        <v>27</v>
      </c>
      <c r="R3744" t="s">
        <v>32</v>
      </c>
      <c r="S3744">
        <v>0</v>
      </c>
      <c r="T3744">
        <v>40</v>
      </c>
      <c r="U3744" t="s">
        <v>29</v>
      </c>
    </row>
    <row r="3745" spans="1:21" x14ac:dyDescent="0.35">
      <c r="A3745" t="s">
        <v>52</v>
      </c>
      <c r="B3745">
        <v>24</v>
      </c>
      <c r="C3745">
        <v>2024</v>
      </c>
      <c r="D3745" t="s">
        <v>145</v>
      </c>
      <c r="E3745">
        <v>124</v>
      </c>
      <c r="F3745" t="s">
        <v>146</v>
      </c>
      <c r="G3745" t="s">
        <v>95</v>
      </c>
      <c r="H3745" t="s">
        <v>25</v>
      </c>
      <c r="I3745">
        <v>104</v>
      </c>
      <c r="J3745" t="s">
        <v>99</v>
      </c>
      <c r="K3745">
        <v>250</v>
      </c>
      <c r="L3745">
        <v>2</v>
      </c>
      <c r="M3745">
        <v>2</v>
      </c>
      <c r="N3745" t="s">
        <v>32</v>
      </c>
      <c r="O3745" t="s">
        <v>27</v>
      </c>
      <c r="P3745">
        <v>17</v>
      </c>
      <c r="Q3745" t="s">
        <v>27</v>
      </c>
      <c r="R3745" t="s">
        <v>32</v>
      </c>
      <c r="S3745">
        <v>6</v>
      </c>
      <c r="T3745">
        <v>25</v>
      </c>
      <c r="U3745" t="s">
        <v>29</v>
      </c>
    </row>
    <row r="3746" spans="1:21" x14ac:dyDescent="0.35">
      <c r="A3746" t="s">
        <v>53</v>
      </c>
      <c r="B3746">
        <v>25</v>
      </c>
      <c r="C3746">
        <v>2024</v>
      </c>
      <c r="D3746" t="s">
        <v>145</v>
      </c>
      <c r="E3746">
        <v>124</v>
      </c>
      <c r="F3746" t="s">
        <v>146</v>
      </c>
      <c r="G3746" t="s">
        <v>95</v>
      </c>
      <c r="H3746" t="s">
        <v>25</v>
      </c>
      <c r="I3746">
        <v>313</v>
      </c>
      <c r="J3746" t="s">
        <v>27</v>
      </c>
      <c r="K3746">
        <v>100</v>
      </c>
      <c r="L3746">
        <v>2</v>
      </c>
      <c r="M3746">
        <v>2</v>
      </c>
      <c r="N3746" t="s">
        <v>27</v>
      </c>
      <c r="O3746" t="s">
        <v>27</v>
      </c>
      <c r="P3746" t="s">
        <v>28</v>
      </c>
      <c r="Q3746" t="s">
        <v>27</v>
      </c>
      <c r="R3746" t="s">
        <v>32</v>
      </c>
      <c r="S3746">
        <v>0</v>
      </c>
      <c r="T3746">
        <v>68</v>
      </c>
      <c r="U3746" t="s">
        <v>39</v>
      </c>
    </row>
    <row r="3747" spans="1:21" x14ac:dyDescent="0.35">
      <c r="A3747" t="s">
        <v>54</v>
      </c>
      <c r="B3747">
        <v>26</v>
      </c>
      <c r="C3747">
        <v>2024</v>
      </c>
      <c r="D3747" t="s">
        <v>145</v>
      </c>
      <c r="E3747">
        <v>124</v>
      </c>
      <c r="F3747" t="s">
        <v>146</v>
      </c>
      <c r="G3747" t="s">
        <v>95</v>
      </c>
      <c r="H3747" t="s">
        <v>25</v>
      </c>
      <c r="I3747">
        <v>230</v>
      </c>
      <c r="J3747" t="s">
        <v>99</v>
      </c>
      <c r="K3747">
        <v>400</v>
      </c>
      <c r="L3747">
        <v>2</v>
      </c>
      <c r="M3747">
        <v>2</v>
      </c>
      <c r="N3747" t="s">
        <v>32</v>
      </c>
      <c r="O3747" t="s">
        <v>27</v>
      </c>
      <c r="P3747">
        <v>17</v>
      </c>
      <c r="Q3747" t="s">
        <v>32</v>
      </c>
      <c r="R3747" t="s">
        <v>27</v>
      </c>
      <c r="S3747">
        <v>0</v>
      </c>
      <c r="T3747">
        <v>48</v>
      </c>
      <c r="U3747" t="s">
        <v>39</v>
      </c>
    </row>
    <row r="3748" spans="1:21" x14ac:dyDescent="0.35">
      <c r="A3748" t="s">
        <v>55</v>
      </c>
      <c r="B3748">
        <v>27</v>
      </c>
      <c r="C3748">
        <v>2024</v>
      </c>
      <c r="D3748" t="s">
        <v>145</v>
      </c>
      <c r="E3748">
        <v>124</v>
      </c>
      <c r="F3748" t="s">
        <v>146</v>
      </c>
      <c r="G3748" t="s">
        <v>95</v>
      </c>
      <c r="H3748" t="s">
        <v>25</v>
      </c>
      <c r="I3748">
        <v>280</v>
      </c>
      <c r="J3748" t="s">
        <v>87</v>
      </c>
      <c r="K3748">
        <v>350</v>
      </c>
      <c r="L3748">
        <v>2</v>
      </c>
      <c r="M3748">
        <v>3</v>
      </c>
      <c r="N3748" t="s">
        <v>27</v>
      </c>
      <c r="O3748" t="s">
        <v>27</v>
      </c>
      <c r="P3748">
        <v>17</v>
      </c>
      <c r="Q3748" t="s">
        <v>27</v>
      </c>
      <c r="R3748" t="s">
        <v>27</v>
      </c>
      <c r="S3748">
        <v>8</v>
      </c>
      <c r="T3748">
        <v>76.66</v>
      </c>
      <c r="U3748" t="s">
        <v>110</v>
      </c>
    </row>
    <row r="3749" spans="1:21" x14ac:dyDescent="0.35">
      <c r="A3749" t="s">
        <v>56</v>
      </c>
      <c r="B3749">
        <v>28</v>
      </c>
      <c r="C3749">
        <v>2024</v>
      </c>
      <c r="D3749" t="s">
        <v>145</v>
      </c>
      <c r="E3749">
        <v>124</v>
      </c>
      <c r="F3749" t="s">
        <v>146</v>
      </c>
      <c r="G3749" t="s">
        <v>95</v>
      </c>
      <c r="H3749" t="s">
        <v>25</v>
      </c>
      <c r="I3749">
        <v>335</v>
      </c>
      <c r="J3749" t="s">
        <v>87</v>
      </c>
      <c r="K3749">
        <v>350</v>
      </c>
      <c r="L3749">
        <v>2</v>
      </c>
      <c r="M3749">
        <v>2</v>
      </c>
      <c r="N3749" t="s">
        <v>27</v>
      </c>
      <c r="O3749" t="s">
        <v>27</v>
      </c>
      <c r="P3749">
        <v>17</v>
      </c>
      <c r="Q3749" t="s">
        <v>27</v>
      </c>
      <c r="R3749" t="s">
        <v>32</v>
      </c>
      <c r="S3749">
        <v>0</v>
      </c>
      <c r="T3749">
        <v>50</v>
      </c>
      <c r="U3749" t="s">
        <v>39</v>
      </c>
    </row>
    <row r="3750" spans="1:21" x14ac:dyDescent="0.35">
      <c r="A3750" t="s">
        <v>57</v>
      </c>
      <c r="B3750">
        <v>29</v>
      </c>
      <c r="C3750">
        <v>2024</v>
      </c>
      <c r="D3750" t="s">
        <v>145</v>
      </c>
      <c r="E3750">
        <v>124</v>
      </c>
      <c r="F3750" t="s">
        <v>146</v>
      </c>
      <c r="G3750" t="s">
        <v>95</v>
      </c>
      <c r="H3750" t="s">
        <v>25</v>
      </c>
      <c r="I3750">
        <v>146</v>
      </c>
      <c r="J3750" t="s">
        <v>96</v>
      </c>
      <c r="K3750">
        <v>400</v>
      </c>
      <c r="L3750">
        <v>2</v>
      </c>
      <c r="M3750">
        <v>2</v>
      </c>
      <c r="N3750" t="s">
        <v>32</v>
      </c>
      <c r="O3750" t="s">
        <v>27</v>
      </c>
      <c r="P3750">
        <v>17</v>
      </c>
      <c r="Q3750" t="s">
        <v>27</v>
      </c>
      <c r="R3750" t="s">
        <v>27</v>
      </c>
      <c r="S3750">
        <v>0</v>
      </c>
      <c r="T3750">
        <v>30</v>
      </c>
      <c r="U3750" t="s">
        <v>39</v>
      </c>
    </row>
    <row r="3751" spans="1:21" x14ac:dyDescent="0.35">
      <c r="A3751" t="s">
        <v>58</v>
      </c>
      <c r="B3751">
        <v>30</v>
      </c>
      <c r="C3751">
        <v>2024</v>
      </c>
      <c r="D3751" t="s">
        <v>145</v>
      </c>
      <c r="E3751">
        <v>124</v>
      </c>
      <c r="F3751" t="s">
        <v>146</v>
      </c>
      <c r="G3751" t="s">
        <v>95</v>
      </c>
      <c r="H3751" t="s">
        <v>25</v>
      </c>
      <c r="I3751">
        <v>309</v>
      </c>
      <c r="J3751" t="s">
        <v>87</v>
      </c>
      <c r="K3751">
        <v>400</v>
      </c>
      <c r="L3751">
        <v>2</v>
      </c>
      <c r="M3751">
        <v>2</v>
      </c>
      <c r="N3751" t="s">
        <v>27</v>
      </c>
      <c r="O3751" t="s">
        <v>27</v>
      </c>
      <c r="P3751">
        <v>18</v>
      </c>
      <c r="Q3751" t="s">
        <v>32</v>
      </c>
      <c r="R3751" t="s">
        <v>27</v>
      </c>
      <c r="S3751">
        <v>0</v>
      </c>
      <c r="T3751">
        <v>80</v>
      </c>
      <c r="U3751" t="s">
        <v>29</v>
      </c>
    </row>
    <row r="3752" spans="1:21" x14ac:dyDescent="0.35">
      <c r="A3752" t="s">
        <v>59</v>
      </c>
      <c r="B3752">
        <v>31</v>
      </c>
      <c r="C3752">
        <v>2024</v>
      </c>
      <c r="D3752" t="s">
        <v>145</v>
      </c>
      <c r="E3752">
        <v>124</v>
      </c>
      <c r="F3752" t="s">
        <v>146</v>
      </c>
      <c r="G3752" t="s">
        <v>95</v>
      </c>
      <c r="H3752" t="s">
        <v>25</v>
      </c>
      <c r="I3752">
        <v>148</v>
      </c>
      <c r="J3752" t="s">
        <v>87</v>
      </c>
      <c r="K3752">
        <v>300</v>
      </c>
      <c r="L3752">
        <v>2</v>
      </c>
      <c r="M3752">
        <v>1</v>
      </c>
      <c r="N3752" t="s">
        <v>32</v>
      </c>
      <c r="O3752" t="s">
        <v>27</v>
      </c>
      <c r="P3752">
        <v>17</v>
      </c>
      <c r="Q3752" t="s">
        <v>32</v>
      </c>
      <c r="R3752" t="s">
        <v>32</v>
      </c>
      <c r="S3752">
        <v>8</v>
      </c>
      <c r="T3752">
        <v>118</v>
      </c>
      <c r="U3752" t="s">
        <v>39</v>
      </c>
    </row>
    <row r="3753" spans="1:21" x14ac:dyDescent="0.35">
      <c r="A3753" t="s">
        <v>60</v>
      </c>
      <c r="B3753">
        <v>32</v>
      </c>
      <c r="C3753">
        <v>2024</v>
      </c>
      <c r="D3753" t="s">
        <v>145</v>
      </c>
      <c r="E3753">
        <v>124</v>
      </c>
      <c r="F3753" t="s">
        <v>146</v>
      </c>
      <c r="G3753" t="s">
        <v>95</v>
      </c>
      <c r="H3753" t="s">
        <v>25</v>
      </c>
      <c r="I3753">
        <v>210</v>
      </c>
      <c r="J3753" t="s">
        <v>96</v>
      </c>
      <c r="K3753">
        <v>600</v>
      </c>
      <c r="L3753">
        <v>2</v>
      </c>
      <c r="M3753">
        <v>3</v>
      </c>
      <c r="N3753" t="s">
        <v>32</v>
      </c>
      <c r="O3753" t="s">
        <v>27</v>
      </c>
      <c r="P3753">
        <v>18</v>
      </c>
      <c r="Q3753" t="s">
        <v>32</v>
      </c>
      <c r="R3753" t="s">
        <v>27</v>
      </c>
      <c r="S3753">
        <v>0</v>
      </c>
      <c r="T3753">
        <v>70</v>
      </c>
      <c r="U3753" t="s">
        <v>39</v>
      </c>
    </row>
    <row r="3754" spans="1:21" x14ac:dyDescent="0.35">
      <c r="A3754" t="s">
        <v>61</v>
      </c>
      <c r="B3754">
        <v>33</v>
      </c>
      <c r="C3754">
        <v>2024</v>
      </c>
      <c r="D3754" t="s">
        <v>145</v>
      </c>
      <c r="E3754">
        <v>124</v>
      </c>
      <c r="F3754" t="s">
        <v>146</v>
      </c>
      <c r="G3754" t="s">
        <v>95</v>
      </c>
      <c r="H3754" t="s">
        <v>25</v>
      </c>
      <c r="I3754">
        <v>50</v>
      </c>
      <c r="J3754" t="s">
        <v>27</v>
      </c>
      <c r="K3754">
        <v>300</v>
      </c>
      <c r="L3754">
        <v>2</v>
      </c>
      <c r="M3754">
        <v>2</v>
      </c>
      <c r="N3754" t="s">
        <v>32</v>
      </c>
      <c r="O3754" t="s">
        <v>27</v>
      </c>
      <c r="P3754" t="s">
        <v>28</v>
      </c>
      <c r="Q3754" t="s">
        <v>27</v>
      </c>
      <c r="R3754" t="s">
        <v>32</v>
      </c>
      <c r="S3754">
        <v>0</v>
      </c>
      <c r="T3754">
        <v>50</v>
      </c>
      <c r="U3754" t="s">
        <v>39</v>
      </c>
    </row>
    <row r="3755" spans="1:21" x14ac:dyDescent="0.35">
      <c r="A3755" t="s">
        <v>62</v>
      </c>
      <c r="B3755">
        <v>34</v>
      </c>
      <c r="C3755">
        <v>2024</v>
      </c>
      <c r="D3755" t="s">
        <v>145</v>
      </c>
      <c r="E3755">
        <v>124</v>
      </c>
      <c r="F3755" t="s">
        <v>146</v>
      </c>
      <c r="G3755" t="s">
        <v>95</v>
      </c>
      <c r="H3755" t="s">
        <v>25</v>
      </c>
      <c r="I3755">
        <v>193</v>
      </c>
      <c r="J3755" t="s">
        <v>87</v>
      </c>
      <c r="K3755">
        <v>300</v>
      </c>
      <c r="L3755">
        <v>2</v>
      </c>
      <c r="M3755">
        <v>2</v>
      </c>
      <c r="N3755" t="s">
        <v>27</v>
      </c>
      <c r="O3755" t="s">
        <v>27</v>
      </c>
      <c r="P3755">
        <v>17</v>
      </c>
      <c r="Q3755" t="s">
        <v>32</v>
      </c>
      <c r="R3755" t="s">
        <v>27</v>
      </c>
      <c r="S3755">
        <v>0</v>
      </c>
      <c r="T3755">
        <v>90</v>
      </c>
      <c r="U3755" t="s">
        <v>29</v>
      </c>
    </row>
    <row r="3756" spans="1:21" x14ac:dyDescent="0.35">
      <c r="A3756" t="s">
        <v>63</v>
      </c>
      <c r="B3756">
        <v>35</v>
      </c>
      <c r="C3756">
        <v>2024</v>
      </c>
      <c r="D3756" t="s">
        <v>145</v>
      </c>
      <c r="E3756">
        <v>124</v>
      </c>
      <c r="F3756" t="s">
        <v>146</v>
      </c>
      <c r="G3756" t="s">
        <v>95</v>
      </c>
      <c r="H3756" t="s">
        <v>25</v>
      </c>
      <c r="I3756">
        <v>313</v>
      </c>
      <c r="J3756" t="s">
        <v>96</v>
      </c>
      <c r="K3756">
        <v>400</v>
      </c>
      <c r="L3756">
        <v>2</v>
      </c>
      <c r="M3756">
        <v>3</v>
      </c>
      <c r="N3756" t="s">
        <v>27</v>
      </c>
      <c r="O3756" t="s">
        <v>27</v>
      </c>
      <c r="P3756">
        <v>17</v>
      </c>
      <c r="Q3756" t="s">
        <v>27</v>
      </c>
      <c r="R3756" t="s">
        <v>27</v>
      </c>
      <c r="S3756">
        <v>0</v>
      </c>
      <c r="T3756">
        <v>200</v>
      </c>
      <c r="U3756" t="s">
        <v>39</v>
      </c>
    </row>
    <row r="3757" spans="1:21" x14ac:dyDescent="0.35">
      <c r="A3757" t="s">
        <v>64</v>
      </c>
      <c r="B3757">
        <v>36</v>
      </c>
      <c r="C3757">
        <v>2024</v>
      </c>
      <c r="D3757" t="s">
        <v>145</v>
      </c>
      <c r="E3757">
        <v>124</v>
      </c>
      <c r="F3757" t="s">
        <v>146</v>
      </c>
      <c r="G3757" t="s">
        <v>95</v>
      </c>
      <c r="H3757" t="s">
        <v>25</v>
      </c>
      <c r="I3757">
        <v>70</v>
      </c>
      <c r="J3757" t="s">
        <v>27</v>
      </c>
      <c r="K3757">
        <v>250</v>
      </c>
      <c r="L3757">
        <v>2</v>
      </c>
      <c r="M3757">
        <v>2</v>
      </c>
      <c r="N3757" t="s">
        <v>27</v>
      </c>
      <c r="O3757" t="s">
        <v>27</v>
      </c>
      <c r="P3757">
        <v>17</v>
      </c>
      <c r="Q3757" t="s">
        <v>27</v>
      </c>
      <c r="R3757" t="s">
        <v>27</v>
      </c>
      <c r="S3757">
        <v>0</v>
      </c>
      <c r="T3757">
        <v>20</v>
      </c>
      <c r="U3757" t="s">
        <v>29</v>
      </c>
    </row>
    <row r="3758" spans="1:21" x14ac:dyDescent="0.35">
      <c r="A3758" t="s">
        <v>65</v>
      </c>
      <c r="B3758">
        <v>37</v>
      </c>
      <c r="C3758">
        <v>2024</v>
      </c>
      <c r="D3758" t="s">
        <v>145</v>
      </c>
      <c r="E3758">
        <v>124</v>
      </c>
      <c r="F3758" t="s">
        <v>146</v>
      </c>
      <c r="G3758" t="s">
        <v>95</v>
      </c>
      <c r="H3758" t="s">
        <v>25</v>
      </c>
      <c r="I3758">
        <v>188</v>
      </c>
      <c r="J3758" t="s">
        <v>27</v>
      </c>
      <c r="K3758">
        <v>300</v>
      </c>
      <c r="L3758">
        <v>2</v>
      </c>
      <c r="M3758">
        <v>2</v>
      </c>
      <c r="N3758" t="s">
        <v>27</v>
      </c>
      <c r="O3758" t="s">
        <v>27</v>
      </c>
      <c r="P3758" t="s">
        <v>28</v>
      </c>
      <c r="Q3758" t="s">
        <v>27</v>
      </c>
      <c r="R3758" t="s">
        <v>32</v>
      </c>
      <c r="S3758">
        <v>16</v>
      </c>
      <c r="T3758">
        <v>20</v>
      </c>
      <c r="U3758" t="s">
        <v>39</v>
      </c>
    </row>
    <row r="3759" spans="1:21" x14ac:dyDescent="0.35">
      <c r="A3759" t="s">
        <v>66</v>
      </c>
      <c r="B3759">
        <v>38</v>
      </c>
      <c r="C3759">
        <v>2024</v>
      </c>
      <c r="D3759" t="s">
        <v>145</v>
      </c>
      <c r="E3759">
        <v>124</v>
      </c>
      <c r="F3759" t="s">
        <v>146</v>
      </c>
      <c r="G3759" t="s">
        <v>95</v>
      </c>
      <c r="H3759" t="s">
        <v>25</v>
      </c>
      <c r="I3759">
        <v>260</v>
      </c>
      <c r="J3759" t="s">
        <v>87</v>
      </c>
      <c r="K3759">
        <v>350</v>
      </c>
      <c r="L3759">
        <v>2</v>
      </c>
      <c r="M3759">
        <v>3</v>
      </c>
      <c r="N3759" t="s">
        <v>27</v>
      </c>
      <c r="O3759" t="s">
        <v>27</v>
      </c>
      <c r="P3759" t="s">
        <v>28</v>
      </c>
      <c r="Q3759" t="s">
        <v>27</v>
      </c>
      <c r="R3759" t="s">
        <v>32</v>
      </c>
      <c r="S3759">
        <v>0</v>
      </c>
      <c r="T3759">
        <v>40</v>
      </c>
      <c r="U3759" t="s">
        <v>39</v>
      </c>
    </row>
    <row r="3760" spans="1:21" x14ac:dyDescent="0.35">
      <c r="A3760" t="s">
        <v>67</v>
      </c>
      <c r="B3760">
        <v>39</v>
      </c>
      <c r="C3760">
        <v>2024</v>
      </c>
      <c r="D3760" t="s">
        <v>145</v>
      </c>
      <c r="E3760">
        <v>124</v>
      </c>
      <c r="F3760" t="s">
        <v>146</v>
      </c>
      <c r="G3760" t="s">
        <v>95</v>
      </c>
      <c r="H3760" t="s">
        <v>25</v>
      </c>
      <c r="I3760">
        <v>85</v>
      </c>
      <c r="J3760" t="s">
        <v>96</v>
      </c>
      <c r="K3760">
        <v>200</v>
      </c>
      <c r="L3760">
        <v>2</v>
      </c>
      <c r="M3760">
        <v>2</v>
      </c>
      <c r="N3760" t="s">
        <v>27</v>
      </c>
      <c r="O3760" t="s">
        <v>27</v>
      </c>
      <c r="P3760">
        <v>16</v>
      </c>
      <c r="Q3760" t="s">
        <v>27</v>
      </c>
      <c r="R3760" t="s">
        <v>32</v>
      </c>
      <c r="S3760">
        <v>4</v>
      </c>
      <c r="T3760">
        <v>55</v>
      </c>
      <c r="U3760" t="s">
        <v>39</v>
      </c>
    </row>
    <row r="3761" spans="1:21" x14ac:dyDescent="0.35">
      <c r="A3761" t="s">
        <v>68</v>
      </c>
      <c r="B3761">
        <v>40</v>
      </c>
      <c r="C3761">
        <v>2024</v>
      </c>
      <c r="D3761" t="s">
        <v>145</v>
      </c>
      <c r="E3761">
        <v>124</v>
      </c>
      <c r="F3761" t="s">
        <v>146</v>
      </c>
      <c r="G3761" t="s">
        <v>95</v>
      </c>
      <c r="H3761" t="s">
        <v>25</v>
      </c>
      <c r="I3761">
        <v>60</v>
      </c>
      <c r="J3761" t="s">
        <v>97</v>
      </c>
      <c r="K3761">
        <v>600</v>
      </c>
      <c r="L3761">
        <v>2</v>
      </c>
      <c r="M3761">
        <v>2</v>
      </c>
      <c r="N3761" t="s">
        <v>32</v>
      </c>
      <c r="O3761" t="s">
        <v>27</v>
      </c>
      <c r="P3761">
        <v>16</v>
      </c>
      <c r="Q3761" t="s">
        <v>27</v>
      </c>
      <c r="R3761" t="s">
        <v>27</v>
      </c>
      <c r="S3761">
        <v>0</v>
      </c>
      <c r="T3761">
        <v>50</v>
      </c>
      <c r="U3761" t="s">
        <v>39</v>
      </c>
    </row>
    <row r="3762" spans="1:21" x14ac:dyDescent="0.35">
      <c r="A3762" t="s">
        <v>69</v>
      </c>
      <c r="B3762">
        <v>41</v>
      </c>
      <c r="C3762">
        <v>2024</v>
      </c>
      <c r="D3762" t="s">
        <v>145</v>
      </c>
      <c r="E3762">
        <v>124</v>
      </c>
      <c r="F3762" t="s">
        <v>146</v>
      </c>
      <c r="G3762" t="s">
        <v>95</v>
      </c>
      <c r="H3762" t="s">
        <v>25</v>
      </c>
      <c r="I3762">
        <v>155</v>
      </c>
      <c r="J3762" t="s">
        <v>87</v>
      </c>
      <c r="K3762">
        <v>351</v>
      </c>
      <c r="L3762">
        <v>2</v>
      </c>
      <c r="M3762">
        <v>3</v>
      </c>
      <c r="N3762" t="s">
        <v>27</v>
      </c>
      <c r="O3762" t="s">
        <v>27</v>
      </c>
      <c r="P3762">
        <v>18</v>
      </c>
      <c r="Q3762" t="s">
        <v>27</v>
      </c>
      <c r="R3762" t="s">
        <v>27</v>
      </c>
      <c r="S3762">
        <v>0</v>
      </c>
      <c r="T3762">
        <v>65</v>
      </c>
      <c r="U3762" t="s">
        <v>39</v>
      </c>
    </row>
    <row r="3763" spans="1:21" x14ac:dyDescent="0.35">
      <c r="A3763" t="s">
        <v>70</v>
      </c>
      <c r="B3763">
        <v>42</v>
      </c>
      <c r="C3763">
        <v>2024</v>
      </c>
      <c r="D3763" t="s">
        <v>145</v>
      </c>
      <c r="E3763">
        <v>124</v>
      </c>
      <c r="F3763" t="s">
        <v>146</v>
      </c>
      <c r="G3763" t="s">
        <v>95</v>
      </c>
      <c r="H3763" t="s">
        <v>25</v>
      </c>
      <c r="I3763">
        <v>118</v>
      </c>
      <c r="J3763" t="s">
        <v>96</v>
      </c>
      <c r="K3763">
        <v>200</v>
      </c>
      <c r="L3763">
        <v>2</v>
      </c>
      <c r="M3763">
        <v>1</v>
      </c>
      <c r="N3763" t="s">
        <v>27</v>
      </c>
      <c r="O3763" t="s">
        <v>27</v>
      </c>
      <c r="P3763">
        <v>16</v>
      </c>
      <c r="Q3763" t="s">
        <v>32</v>
      </c>
      <c r="R3763" t="s">
        <v>27</v>
      </c>
      <c r="S3763">
        <v>0</v>
      </c>
      <c r="T3763">
        <v>82</v>
      </c>
      <c r="U3763" t="s">
        <v>39</v>
      </c>
    </row>
    <row r="3764" spans="1:21" x14ac:dyDescent="0.35">
      <c r="A3764" t="s">
        <v>71</v>
      </c>
      <c r="B3764">
        <v>44</v>
      </c>
      <c r="C3764">
        <v>2024</v>
      </c>
      <c r="D3764" t="s">
        <v>145</v>
      </c>
      <c r="E3764">
        <v>124</v>
      </c>
      <c r="F3764" t="s">
        <v>146</v>
      </c>
      <c r="G3764" t="s">
        <v>95</v>
      </c>
      <c r="H3764" t="s">
        <v>25</v>
      </c>
      <c r="I3764">
        <v>100</v>
      </c>
      <c r="J3764" t="s">
        <v>87</v>
      </c>
      <c r="K3764">
        <v>300</v>
      </c>
      <c r="L3764">
        <v>2</v>
      </c>
      <c r="M3764">
        <v>1</v>
      </c>
      <c r="N3764" t="s">
        <v>27</v>
      </c>
      <c r="O3764" t="s">
        <v>27</v>
      </c>
      <c r="P3764">
        <v>18</v>
      </c>
      <c r="Q3764" t="s">
        <v>32</v>
      </c>
      <c r="R3764" t="s">
        <v>27</v>
      </c>
      <c r="S3764">
        <v>0</v>
      </c>
      <c r="T3764">
        <v>25</v>
      </c>
      <c r="U3764" t="s">
        <v>29</v>
      </c>
    </row>
    <row r="3765" spans="1:21" x14ac:dyDescent="0.35">
      <c r="A3765" t="s">
        <v>72</v>
      </c>
      <c r="B3765">
        <v>45</v>
      </c>
      <c r="C3765">
        <v>2024</v>
      </c>
      <c r="D3765" t="s">
        <v>145</v>
      </c>
      <c r="E3765">
        <v>124</v>
      </c>
      <c r="F3765" t="s">
        <v>146</v>
      </c>
      <c r="G3765" t="s">
        <v>95</v>
      </c>
      <c r="H3765" t="s">
        <v>25</v>
      </c>
      <c r="I3765">
        <v>167</v>
      </c>
      <c r="J3765" t="s">
        <v>96</v>
      </c>
      <c r="K3765">
        <v>300</v>
      </c>
      <c r="L3765">
        <v>2</v>
      </c>
      <c r="M3765">
        <v>2</v>
      </c>
      <c r="N3765" t="s">
        <v>27</v>
      </c>
      <c r="O3765" t="s">
        <v>27</v>
      </c>
      <c r="P3765">
        <v>16</v>
      </c>
      <c r="Q3765" t="s">
        <v>27</v>
      </c>
      <c r="R3765" t="s">
        <v>32</v>
      </c>
      <c r="S3765">
        <v>4</v>
      </c>
      <c r="T3765">
        <v>52</v>
      </c>
      <c r="U3765" t="s">
        <v>39</v>
      </c>
    </row>
    <row r="3766" spans="1:21" x14ac:dyDescent="0.35">
      <c r="A3766" t="s">
        <v>73</v>
      </c>
      <c r="B3766">
        <v>46</v>
      </c>
      <c r="C3766">
        <v>2024</v>
      </c>
      <c r="D3766" t="s">
        <v>145</v>
      </c>
      <c r="E3766">
        <v>124</v>
      </c>
      <c r="F3766" t="s">
        <v>146</v>
      </c>
      <c r="G3766" t="s">
        <v>95</v>
      </c>
      <c r="H3766" t="s">
        <v>25</v>
      </c>
      <c r="I3766">
        <v>100</v>
      </c>
      <c r="J3766" t="s">
        <v>27</v>
      </c>
      <c r="K3766">
        <v>400</v>
      </c>
      <c r="L3766">
        <v>2</v>
      </c>
      <c r="M3766">
        <v>3</v>
      </c>
      <c r="N3766" t="s">
        <v>32</v>
      </c>
      <c r="O3766" t="s">
        <v>27</v>
      </c>
      <c r="P3766">
        <v>18</v>
      </c>
      <c r="Q3766" t="s">
        <v>27</v>
      </c>
      <c r="R3766" t="s">
        <v>27</v>
      </c>
      <c r="S3766">
        <v>0</v>
      </c>
      <c r="T3766">
        <v>50</v>
      </c>
      <c r="U3766" t="s">
        <v>39</v>
      </c>
    </row>
    <row r="3767" spans="1:21" x14ac:dyDescent="0.35">
      <c r="A3767" t="s">
        <v>74</v>
      </c>
      <c r="B3767">
        <v>47</v>
      </c>
      <c r="C3767">
        <v>2024</v>
      </c>
      <c r="D3767" t="s">
        <v>145</v>
      </c>
      <c r="E3767">
        <v>124</v>
      </c>
      <c r="F3767" t="s">
        <v>146</v>
      </c>
      <c r="G3767" t="s">
        <v>95</v>
      </c>
      <c r="H3767" t="s">
        <v>25</v>
      </c>
      <c r="I3767">
        <v>200</v>
      </c>
      <c r="J3767" t="s">
        <v>96</v>
      </c>
      <c r="K3767">
        <v>300</v>
      </c>
      <c r="L3767">
        <v>2</v>
      </c>
      <c r="M3767">
        <v>2</v>
      </c>
      <c r="N3767" t="s">
        <v>32</v>
      </c>
      <c r="O3767" t="s">
        <v>27</v>
      </c>
      <c r="P3767">
        <v>16</v>
      </c>
      <c r="Q3767" t="s">
        <v>27</v>
      </c>
      <c r="R3767" t="s">
        <v>27</v>
      </c>
      <c r="S3767">
        <v>0</v>
      </c>
      <c r="T3767">
        <v>60</v>
      </c>
      <c r="U3767" t="s">
        <v>147</v>
      </c>
    </row>
    <row r="3768" spans="1:21" x14ac:dyDescent="0.35">
      <c r="A3768" t="s">
        <v>75</v>
      </c>
      <c r="B3768">
        <v>48</v>
      </c>
      <c r="C3768">
        <v>2024</v>
      </c>
      <c r="D3768" t="s">
        <v>145</v>
      </c>
      <c r="E3768">
        <v>124</v>
      </c>
      <c r="F3768" t="s">
        <v>146</v>
      </c>
      <c r="G3768" t="s">
        <v>95</v>
      </c>
      <c r="H3768" t="s">
        <v>25</v>
      </c>
      <c r="I3768">
        <v>181</v>
      </c>
      <c r="J3768" t="s">
        <v>87</v>
      </c>
      <c r="K3768">
        <v>600</v>
      </c>
      <c r="L3768">
        <v>2</v>
      </c>
      <c r="M3768">
        <v>2</v>
      </c>
      <c r="N3768" t="s">
        <v>27</v>
      </c>
      <c r="O3768" t="s">
        <v>27</v>
      </c>
      <c r="P3768">
        <v>17</v>
      </c>
      <c r="Q3768" t="s">
        <v>27</v>
      </c>
      <c r="R3768" t="s">
        <v>27</v>
      </c>
      <c r="S3768">
        <v>4</v>
      </c>
      <c r="T3768">
        <v>50</v>
      </c>
      <c r="U3768" t="s">
        <v>39</v>
      </c>
    </row>
    <row r="3769" spans="1:21" x14ac:dyDescent="0.35">
      <c r="A3769" t="s">
        <v>76</v>
      </c>
      <c r="B3769">
        <v>49</v>
      </c>
      <c r="C3769">
        <v>2024</v>
      </c>
      <c r="D3769" t="s">
        <v>145</v>
      </c>
      <c r="E3769">
        <v>124</v>
      </c>
      <c r="F3769" t="s">
        <v>146</v>
      </c>
      <c r="G3769" t="s">
        <v>95</v>
      </c>
      <c r="H3769" t="s">
        <v>25</v>
      </c>
      <c r="I3769">
        <v>254</v>
      </c>
      <c r="J3769" t="s">
        <v>27</v>
      </c>
      <c r="K3769">
        <v>300</v>
      </c>
      <c r="L3769">
        <v>2</v>
      </c>
      <c r="M3769">
        <v>2</v>
      </c>
      <c r="N3769" t="s">
        <v>32</v>
      </c>
      <c r="O3769" t="s">
        <v>27</v>
      </c>
      <c r="P3769" t="s">
        <v>28</v>
      </c>
      <c r="Q3769" t="s">
        <v>27</v>
      </c>
      <c r="R3769" t="s">
        <v>32</v>
      </c>
      <c r="S3769">
        <v>0</v>
      </c>
      <c r="T3769">
        <v>52</v>
      </c>
      <c r="U3769" t="s">
        <v>29</v>
      </c>
    </row>
    <row r="3770" spans="1:21" x14ac:dyDescent="0.35">
      <c r="A3770" t="s">
        <v>77</v>
      </c>
      <c r="B3770">
        <v>50</v>
      </c>
      <c r="C3770">
        <v>2024</v>
      </c>
      <c r="D3770" t="s">
        <v>145</v>
      </c>
      <c r="E3770">
        <v>124</v>
      </c>
      <c r="F3770" t="s">
        <v>146</v>
      </c>
      <c r="G3770" t="s">
        <v>95</v>
      </c>
      <c r="H3770" t="s">
        <v>25</v>
      </c>
      <c r="I3770">
        <v>345</v>
      </c>
      <c r="J3770" t="s">
        <v>27</v>
      </c>
      <c r="K3770">
        <v>200</v>
      </c>
      <c r="L3770">
        <v>2</v>
      </c>
      <c r="M3770">
        <v>2</v>
      </c>
      <c r="N3770" t="s">
        <v>32</v>
      </c>
      <c r="O3770" t="s">
        <v>27</v>
      </c>
      <c r="P3770">
        <v>18</v>
      </c>
      <c r="Q3770" t="s">
        <v>27</v>
      </c>
      <c r="R3770" t="s">
        <v>27</v>
      </c>
      <c r="S3770">
        <v>0</v>
      </c>
      <c r="T3770">
        <v>155</v>
      </c>
      <c r="U3770" t="s">
        <v>29</v>
      </c>
    </row>
    <row r="3771" spans="1:21" x14ac:dyDescent="0.35">
      <c r="A3771" t="s">
        <v>78</v>
      </c>
      <c r="B3771">
        <v>51</v>
      </c>
      <c r="C3771">
        <v>2024</v>
      </c>
      <c r="D3771" t="s">
        <v>145</v>
      </c>
      <c r="E3771">
        <v>124</v>
      </c>
      <c r="F3771" t="s">
        <v>146</v>
      </c>
      <c r="G3771" t="s">
        <v>95</v>
      </c>
      <c r="H3771" t="s">
        <v>25</v>
      </c>
      <c r="I3771">
        <v>267</v>
      </c>
      <c r="J3771" t="s">
        <v>27</v>
      </c>
      <c r="K3771">
        <v>150</v>
      </c>
      <c r="L3771">
        <v>2</v>
      </c>
      <c r="M3771">
        <v>2</v>
      </c>
      <c r="N3771" t="s">
        <v>32</v>
      </c>
      <c r="O3771" t="s">
        <v>27</v>
      </c>
      <c r="P3771" t="s">
        <v>28</v>
      </c>
      <c r="Q3771" t="s">
        <v>27</v>
      </c>
      <c r="R3771" t="s">
        <v>32</v>
      </c>
      <c r="S3771">
        <v>0</v>
      </c>
      <c r="T3771">
        <v>90</v>
      </c>
      <c r="U3771" t="s">
        <v>29</v>
      </c>
    </row>
    <row r="3772" spans="1:21" x14ac:dyDescent="0.35">
      <c r="A3772" t="s">
        <v>79</v>
      </c>
      <c r="B3772">
        <v>53</v>
      </c>
      <c r="C3772">
        <v>2024</v>
      </c>
      <c r="D3772" t="s">
        <v>145</v>
      </c>
      <c r="E3772">
        <v>124</v>
      </c>
      <c r="F3772" t="s">
        <v>146</v>
      </c>
      <c r="G3772" t="s">
        <v>95</v>
      </c>
      <c r="H3772" t="s">
        <v>25</v>
      </c>
      <c r="I3772">
        <v>329</v>
      </c>
      <c r="J3772" t="s">
        <v>27</v>
      </c>
      <c r="K3772">
        <v>600</v>
      </c>
      <c r="L3772">
        <v>2</v>
      </c>
      <c r="M3772">
        <v>2</v>
      </c>
      <c r="N3772" t="s">
        <v>32</v>
      </c>
      <c r="O3772" t="s">
        <v>27</v>
      </c>
      <c r="P3772">
        <v>17</v>
      </c>
      <c r="Q3772" t="s">
        <v>27</v>
      </c>
      <c r="R3772" t="s">
        <v>32</v>
      </c>
      <c r="S3772">
        <v>0</v>
      </c>
      <c r="T3772">
        <v>66</v>
      </c>
      <c r="U3772" t="s">
        <v>39</v>
      </c>
    </row>
    <row r="3773" spans="1:21" x14ac:dyDescent="0.35">
      <c r="A3773" t="s">
        <v>80</v>
      </c>
      <c r="B3773">
        <v>54</v>
      </c>
      <c r="C3773">
        <v>2024</v>
      </c>
      <c r="D3773" t="s">
        <v>145</v>
      </c>
      <c r="E3773">
        <v>124</v>
      </c>
      <c r="F3773" t="s">
        <v>146</v>
      </c>
      <c r="G3773" t="s">
        <v>95</v>
      </c>
      <c r="H3773" t="s">
        <v>25</v>
      </c>
      <c r="I3773">
        <v>221</v>
      </c>
      <c r="J3773" t="s">
        <v>87</v>
      </c>
      <c r="K3773">
        <v>400</v>
      </c>
      <c r="L3773">
        <v>2</v>
      </c>
      <c r="M3773">
        <v>3</v>
      </c>
      <c r="N3773" t="s">
        <v>27</v>
      </c>
      <c r="O3773" t="s">
        <v>27</v>
      </c>
      <c r="P3773">
        <v>18</v>
      </c>
      <c r="Q3773" t="s">
        <v>32</v>
      </c>
      <c r="R3773" t="s">
        <v>32</v>
      </c>
      <c r="S3773">
        <v>0</v>
      </c>
      <c r="T3773">
        <v>70</v>
      </c>
      <c r="U3773" t="s">
        <v>39</v>
      </c>
    </row>
    <row r="3774" spans="1:21" x14ac:dyDescent="0.35">
      <c r="A3774" t="s">
        <v>81</v>
      </c>
      <c r="B3774">
        <v>55</v>
      </c>
      <c r="C3774">
        <v>2024</v>
      </c>
      <c r="D3774" t="s">
        <v>145</v>
      </c>
      <c r="E3774">
        <v>124</v>
      </c>
      <c r="F3774" t="s">
        <v>146</v>
      </c>
      <c r="G3774" t="s">
        <v>95</v>
      </c>
      <c r="H3774" t="s">
        <v>25</v>
      </c>
      <c r="I3774">
        <v>325.5</v>
      </c>
      <c r="J3774" t="s">
        <v>87</v>
      </c>
      <c r="K3774">
        <v>300</v>
      </c>
      <c r="L3774">
        <v>2</v>
      </c>
      <c r="M3774">
        <v>2</v>
      </c>
      <c r="N3774" t="s">
        <v>32</v>
      </c>
      <c r="O3774" t="s">
        <v>27</v>
      </c>
      <c r="P3774">
        <v>18</v>
      </c>
      <c r="Q3774" t="s">
        <v>27</v>
      </c>
      <c r="R3774" t="s">
        <v>32</v>
      </c>
      <c r="S3774">
        <v>0</v>
      </c>
      <c r="T3774">
        <v>11</v>
      </c>
      <c r="U3774" t="s">
        <v>29</v>
      </c>
    </row>
    <row r="3775" spans="1:21" x14ac:dyDescent="0.35">
      <c r="A3775" t="s">
        <v>82</v>
      </c>
      <c r="B3775">
        <v>56</v>
      </c>
      <c r="C3775">
        <v>2024</v>
      </c>
      <c r="D3775" t="s">
        <v>145</v>
      </c>
      <c r="E3775">
        <v>124</v>
      </c>
      <c r="F3775" t="s">
        <v>146</v>
      </c>
      <c r="G3775" t="s">
        <v>95</v>
      </c>
      <c r="H3775" t="s">
        <v>25</v>
      </c>
      <c r="I3775">
        <v>224</v>
      </c>
      <c r="J3775" t="s">
        <v>96</v>
      </c>
      <c r="K3775">
        <v>600</v>
      </c>
      <c r="L3775">
        <v>2</v>
      </c>
      <c r="M3775">
        <v>2</v>
      </c>
      <c r="N3775" t="s">
        <v>27</v>
      </c>
      <c r="O3775" t="s">
        <v>27</v>
      </c>
      <c r="P3775">
        <v>16</v>
      </c>
      <c r="Q3775" t="s">
        <v>27</v>
      </c>
      <c r="R3775" t="s">
        <v>32</v>
      </c>
      <c r="S3775">
        <v>0</v>
      </c>
      <c r="T3775">
        <v>96</v>
      </c>
      <c r="U3775" t="s">
        <v>29</v>
      </c>
    </row>
    <row r="3776" spans="1:21" x14ac:dyDescent="0.35">
      <c r="A3776" t="s">
        <v>21</v>
      </c>
      <c r="B3776">
        <v>1</v>
      </c>
      <c r="C3776">
        <v>2024</v>
      </c>
      <c r="D3776" t="s">
        <v>148</v>
      </c>
      <c r="E3776">
        <v>125</v>
      </c>
      <c r="F3776" t="s">
        <v>149</v>
      </c>
      <c r="G3776" t="s">
        <v>95</v>
      </c>
      <c r="H3776" t="s">
        <v>25</v>
      </c>
      <c r="I3776">
        <v>255</v>
      </c>
      <c r="J3776" t="s">
        <v>96</v>
      </c>
      <c r="K3776">
        <v>210</v>
      </c>
      <c r="L3776">
        <v>2</v>
      </c>
      <c r="M3776">
        <v>2</v>
      </c>
      <c r="N3776" s="2" t="s">
        <v>32</v>
      </c>
      <c r="O3776" t="s">
        <v>27</v>
      </c>
      <c r="P3776">
        <v>16</v>
      </c>
      <c r="Q3776" t="s">
        <v>27</v>
      </c>
      <c r="R3776" t="s">
        <v>27</v>
      </c>
      <c r="S3776">
        <v>0</v>
      </c>
      <c r="T3776">
        <v>100</v>
      </c>
      <c r="U3776" t="s">
        <v>29</v>
      </c>
    </row>
    <row r="3777" spans="1:21" x14ac:dyDescent="0.35">
      <c r="A3777" t="s">
        <v>30</v>
      </c>
      <c r="B3777">
        <v>2</v>
      </c>
      <c r="C3777">
        <v>2024</v>
      </c>
      <c r="D3777" t="s">
        <v>148</v>
      </c>
      <c r="E3777">
        <v>125</v>
      </c>
      <c r="F3777" t="s">
        <v>149</v>
      </c>
      <c r="G3777" t="s">
        <v>95</v>
      </c>
      <c r="H3777" t="s">
        <v>25</v>
      </c>
      <c r="I3777">
        <v>420</v>
      </c>
      <c r="J3777" t="s">
        <v>121</v>
      </c>
      <c r="K3777">
        <v>35</v>
      </c>
      <c r="L3777">
        <v>2</v>
      </c>
      <c r="M3777">
        <v>1</v>
      </c>
      <c r="N3777" t="s">
        <v>27</v>
      </c>
      <c r="O3777" t="s">
        <v>27</v>
      </c>
      <c r="P3777" t="s">
        <v>28</v>
      </c>
      <c r="Q3777" t="s">
        <v>27</v>
      </c>
      <c r="R3777" t="s">
        <v>27</v>
      </c>
      <c r="S3777">
        <v>0</v>
      </c>
      <c r="T3777">
        <v>180</v>
      </c>
      <c r="U3777" t="s">
        <v>29</v>
      </c>
    </row>
    <row r="3778" spans="1:21" x14ac:dyDescent="0.35">
      <c r="A3778" t="s">
        <v>33</v>
      </c>
      <c r="B3778">
        <v>4</v>
      </c>
      <c r="C3778">
        <v>2024</v>
      </c>
      <c r="D3778" t="s">
        <v>148</v>
      </c>
      <c r="E3778">
        <v>125</v>
      </c>
      <c r="F3778" t="s">
        <v>149</v>
      </c>
      <c r="G3778" t="s">
        <v>95</v>
      </c>
      <c r="H3778" t="s">
        <v>27</v>
      </c>
      <c r="I3778" t="s">
        <v>28</v>
      </c>
      <c r="J3778" t="s">
        <v>28</v>
      </c>
      <c r="K3778" t="s">
        <v>28</v>
      </c>
      <c r="L3778" t="s">
        <v>28</v>
      </c>
      <c r="M3778" t="s">
        <v>28</v>
      </c>
      <c r="N3778" t="s">
        <v>28</v>
      </c>
      <c r="O3778" t="s">
        <v>28</v>
      </c>
      <c r="P3778" t="s">
        <v>28</v>
      </c>
      <c r="Q3778" t="s">
        <v>28</v>
      </c>
      <c r="R3778" t="s">
        <v>28</v>
      </c>
      <c r="S3778" t="s">
        <v>28</v>
      </c>
      <c r="T3778" t="s">
        <v>28</v>
      </c>
      <c r="U3778" t="s">
        <v>28</v>
      </c>
    </row>
    <row r="3779" spans="1:21" x14ac:dyDescent="0.35">
      <c r="A3779" t="s">
        <v>34</v>
      </c>
      <c r="B3779">
        <v>5</v>
      </c>
      <c r="C3779">
        <v>2024</v>
      </c>
      <c r="D3779" t="s">
        <v>148</v>
      </c>
      <c r="E3779">
        <v>125</v>
      </c>
      <c r="F3779" t="s">
        <v>149</v>
      </c>
      <c r="G3779" t="s">
        <v>95</v>
      </c>
      <c r="H3779" t="s">
        <v>27</v>
      </c>
      <c r="I3779" t="s">
        <v>28</v>
      </c>
      <c r="J3779" t="s">
        <v>28</v>
      </c>
      <c r="K3779" t="s">
        <v>28</v>
      </c>
      <c r="L3779" t="s">
        <v>28</v>
      </c>
      <c r="M3779" t="s">
        <v>28</v>
      </c>
      <c r="N3779" t="s">
        <v>28</v>
      </c>
      <c r="O3779" t="s">
        <v>28</v>
      </c>
      <c r="P3779" t="s">
        <v>28</v>
      </c>
      <c r="Q3779" t="s">
        <v>28</v>
      </c>
      <c r="R3779" t="s">
        <v>28</v>
      </c>
      <c r="S3779" t="s">
        <v>28</v>
      </c>
      <c r="T3779" t="s">
        <v>28</v>
      </c>
      <c r="U3779" t="s">
        <v>28</v>
      </c>
    </row>
    <row r="3780" spans="1:21" x14ac:dyDescent="0.35">
      <c r="A3780" t="s">
        <v>35</v>
      </c>
      <c r="B3780">
        <v>6</v>
      </c>
      <c r="C3780">
        <v>2024</v>
      </c>
      <c r="D3780" t="s">
        <v>148</v>
      </c>
      <c r="E3780">
        <v>125</v>
      </c>
      <c r="F3780" t="s">
        <v>149</v>
      </c>
      <c r="G3780" t="s">
        <v>95</v>
      </c>
      <c r="H3780" t="s">
        <v>27</v>
      </c>
      <c r="I3780" t="s">
        <v>28</v>
      </c>
      <c r="J3780" t="s">
        <v>28</v>
      </c>
      <c r="K3780" t="s">
        <v>28</v>
      </c>
      <c r="L3780" t="s">
        <v>28</v>
      </c>
      <c r="M3780" t="s">
        <v>28</v>
      </c>
      <c r="N3780" t="s">
        <v>28</v>
      </c>
      <c r="O3780" t="s">
        <v>28</v>
      </c>
      <c r="P3780" t="s">
        <v>28</v>
      </c>
      <c r="Q3780" t="s">
        <v>28</v>
      </c>
      <c r="R3780" t="s">
        <v>28</v>
      </c>
      <c r="S3780" t="s">
        <v>28</v>
      </c>
      <c r="T3780" t="s">
        <v>28</v>
      </c>
      <c r="U3780" t="s">
        <v>28</v>
      </c>
    </row>
    <row r="3781" spans="1:21" x14ac:dyDescent="0.35">
      <c r="A3781" t="s">
        <v>36</v>
      </c>
      <c r="B3781">
        <v>8</v>
      </c>
      <c r="C3781">
        <v>2024</v>
      </c>
      <c r="D3781" t="s">
        <v>148</v>
      </c>
      <c r="E3781">
        <v>125</v>
      </c>
      <c r="F3781" t="s">
        <v>149</v>
      </c>
      <c r="G3781" t="s">
        <v>95</v>
      </c>
      <c r="H3781" t="s">
        <v>27</v>
      </c>
      <c r="I3781" t="s">
        <v>28</v>
      </c>
      <c r="J3781" t="s">
        <v>28</v>
      </c>
      <c r="K3781" t="s">
        <v>28</v>
      </c>
      <c r="L3781" t="s">
        <v>28</v>
      </c>
      <c r="M3781" t="s">
        <v>28</v>
      </c>
      <c r="N3781" t="s">
        <v>28</v>
      </c>
      <c r="O3781" t="s">
        <v>28</v>
      </c>
      <c r="P3781" t="s">
        <v>28</v>
      </c>
      <c r="Q3781" t="s">
        <v>28</v>
      </c>
      <c r="R3781" t="s">
        <v>28</v>
      </c>
      <c r="S3781" t="s">
        <v>28</v>
      </c>
      <c r="T3781" t="s">
        <v>28</v>
      </c>
      <c r="U3781" t="s">
        <v>28</v>
      </c>
    </row>
    <row r="3782" spans="1:21" x14ac:dyDescent="0.35">
      <c r="A3782" t="s">
        <v>37</v>
      </c>
      <c r="B3782">
        <v>9</v>
      </c>
      <c r="C3782">
        <v>2024</v>
      </c>
      <c r="D3782" t="s">
        <v>148</v>
      </c>
      <c r="E3782">
        <v>125</v>
      </c>
      <c r="F3782" t="s">
        <v>149</v>
      </c>
      <c r="G3782" t="s">
        <v>95</v>
      </c>
      <c r="H3782" t="s">
        <v>27</v>
      </c>
      <c r="I3782" t="s">
        <v>28</v>
      </c>
      <c r="J3782" t="s">
        <v>28</v>
      </c>
      <c r="K3782" t="s">
        <v>28</v>
      </c>
      <c r="L3782" t="s">
        <v>28</v>
      </c>
      <c r="M3782" t="s">
        <v>28</v>
      </c>
      <c r="N3782" t="s">
        <v>28</v>
      </c>
      <c r="O3782" t="s">
        <v>28</v>
      </c>
      <c r="P3782" t="s">
        <v>28</v>
      </c>
      <c r="Q3782" t="s">
        <v>28</v>
      </c>
      <c r="R3782" t="s">
        <v>28</v>
      </c>
      <c r="S3782" t="s">
        <v>28</v>
      </c>
      <c r="T3782" t="s">
        <v>28</v>
      </c>
      <c r="U3782" t="s">
        <v>28</v>
      </c>
    </row>
    <row r="3783" spans="1:21" x14ac:dyDescent="0.35">
      <c r="A3783" t="s">
        <v>38</v>
      </c>
      <c r="B3783">
        <v>10</v>
      </c>
      <c r="C3783">
        <v>2024</v>
      </c>
      <c r="D3783" t="s">
        <v>148</v>
      </c>
      <c r="E3783">
        <v>125</v>
      </c>
      <c r="F3783" t="s">
        <v>149</v>
      </c>
      <c r="G3783" t="s">
        <v>95</v>
      </c>
      <c r="H3783" t="s">
        <v>27</v>
      </c>
      <c r="I3783" t="s">
        <v>28</v>
      </c>
      <c r="J3783" t="s">
        <v>28</v>
      </c>
      <c r="K3783" t="s">
        <v>28</v>
      </c>
      <c r="L3783" t="s">
        <v>28</v>
      </c>
      <c r="M3783" t="s">
        <v>28</v>
      </c>
      <c r="N3783" t="s">
        <v>28</v>
      </c>
      <c r="O3783" t="s">
        <v>28</v>
      </c>
      <c r="P3783" t="s">
        <v>28</v>
      </c>
      <c r="Q3783" t="s">
        <v>28</v>
      </c>
      <c r="R3783" t="s">
        <v>28</v>
      </c>
      <c r="S3783" t="s">
        <v>28</v>
      </c>
      <c r="T3783" t="s">
        <v>28</v>
      </c>
      <c r="U3783" t="s">
        <v>28</v>
      </c>
    </row>
    <row r="3784" spans="1:21" x14ac:dyDescent="0.35">
      <c r="A3784" t="s">
        <v>40</v>
      </c>
      <c r="B3784">
        <v>11</v>
      </c>
      <c r="C3784">
        <v>2024</v>
      </c>
      <c r="D3784" t="s">
        <v>148</v>
      </c>
      <c r="E3784">
        <v>125</v>
      </c>
      <c r="F3784" t="s">
        <v>149</v>
      </c>
      <c r="G3784" t="s">
        <v>95</v>
      </c>
      <c r="H3784" t="s">
        <v>25</v>
      </c>
      <c r="I3784">
        <v>230</v>
      </c>
      <c r="J3784" t="s">
        <v>96</v>
      </c>
      <c r="K3784">
        <v>100</v>
      </c>
      <c r="L3784">
        <v>2</v>
      </c>
      <c r="M3784">
        <v>1</v>
      </c>
      <c r="N3784" s="2" t="s">
        <v>27</v>
      </c>
      <c r="O3784" t="s">
        <v>27</v>
      </c>
      <c r="P3784">
        <v>18</v>
      </c>
      <c r="Q3784" t="s">
        <v>27</v>
      </c>
      <c r="R3784" t="s">
        <v>27</v>
      </c>
      <c r="S3784">
        <v>6</v>
      </c>
      <c r="T3784">
        <v>110</v>
      </c>
      <c r="U3784" t="s">
        <v>39</v>
      </c>
    </row>
    <row r="3785" spans="1:21" x14ac:dyDescent="0.35">
      <c r="A3785" t="s">
        <v>41</v>
      </c>
      <c r="B3785">
        <v>12</v>
      </c>
      <c r="C3785">
        <v>2024</v>
      </c>
      <c r="D3785" t="s">
        <v>148</v>
      </c>
      <c r="E3785">
        <v>125</v>
      </c>
      <c r="F3785" t="s">
        <v>149</v>
      </c>
      <c r="G3785" t="s">
        <v>95</v>
      </c>
      <c r="H3785" t="s">
        <v>27</v>
      </c>
      <c r="I3785" t="s">
        <v>28</v>
      </c>
      <c r="J3785" t="s">
        <v>28</v>
      </c>
      <c r="K3785" t="s">
        <v>28</v>
      </c>
      <c r="L3785" t="s">
        <v>28</v>
      </c>
      <c r="M3785" t="s">
        <v>28</v>
      </c>
      <c r="N3785" t="s">
        <v>28</v>
      </c>
      <c r="O3785" t="s">
        <v>28</v>
      </c>
      <c r="P3785" t="s">
        <v>28</v>
      </c>
      <c r="Q3785" t="s">
        <v>28</v>
      </c>
      <c r="R3785" t="s">
        <v>28</v>
      </c>
      <c r="S3785" t="s">
        <v>28</v>
      </c>
      <c r="T3785" t="s">
        <v>28</v>
      </c>
      <c r="U3785" t="s">
        <v>28</v>
      </c>
    </row>
    <row r="3786" spans="1:21" x14ac:dyDescent="0.35">
      <c r="A3786" t="s">
        <v>42</v>
      </c>
      <c r="B3786">
        <v>13</v>
      </c>
      <c r="C3786">
        <v>2024</v>
      </c>
      <c r="D3786" t="s">
        <v>148</v>
      </c>
      <c r="E3786">
        <v>125</v>
      </c>
      <c r="F3786" t="s">
        <v>149</v>
      </c>
      <c r="G3786" t="s">
        <v>95</v>
      </c>
      <c r="H3786" t="s">
        <v>27</v>
      </c>
      <c r="I3786" t="s">
        <v>28</v>
      </c>
      <c r="J3786" t="s">
        <v>28</v>
      </c>
      <c r="K3786" t="s">
        <v>28</v>
      </c>
      <c r="L3786" t="s">
        <v>28</v>
      </c>
      <c r="M3786" t="s">
        <v>28</v>
      </c>
      <c r="N3786" t="s">
        <v>28</v>
      </c>
      <c r="O3786" t="s">
        <v>28</v>
      </c>
      <c r="P3786" t="s">
        <v>28</v>
      </c>
      <c r="Q3786" t="s">
        <v>28</v>
      </c>
      <c r="R3786" t="s">
        <v>28</v>
      </c>
      <c r="S3786" t="s">
        <v>28</v>
      </c>
      <c r="T3786" t="s">
        <v>28</v>
      </c>
      <c r="U3786" t="s">
        <v>28</v>
      </c>
    </row>
    <row r="3787" spans="1:21" x14ac:dyDescent="0.35">
      <c r="A3787" t="s">
        <v>43</v>
      </c>
      <c r="B3787">
        <v>15</v>
      </c>
      <c r="C3787">
        <v>2024</v>
      </c>
      <c r="D3787" t="s">
        <v>148</v>
      </c>
      <c r="E3787">
        <v>125</v>
      </c>
      <c r="F3787" t="s">
        <v>149</v>
      </c>
      <c r="G3787" t="s">
        <v>95</v>
      </c>
      <c r="H3787" t="s">
        <v>25</v>
      </c>
      <c r="I3787">
        <v>255</v>
      </c>
      <c r="J3787" t="s">
        <v>87</v>
      </c>
      <c r="K3787">
        <v>1800</v>
      </c>
      <c r="L3787">
        <v>2</v>
      </c>
      <c r="M3787">
        <v>1</v>
      </c>
      <c r="N3787" s="2" t="s">
        <v>32</v>
      </c>
      <c r="O3787" t="s">
        <v>27</v>
      </c>
      <c r="P3787">
        <v>16</v>
      </c>
      <c r="Q3787" t="s">
        <v>27</v>
      </c>
      <c r="R3787" t="s">
        <v>27</v>
      </c>
      <c r="S3787">
        <v>0</v>
      </c>
      <c r="T3787">
        <v>46</v>
      </c>
      <c r="U3787" t="s">
        <v>29</v>
      </c>
    </row>
    <row r="3788" spans="1:21" x14ac:dyDescent="0.35">
      <c r="A3788" t="s">
        <v>44</v>
      </c>
      <c r="B3788">
        <v>16</v>
      </c>
      <c r="C3788">
        <v>2024</v>
      </c>
      <c r="D3788" t="s">
        <v>148</v>
      </c>
      <c r="E3788">
        <v>125</v>
      </c>
      <c r="F3788" t="s">
        <v>149</v>
      </c>
      <c r="G3788" t="s">
        <v>95</v>
      </c>
      <c r="H3788" t="s">
        <v>27</v>
      </c>
      <c r="I3788" t="s">
        <v>28</v>
      </c>
      <c r="J3788" t="s">
        <v>28</v>
      </c>
      <c r="K3788" t="s">
        <v>28</v>
      </c>
      <c r="L3788" t="s">
        <v>28</v>
      </c>
      <c r="M3788" t="s">
        <v>28</v>
      </c>
      <c r="N3788" s="2" t="s">
        <v>28</v>
      </c>
      <c r="O3788" t="s">
        <v>28</v>
      </c>
      <c r="P3788" t="s">
        <v>28</v>
      </c>
      <c r="Q3788" t="s">
        <v>28</v>
      </c>
      <c r="R3788" t="s">
        <v>28</v>
      </c>
      <c r="S3788" t="s">
        <v>28</v>
      </c>
      <c r="T3788" t="s">
        <v>28</v>
      </c>
      <c r="U3788" t="s">
        <v>28</v>
      </c>
    </row>
    <row r="3789" spans="1:21" x14ac:dyDescent="0.35">
      <c r="A3789" t="s">
        <v>45</v>
      </c>
      <c r="B3789">
        <v>17</v>
      </c>
      <c r="C3789">
        <v>2024</v>
      </c>
      <c r="D3789" t="s">
        <v>148</v>
      </c>
      <c r="E3789">
        <v>125</v>
      </c>
      <c r="F3789" t="s">
        <v>149</v>
      </c>
      <c r="G3789" t="s">
        <v>95</v>
      </c>
      <c r="H3789" t="s">
        <v>25</v>
      </c>
      <c r="I3789">
        <v>30</v>
      </c>
      <c r="J3789" t="s">
        <v>87</v>
      </c>
      <c r="K3789">
        <v>300</v>
      </c>
      <c r="L3789">
        <v>2</v>
      </c>
      <c r="M3789">
        <v>0</v>
      </c>
      <c r="N3789" t="s">
        <v>27</v>
      </c>
      <c r="O3789" t="s">
        <v>27</v>
      </c>
      <c r="P3789">
        <v>16</v>
      </c>
      <c r="Q3789" t="s">
        <v>27</v>
      </c>
      <c r="R3789" t="s">
        <v>27</v>
      </c>
      <c r="S3789">
        <v>10</v>
      </c>
      <c r="T3789">
        <v>50</v>
      </c>
      <c r="U3789" t="s">
        <v>29</v>
      </c>
    </row>
    <row r="3790" spans="1:21" x14ac:dyDescent="0.35">
      <c r="A3790" t="s">
        <v>46</v>
      </c>
      <c r="B3790">
        <v>18</v>
      </c>
      <c r="C3790">
        <v>2024</v>
      </c>
      <c r="D3790" t="s">
        <v>148</v>
      </c>
      <c r="E3790">
        <v>125</v>
      </c>
      <c r="F3790" t="s">
        <v>149</v>
      </c>
      <c r="G3790" t="s">
        <v>95</v>
      </c>
      <c r="H3790" t="s">
        <v>27</v>
      </c>
      <c r="I3790" t="s">
        <v>28</v>
      </c>
      <c r="J3790" t="s">
        <v>28</v>
      </c>
      <c r="K3790" t="s">
        <v>28</v>
      </c>
      <c r="L3790" t="s">
        <v>28</v>
      </c>
      <c r="M3790" t="s">
        <v>28</v>
      </c>
      <c r="N3790" s="2" t="s">
        <v>28</v>
      </c>
      <c r="O3790" t="s">
        <v>28</v>
      </c>
      <c r="P3790" t="s">
        <v>28</v>
      </c>
      <c r="Q3790" t="s">
        <v>28</v>
      </c>
      <c r="R3790" t="s">
        <v>28</v>
      </c>
      <c r="S3790" t="s">
        <v>28</v>
      </c>
      <c r="T3790" t="s">
        <v>28</v>
      </c>
      <c r="U3790" t="s">
        <v>28</v>
      </c>
    </row>
    <row r="3791" spans="1:21" x14ac:dyDescent="0.35">
      <c r="A3791" t="s">
        <v>47</v>
      </c>
      <c r="B3791">
        <v>19</v>
      </c>
      <c r="C3791">
        <v>2024</v>
      </c>
      <c r="D3791" t="s">
        <v>148</v>
      </c>
      <c r="E3791">
        <v>125</v>
      </c>
      <c r="F3791" t="s">
        <v>149</v>
      </c>
      <c r="G3791" t="s">
        <v>95</v>
      </c>
      <c r="H3791" t="s">
        <v>88</v>
      </c>
      <c r="I3791">
        <v>0</v>
      </c>
      <c r="J3791" t="s">
        <v>121</v>
      </c>
      <c r="K3791">
        <v>0</v>
      </c>
      <c r="L3791">
        <v>0</v>
      </c>
      <c r="M3791">
        <v>0</v>
      </c>
      <c r="N3791" s="2" t="s">
        <v>27</v>
      </c>
      <c r="O3791" t="s">
        <v>27</v>
      </c>
      <c r="P3791" t="s">
        <v>28</v>
      </c>
      <c r="Q3791" t="s">
        <v>27</v>
      </c>
      <c r="R3791" t="s">
        <v>27</v>
      </c>
      <c r="S3791">
        <v>0</v>
      </c>
      <c r="T3791">
        <v>0</v>
      </c>
      <c r="U3791" s="8" t="s">
        <v>28</v>
      </c>
    </row>
    <row r="3792" spans="1:21" x14ac:dyDescent="0.35">
      <c r="A3792" t="s">
        <v>48</v>
      </c>
      <c r="B3792">
        <v>20</v>
      </c>
      <c r="C3792">
        <v>2024</v>
      </c>
      <c r="D3792" t="s">
        <v>148</v>
      </c>
      <c r="E3792">
        <v>125</v>
      </c>
      <c r="F3792" t="s">
        <v>149</v>
      </c>
      <c r="G3792" t="s">
        <v>95</v>
      </c>
      <c r="H3792" t="s">
        <v>27</v>
      </c>
      <c r="I3792" t="s">
        <v>28</v>
      </c>
      <c r="J3792" t="s">
        <v>28</v>
      </c>
      <c r="K3792" t="s">
        <v>28</v>
      </c>
      <c r="L3792" t="s">
        <v>28</v>
      </c>
      <c r="M3792" t="s">
        <v>28</v>
      </c>
      <c r="N3792" s="2" t="s">
        <v>28</v>
      </c>
      <c r="O3792" t="s">
        <v>28</v>
      </c>
      <c r="P3792" t="s">
        <v>28</v>
      </c>
      <c r="Q3792" t="s">
        <v>28</v>
      </c>
      <c r="R3792" t="s">
        <v>28</v>
      </c>
      <c r="S3792" t="s">
        <v>28</v>
      </c>
      <c r="T3792" t="s">
        <v>28</v>
      </c>
      <c r="U3792" t="s">
        <v>28</v>
      </c>
    </row>
    <row r="3793" spans="1:21" x14ac:dyDescent="0.35">
      <c r="A3793" t="s">
        <v>49</v>
      </c>
      <c r="B3793">
        <v>21</v>
      </c>
      <c r="C3793">
        <v>2024</v>
      </c>
      <c r="D3793" t="s">
        <v>148</v>
      </c>
      <c r="E3793">
        <v>125</v>
      </c>
      <c r="F3793" t="s">
        <v>149</v>
      </c>
      <c r="G3793" t="s">
        <v>95</v>
      </c>
      <c r="H3793" t="s">
        <v>27</v>
      </c>
      <c r="I3793" s="8" t="s">
        <v>28</v>
      </c>
      <c r="J3793" s="8" t="s">
        <v>28</v>
      </c>
      <c r="K3793" s="8" t="s">
        <v>28</v>
      </c>
      <c r="L3793" s="8" t="s">
        <v>28</v>
      </c>
      <c r="M3793" s="8" t="s">
        <v>28</v>
      </c>
      <c r="N3793" s="15" t="s">
        <v>28</v>
      </c>
      <c r="O3793" s="8" t="s">
        <v>28</v>
      </c>
      <c r="P3793" t="s">
        <v>28</v>
      </c>
      <c r="Q3793" s="8" t="s">
        <v>28</v>
      </c>
      <c r="R3793" s="8" t="s">
        <v>28</v>
      </c>
      <c r="S3793" t="s">
        <v>28</v>
      </c>
      <c r="T3793" t="s">
        <v>28</v>
      </c>
      <c r="U3793" s="8" t="s">
        <v>28</v>
      </c>
    </row>
    <row r="3794" spans="1:21" x14ac:dyDescent="0.35">
      <c r="A3794" t="s">
        <v>50</v>
      </c>
      <c r="B3794">
        <v>22</v>
      </c>
      <c r="C3794">
        <v>2024</v>
      </c>
      <c r="D3794" t="s">
        <v>148</v>
      </c>
      <c r="E3794">
        <v>125</v>
      </c>
      <c r="F3794" t="s">
        <v>149</v>
      </c>
      <c r="G3794" t="s">
        <v>95</v>
      </c>
      <c r="H3794" t="s">
        <v>25</v>
      </c>
      <c r="I3794">
        <v>25</v>
      </c>
      <c r="J3794" t="s">
        <v>96</v>
      </c>
      <c r="K3794">
        <v>500</v>
      </c>
      <c r="L3794">
        <v>2</v>
      </c>
      <c r="M3794">
        <v>1</v>
      </c>
      <c r="N3794" t="s">
        <v>27</v>
      </c>
      <c r="O3794" t="s">
        <v>27</v>
      </c>
      <c r="P3794">
        <v>16</v>
      </c>
      <c r="Q3794" t="s">
        <v>27</v>
      </c>
      <c r="R3794" t="s">
        <v>27</v>
      </c>
      <c r="S3794">
        <v>0</v>
      </c>
      <c r="T3794">
        <v>50</v>
      </c>
      <c r="U3794" t="s">
        <v>29</v>
      </c>
    </row>
    <row r="3795" spans="1:21" x14ac:dyDescent="0.35">
      <c r="A3795" t="s">
        <v>51</v>
      </c>
      <c r="B3795">
        <v>23</v>
      </c>
      <c r="C3795">
        <v>2024</v>
      </c>
      <c r="D3795" t="s">
        <v>148</v>
      </c>
      <c r="E3795">
        <v>125</v>
      </c>
      <c r="F3795" t="s">
        <v>149</v>
      </c>
      <c r="G3795" t="s">
        <v>95</v>
      </c>
      <c r="H3795" t="s">
        <v>27</v>
      </c>
      <c r="I3795" s="8" t="s">
        <v>28</v>
      </c>
      <c r="J3795" s="8" t="s">
        <v>28</v>
      </c>
      <c r="K3795" s="8" t="s">
        <v>28</v>
      </c>
      <c r="L3795" s="8" t="s">
        <v>28</v>
      </c>
      <c r="M3795" s="8" t="s">
        <v>28</v>
      </c>
      <c r="N3795" s="8" t="s">
        <v>28</v>
      </c>
      <c r="O3795" s="8" t="s">
        <v>28</v>
      </c>
      <c r="P3795" s="8" t="s">
        <v>28</v>
      </c>
      <c r="Q3795" s="8" t="s">
        <v>28</v>
      </c>
      <c r="R3795" s="8" t="s">
        <v>28</v>
      </c>
      <c r="S3795" t="s">
        <v>28</v>
      </c>
      <c r="T3795" t="s">
        <v>28</v>
      </c>
      <c r="U3795" s="8" t="s">
        <v>28</v>
      </c>
    </row>
    <row r="3796" spans="1:21" x14ac:dyDescent="0.35">
      <c r="A3796" t="s">
        <v>52</v>
      </c>
      <c r="B3796">
        <v>24</v>
      </c>
      <c r="C3796">
        <v>2024</v>
      </c>
      <c r="D3796" t="s">
        <v>148</v>
      </c>
      <c r="E3796">
        <v>125</v>
      </c>
      <c r="F3796" t="s">
        <v>149</v>
      </c>
      <c r="G3796" t="s">
        <v>95</v>
      </c>
      <c r="H3796" t="s">
        <v>27</v>
      </c>
      <c r="I3796" s="8" t="s">
        <v>28</v>
      </c>
      <c r="J3796" s="8" t="s">
        <v>28</v>
      </c>
      <c r="K3796" s="8" t="s">
        <v>28</v>
      </c>
      <c r="L3796" s="8" t="s">
        <v>28</v>
      </c>
      <c r="M3796" s="8" t="s">
        <v>28</v>
      </c>
      <c r="N3796" s="8" t="s">
        <v>28</v>
      </c>
      <c r="O3796" s="8" t="s">
        <v>28</v>
      </c>
      <c r="P3796" s="8" t="s">
        <v>28</v>
      </c>
      <c r="Q3796" s="8" t="s">
        <v>28</v>
      </c>
      <c r="R3796" s="8" t="s">
        <v>28</v>
      </c>
      <c r="S3796" t="s">
        <v>28</v>
      </c>
      <c r="T3796" t="s">
        <v>28</v>
      </c>
      <c r="U3796" s="8" t="s">
        <v>28</v>
      </c>
    </row>
    <row r="3797" spans="1:21" x14ac:dyDescent="0.35">
      <c r="A3797" t="s">
        <v>53</v>
      </c>
      <c r="B3797">
        <v>25</v>
      </c>
      <c r="C3797">
        <v>2024</v>
      </c>
      <c r="D3797" t="s">
        <v>148</v>
      </c>
      <c r="E3797">
        <v>125</v>
      </c>
      <c r="F3797" t="s">
        <v>149</v>
      </c>
      <c r="G3797" t="s">
        <v>95</v>
      </c>
      <c r="H3797" t="s">
        <v>27</v>
      </c>
      <c r="I3797" s="8" t="s">
        <v>28</v>
      </c>
      <c r="J3797" s="8" t="s">
        <v>28</v>
      </c>
      <c r="K3797" s="8" t="s">
        <v>28</v>
      </c>
      <c r="L3797" s="8" t="s">
        <v>28</v>
      </c>
      <c r="M3797" s="8" t="s">
        <v>28</v>
      </c>
      <c r="N3797" s="8" t="s">
        <v>28</v>
      </c>
      <c r="O3797" s="8" t="s">
        <v>28</v>
      </c>
      <c r="P3797" s="8" t="s">
        <v>28</v>
      </c>
      <c r="Q3797" s="8" t="s">
        <v>28</v>
      </c>
      <c r="R3797" s="8" t="s">
        <v>28</v>
      </c>
      <c r="S3797" t="s">
        <v>28</v>
      </c>
      <c r="T3797" t="s">
        <v>28</v>
      </c>
      <c r="U3797" s="8" t="s">
        <v>28</v>
      </c>
    </row>
    <row r="3798" spans="1:21" x14ac:dyDescent="0.35">
      <c r="A3798" t="s">
        <v>54</v>
      </c>
      <c r="B3798">
        <v>26</v>
      </c>
      <c r="C3798">
        <v>2024</v>
      </c>
      <c r="D3798" t="s">
        <v>148</v>
      </c>
      <c r="E3798">
        <v>125</v>
      </c>
      <c r="F3798" t="s">
        <v>149</v>
      </c>
      <c r="G3798" t="s">
        <v>95</v>
      </c>
      <c r="H3798" t="s">
        <v>27</v>
      </c>
      <c r="I3798" s="8" t="s">
        <v>28</v>
      </c>
      <c r="J3798" s="8" t="s">
        <v>28</v>
      </c>
      <c r="K3798" s="8" t="s">
        <v>28</v>
      </c>
      <c r="L3798" s="8" t="s">
        <v>28</v>
      </c>
      <c r="M3798" s="8" t="s">
        <v>28</v>
      </c>
      <c r="N3798" s="8" t="s">
        <v>28</v>
      </c>
      <c r="O3798" s="8" t="s">
        <v>28</v>
      </c>
      <c r="P3798" s="8" t="s">
        <v>28</v>
      </c>
      <c r="Q3798" s="8" t="s">
        <v>28</v>
      </c>
      <c r="R3798" s="8" t="s">
        <v>28</v>
      </c>
      <c r="S3798" t="s">
        <v>28</v>
      </c>
      <c r="T3798" t="s">
        <v>28</v>
      </c>
      <c r="U3798" s="8" t="s">
        <v>28</v>
      </c>
    </row>
    <row r="3799" spans="1:21" x14ac:dyDescent="0.35">
      <c r="A3799" t="s">
        <v>55</v>
      </c>
      <c r="B3799">
        <v>27</v>
      </c>
      <c r="C3799">
        <v>2024</v>
      </c>
      <c r="D3799" t="s">
        <v>148</v>
      </c>
      <c r="E3799">
        <v>125</v>
      </c>
      <c r="F3799" t="s">
        <v>149</v>
      </c>
      <c r="G3799" t="s">
        <v>95</v>
      </c>
      <c r="H3799" t="s">
        <v>27</v>
      </c>
      <c r="I3799" s="8" t="s">
        <v>28</v>
      </c>
      <c r="J3799" s="8" t="s">
        <v>28</v>
      </c>
      <c r="K3799" s="8" t="s">
        <v>28</v>
      </c>
      <c r="L3799" s="8" t="s">
        <v>28</v>
      </c>
      <c r="M3799" s="8" t="s">
        <v>28</v>
      </c>
      <c r="N3799" s="8" t="s">
        <v>28</v>
      </c>
      <c r="O3799" s="8" t="s">
        <v>28</v>
      </c>
      <c r="P3799" s="8" t="s">
        <v>28</v>
      </c>
      <c r="Q3799" s="8" t="s">
        <v>28</v>
      </c>
      <c r="R3799" s="8" t="s">
        <v>28</v>
      </c>
      <c r="S3799" t="s">
        <v>28</v>
      </c>
      <c r="T3799" t="s">
        <v>28</v>
      </c>
      <c r="U3799" s="8" t="s">
        <v>28</v>
      </c>
    </row>
    <row r="3800" spans="1:21" x14ac:dyDescent="0.35">
      <c r="A3800" t="s">
        <v>56</v>
      </c>
      <c r="B3800">
        <v>28</v>
      </c>
      <c r="C3800">
        <v>2024</v>
      </c>
      <c r="D3800" t="s">
        <v>148</v>
      </c>
      <c r="E3800">
        <v>125</v>
      </c>
      <c r="F3800" t="s">
        <v>149</v>
      </c>
      <c r="G3800" t="s">
        <v>95</v>
      </c>
      <c r="H3800" t="s">
        <v>88</v>
      </c>
      <c r="I3800">
        <v>25</v>
      </c>
      <c r="J3800" t="s">
        <v>121</v>
      </c>
      <c r="K3800">
        <v>0</v>
      </c>
      <c r="L3800">
        <v>0</v>
      </c>
      <c r="M3800">
        <v>0</v>
      </c>
      <c r="N3800" t="s">
        <v>27</v>
      </c>
      <c r="O3800" s="8" t="s">
        <v>27</v>
      </c>
      <c r="P3800" s="8" t="s">
        <v>28</v>
      </c>
      <c r="Q3800" s="8" t="s">
        <v>27</v>
      </c>
      <c r="R3800" s="8" t="s">
        <v>27</v>
      </c>
      <c r="S3800">
        <v>0</v>
      </c>
      <c r="T3800">
        <v>0</v>
      </c>
      <c r="U3800" s="8" t="s">
        <v>27</v>
      </c>
    </row>
    <row r="3801" spans="1:21" x14ac:dyDescent="0.35">
      <c r="A3801" t="s">
        <v>57</v>
      </c>
      <c r="B3801">
        <v>29</v>
      </c>
      <c r="C3801">
        <v>2024</v>
      </c>
      <c r="D3801" t="s">
        <v>148</v>
      </c>
      <c r="E3801">
        <v>125</v>
      </c>
      <c r="F3801" t="s">
        <v>149</v>
      </c>
      <c r="G3801" t="s">
        <v>95</v>
      </c>
      <c r="H3801" t="s">
        <v>25</v>
      </c>
      <c r="I3801">
        <v>20</v>
      </c>
      <c r="J3801" t="s">
        <v>121</v>
      </c>
      <c r="K3801">
        <v>4</v>
      </c>
      <c r="L3801">
        <v>0</v>
      </c>
      <c r="M3801">
        <v>0</v>
      </c>
      <c r="N3801" t="s">
        <v>27</v>
      </c>
      <c r="O3801" t="s">
        <v>27</v>
      </c>
      <c r="P3801">
        <v>17</v>
      </c>
      <c r="Q3801" t="s">
        <v>27</v>
      </c>
      <c r="R3801" t="s">
        <v>27</v>
      </c>
      <c r="S3801">
        <v>0</v>
      </c>
      <c r="T3801">
        <v>0</v>
      </c>
      <c r="U3801" t="s">
        <v>29</v>
      </c>
    </row>
    <row r="3802" spans="1:21" x14ac:dyDescent="0.35">
      <c r="A3802" t="s">
        <v>58</v>
      </c>
      <c r="B3802">
        <v>30</v>
      </c>
      <c r="C3802">
        <v>2024</v>
      </c>
      <c r="D3802" t="s">
        <v>148</v>
      </c>
      <c r="E3802">
        <v>125</v>
      </c>
      <c r="F3802" t="s">
        <v>149</v>
      </c>
      <c r="G3802" t="s">
        <v>95</v>
      </c>
      <c r="H3802" t="s">
        <v>27</v>
      </c>
      <c r="I3802" t="s">
        <v>28</v>
      </c>
      <c r="J3802" t="s">
        <v>28</v>
      </c>
      <c r="K3802" t="s">
        <v>28</v>
      </c>
      <c r="L3802" t="s">
        <v>28</v>
      </c>
      <c r="M3802" t="s">
        <v>28</v>
      </c>
      <c r="N3802" t="s">
        <v>28</v>
      </c>
      <c r="O3802" t="s">
        <v>28</v>
      </c>
      <c r="P3802" t="s">
        <v>28</v>
      </c>
      <c r="Q3802" t="s">
        <v>28</v>
      </c>
      <c r="R3802" t="s">
        <v>28</v>
      </c>
      <c r="S3802" t="s">
        <v>28</v>
      </c>
      <c r="T3802" t="s">
        <v>28</v>
      </c>
      <c r="U3802" t="s">
        <v>28</v>
      </c>
    </row>
    <row r="3803" spans="1:21" x14ac:dyDescent="0.35">
      <c r="A3803" t="s">
        <v>59</v>
      </c>
      <c r="B3803">
        <v>31</v>
      </c>
      <c r="C3803">
        <v>2024</v>
      </c>
      <c r="D3803" t="s">
        <v>148</v>
      </c>
      <c r="E3803">
        <v>125</v>
      </c>
      <c r="F3803" t="s">
        <v>149</v>
      </c>
      <c r="G3803" t="s">
        <v>95</v>
      </c>
      <c r="H3803" t="s">
        <v>27</v>
      </c>
      <c r="I3803" t="s">
        <v>28</v>
      </c>
      <c r="J3803" t="s">
        <v>28</v>
      </c>
      <c r="K3803" t="s">
        <v>28</v>
      </c>
      <c r="L3803" t="s">
        <v>28</v>
      </c>
      <c r="M3803" t="s">
        <v>28</v>
      </c>
      <c r="N3803" s="2" t="s">
        <v>28</v>
      </c>
      <c r="O3803" t="s">
        <v>28</v>
      </c>
      <c r="P3803" t="s">
        <v>28</v>
      </c>
      <c r="Q3803" t="s">
        <v>28</v>
      </c>
      <c r="R3803" t="s">
        <v>28</v>
      </c>
      <c r="S3803" t="s">
        <v>28</v>
      </c>
      <c r="T3803" t="s">
        <v>28</v>
      </c>
      <c r="U3803" t="s">
        <v>28</v>
      </c>
    </row>
    <row r="3804" spans="1:21" x14ac:dyDescent="0.35">
      <c r="A3804" t="s">
        <v>60</v>
      </c>
      <c r="B3804">
        <v>32</v>
      </c>
      <c r="C3804">
        <v>2024</v>
      </c>
      <c r="D3804" t="s">
        <v>148</v>
      </c>
      <c r="E3804">
        <v>125</v>
      </c>
      <c r="F3804" t="s">
        <v>149</v>
      </c>
      <c r="G3804" t="s">
        <v>95</v>
      </c>
      <c r="H3804" t="s">
        <v>25</v>
      </c>
      <c r="I3804">
        <v>195</v>
      </c>
      <c r="J3804" t="s">
        <v>96</v>
      </c>
      <c r="K3804">
        <v>250</v>
      </c>
      <c r="L3804">
        <v>2</v>
      </c>
      <c r="M3804">
        <v>3</v>
      </c>
      <c r="N3804" s="2" t="s">
        <v>27</v>
      </c>
      <c r="O3804" t="s">
        <v>27</v>
      </c>
      <c r="P3804">
        <v>18</v>
      </c>
      <c r="Q3804" t="s">
        <v>27</v>
      </c>
      <c r="R3804" t="s">
        <v>27</v>
      </c>
      <c r="S3804">
        <v>0</v>
      </c>
      <c r="T3804">
        <v>70</v>
      </c>
      <c r="U3804" t="s">
        <v>39</v>
      </c>
    </row>
    <row r="3805" spans="1:21" x14ac:dyDescent="0.35">
      <c r="A3805" t="s">
        <v>61</v>
      </c>
      <c r="B3805">
        <v>33</v>
      </c>
      <c r="C3805">
        <v>2024</v>
      </c>
      <c r="D3805" t="s">
        <v>148</v>
      </c>
      <c r="E3805">
        <v>125</v>
      </c>
      <c r="F3805" t="s">
        <v>149</v>
      </c>
      <c r="G3805" t="s">
        <v>95</v>
      </c>
      <c r="H3805" t="s">
        <v>27</v>
      </c>
      <c r="I3805" t="s">
        <v>28</v>
      </c>
      <c r="J3805" t="s">
        <v>28</v>
      </c>
      <c r="K3805" t="s">
        <v>28</v>
      </c>
      <c r="L3805" t="s">
        <v>28</v>
      </c>
      <c r="M3805" t="s">
        <v>28</v>
      </c>
      <c r="N3805" s="2" t="s">
        <v>28</v>
      </c>
      <c r="O3805" t="s">
        <v>28</v>
      </c>
      <c r="P3805" t="s">
        <v>28</v>
      </c>
      <c r="Q3805" t="s">
        <v>28</v>
      </c>
      <c r="R3805" t="s">
        <v>28</v>
      </c>
      <c r="S3805" t="s">
        <v>28</v>
      </c>
      <c r="T3805" t="s">
        <v>28</v>
      </c>
      <c r="U3805" t="s">
        <v>28</v>
      </c>
    </row>
    <row r="3806" spans="1:21" x14ac:dyDescent="0.35">
      <c r="A3806" t="s">
        <v>62</v>
      </c>
      <c r="B3806">
        <v>34</v>
      </c>
      <c r="C3806">
        <v>2024</v>
      </c>
      <c r="D3806" t="s">
        <v>148</v>
      </c>
      <c r="E3806">
        <v>125</v>
      </c>
      <c r="F3806" t="s">
        <v>149</v>
      </c>
      <c r="G3806" t="s">
        <v>95</v>
      </c>
      <c r="H3806" t="s">
        <v>25</v>
      </c>
      <c r="I3806">
        <v>193</v>
      </c>
      <c r="J3806" t="s">
        <v>87</v>
      </c>
      <c r="K3806">
        <v>50</v>
      </c>
      <c r="L3806">
        <v>2</v>
      </c>
      <c r="M3806">
        <v>2</v>
      </c>
      <c r="N3806" s="2" t="s">
        <v>32</v>
      </c>
      <c r="O3806" t="s">
        <v>27</v>
      </c>
      <c r="P3806">
        <v>17</v>
      </c>
      <c r="Q3806" t="s">
        <v>32</v>
      </c>
      <c r="R3806" t="s">
        <v>27</v>
      </c>
      <c r="S3806">
        <v>0</v>
      </c>
      <c r="T3806">
        <v>90</v>
      </c>
      <c r="U3806" t="s">
        <v>29</v>
      </c>
    </row>
    <row r="3807" spans="1:21" x14ac:dyDescent="0.35">
      <c r="A3807" t="s">
        <v>63</v>
      </c>
      <c r="B3807">
        <v>35</v>
      </c>
      <c r="C3807">
        <v>2024</v>
      </c>
      <c r="D3807" t="s">
        <v>148</v>
      </c>
      <c r="E3807">
        <v>125</v>
      </c>
      <c r="F3807" t="s">
        <v>149</v>
      </c>
      <c r="G3807" t="s">
        <v>95</v>
      </c>
      <c r="H3807" t="s">
        <v>25</v>
      </c>
      <c r="I3807">
        <v>313</v>
      </c>
      <c r="J3807" t="s">
        <v>96</v>
      </c>
      <c r="K3807">
        <v>1600</v>
      </c>
      <c r="L3807">
        <v>2</v>
      </c>
      <c r="M3807">
        <v>3</v>
      </c>
      <c r="N3807" t="s">
        <v>27</v>
      </c>
      <c r="O3807" t="s">
        <v>27</v>
      </c>
      <c r="P3807">
        <v>17</v>
      </c>
      <c r="Q3807" t="s">
        <v>27</v>
      </c>
      <c r="R3807" t="s">
        <v>27</v>
      </c>
      <c r="S3807">
        <v>0</v>
      </c>
      <c r="T3807">
        <v>200</v>
      </c>
      <c r="U3807" t="s">
        <v>39</v>
      </c>
    </row>
    <row r="3808" spans="1:21" x14ac:dyDescent="0.35">
      <c r="A3808" t="s">
        <v>64</v>
      </c>
      <c r="B3808">
        <v>36</v>
      </c>
      <c r="C3808">
        <v>2024</v>
      </c>
      <c r="D3808" t="s">
        <v>148</v>
      </c>
      <c r="E3808">
        <v>125</v>
      </c>
      <c r="F3808" t="s">
        <v>149</v>
      </c>
      <c r="G3808" t="s">
        <v>95</v>
      </c>
      <c r="H3808" t="s">
        <v>25</v>
      </c>
      <c r="I3808">
        <v>70</v>
      </c>
      <c r="J3808" t="s">
        <v>121</v>
      </c>
      <c r="K3808">
        <v>300</v>
      </c>
      <c r="L3808">
        <v>2</v>
      </c>
      <c r="M3808">
        <v>2</v>
      </c>
      <c r="N3808" t="s">
        <v>27</v>
      </c>
      <c r="O3808" t="s">
        <v>27</v>
      </c>
      <c r="P3808">
        <v>17</v>
      </c>
      <c r="Q3808" t="s">
        <v>27</v>
      </c>
      <c r="R3808" t="s">
        <v>27</v>
      </c>
      <c r="S3808">
        <v>0</v>
      </c>
      <c r="T3808">
        <v>20</v>
      </c>
      <c r="U3808" t="s">
        <v>29</v>
      </c>
    </row>
    <row r="3809" spans="1:21" x14ac:dyDescent="0.35">
      <c r="A3809" t="s">
        <v>65</v>
      </c>
      <c r="B3809">
        <v>37</v>
      </c>
      <c r="C3809">
        <v>2024</v>
      </c>
      <c r="D3809" t="s">
        <v>148</v>
      </c>
      <c r="E3809">
        <v>125</v>
      </c>
      <c r="F3809" t="s">
        <v>149</v>
      </c>
      <c r="G3809" t="s">
        <v>95</v>
      </c>
      <c r="H3809" t="s">
        <v>25</v>
      </c>
      <c r="I3809">
        <v>188</v>
      </c>
      <c r="J3809" t="s">
        <v>121</v>
      </c>
      <c r="K3809">
        <v>300</v>
      </c>
      <c r="L3809">
        <v>2</v>
      </c>
      <c r="M3809">
        <v>2</v>
      </c>
      <c r="N3809" s="2" t="s">
        <v>27</v>
      </c>
      <c r="O3809" t="s">
        <v>27</v>
      </c>
      <c r="P3809" t="s">
        <v>28</v>
      </c>
      <c r="Q3809" t="s">
        <v>27</v>
      </c>
      <c r="R3809" t="s">
        <v>32</v>
      </c>
      <c r="S3809">
        <v>16</v>
      </c>
      <c r="T3809">
        <v>20</v>
      </c>
      <c r="U3809" t="s">
        <v>39</v>
      </c>
    </row>
    <row r="3810" spans="1:21" x14ac:dyDescent="0.35">
      <c r="A3810" t="s">
        <v>66</v>
      </c>
      <c r="B3810">
        <v>38</v>
      </c>
      <c r="C3810">
        <v>2024</v>
      </c>
      <c r="D3810" t="s">
        <v>148</v>
      </c>
      <c r="E3810">
        <v>125</v>
      </c>
      <c r="F3810" t="s">
        <v>149</v>
      </c>
      <c r="G3810" t="s">
        <v>95</v>
      </c>
      <c r="H3810" t="s">
        <v>27</v>
      </c>
      <c r="I3810" t="s">
        <v>28</v>
      </c>
      <c r="J3810" t="s">
        <v>28</v>
      </c>
      <c r="K3810" t="s">
        <v>28</v>
      </c>
      <c r="L3810" t="s">
        <v>28</v>
      </c>
      <c r="M3810" t="s">
        <v>28</v>
      </c>
      <c r="N3810" s="2" t="s">
        <v>28</v>
      </c>
      <c r="O3810" t="s">
        <v>28</v>
      </c>
      <c r="P3810" t="s">
        <v>28</v>
      </c>
      <c r="Q3810" t="s">
        <v>28</v>
      </c>
      <c r="R3810" t="s">
        <v>28</v>
      </c>
      <c r="S3810" t="s">
        <v>28</v>
      </c>
      <c r="T3810" t="s">
        <v>28</v>
      </c>
      <c r="U3810" t="s">
        <v>28</v>
      </c>
    </row>
    <row r="3811" spans="1:21" x14ac:dyDescent="0.35">
      <c r="A3811" t="s">
        <v>67</v>
      </c>
      <c r="B3811">
        <v>39</v>
      </c>
      <c r="C3811">
        <v>2024</v>
      </c>
      <c r="D3811" t="s">
        <v>148</v>
      </c>
      <c r="E3811">
        <v>125</v>
      </c>
      <c r="F3811" t="s">
        <v>149</v>
      </c>
      <c r="G3811" t="s">
        <v>95</v>
      </c>
      <c r="H3811" t="s">
        <v>25</v>
      </c>
      <c r="I3811">
        <v>48.5</v>
      </c>
      <c r="J3811" t="s">
        <v>96</v>
      </c>
      <c r="K3811">
        <v>450</v>
      </c>
      <c r="L3811">
        <v>2</v>
      </c>
      <c r="M3811">
        <v>2</v>
      </c>
      <c r="N3811" s="2" t="s">
        <v>27</v>
      </c>
      <c r="O3811" t="s">
        <v>27</v>
      </c>
      <c r="P3811">
        <v>16</v>
      </c>
      <c r="Q3811" t="s">
        <v>32</v>
      </c>
      <c r="R3811" t="s">
        <v>32</v>
      </c>
      <c r="S3811">
        <v>4</v>
      </c>
      <c r="T3811">
        <v>55</v>
      </c>
      <c r="U3811" t="s">
        <v>29</v>
      </c>
    </row>
    <row r="3812" spans="1:21" x14ac:dyDescent="0.35">
      <c r="A3812" t="s">
        <v>68</v>
      </c>
      <c r="B3812">
        <v>40</v>
      </c>
      <c r="C3812">
        <v>2024</v>
      </c>
      <c r="D3812" t="s">
        <v>148</v>
      </c>
      <c r="E3812">
        <v>125</v>
      </c>
      <c r="F3812" t="s">
        <v>149</v>
      </c>
      <c r="G3812" t="s">
        <v>95</v>
      </c>
      <c r="H3812" t="s">
        <v>25</v>
      </c>
      <c r="I3812">
        <v>5</v>
      </c>
      <c r="J3812" t="s">
        <v>121</v>
      </c>
      <c r="K3812">
        <v>0</v>
      </c>
      <c r="L3812">
        <v>0</v>
      </c>
      <c r="M3812">
        <v>1</v>
      </c>
      <c r="N3812" s="2" t="s">
        <v>27</v>
      </c>
      <c r="O3812" t="s">
        <v>27</v>
      </c>
      <c r="P3812">
        <v>17</v>
      </c>
      <c r="Q3812" t="s">
        <v>27</v>
      </c>
      <c r="R3812" t="s">
        <v>27</v>
      </c>
      <c r="S3812">
        <v>0</v>
      </c>
      <c r="T3812">
        <v>0</v>
      </c>
      <c r="U3812" t="s">
        <v>27</v>
      </c>
    </row>
    <row r="3813" spans="1:21" x14ac:dyDescent="0.35">
      <c r="A3813" t="s">
        <v>69</v>
      </c>
      <c r="B3813">
        <v>41</v>
      </c>
      <c r="C3813">
        <v>2024</v>
      </c>
      <c r="D3813" t="s">
        <v>148</v>
      </c>
      <c r="E3813">
        <v>125</v>
      </c>
      <c r="F3813" t="s">
        <v>149</v>
      </c>
      <c r="G3813" t="s">
        <v>95</v>
      </c>
      <c r="H3813" t="s">
        <v>25</v>
      </c>
      <c r="I3813">
        <v>65</v>
      </c>
      <c r="J3813" t="s">
        <v>87</v>
      </c>
      <c r="K3813">
        <v>0</v>
      </c>
      <c r="L3813">
        <v>1</v>
      </c>
      <c r="M3813">
        <v>1</v>
      </c>
      <c r="N3813" s="2" t="s">
        <v>27</v>
      </c>
      <c r="O3813" t="s">
        <v>27</v>
      </c>
      <c r="P3813">
        <v>18</v>
      </c>
      <c r="Q3813" t="s">
        <v>27</v>
      </c>
      <c r="R3813" t="s">
        <v>32</v>
      </c>
      <c r="S3813">
        <v>0</v>
      </c>
      <c r="T3813">
        <v>65</v>
      </c>
      <c r="U3813" t="s">
        <v>39</v>
      </c>
    </row>
    <row r="3814" spans="1:21" x14ac:dyDescent="0.35">
      <c r="A3814" t="s">
        <v>70</v>
      </c>
      <c r="B3814">
        <v>42</v>
      </c>
      <c r="C3814">
        <v>2024</v>
      </c>
      <c r="D3814" t="s">
        <v>148</v>
      </c>
      <c r="E3814">
        <v>125</v>
      </c>
      <c r="F3814" t="s">
        <v>149</v>
      </c>
      <c r="G3814" t="s">
        <v>95</v>
      </c>
      <c r="H3814" t="s">
        <v>25</v>
      </c>
      <c r="I3814">
        <v>118</v>
      </c>
      <c r="J3814" t="s">
        <v>96</v>
      </c>
      <c r="K3814">
        <v>300</v>
      </c>
      <c r="L3814">
        <v>2</v>
      </c>
      <c r="M3814">
        <v>2</v>
      </c>
      <c r="N3814" s="2" t="s">
        <v>27</v>
      </c>
      <c r="O3814" t="s">
        <v>27</v>
      </c>
      <c r="P3814">
        <v>16</v>
      </c>
      <c r="Q3814" t="s">
        <v>27</v>
      </c>
      <c r="R3814" t="s">
        <v>32</v>
      </c>
      <c r="S3814">
        <v>0</v>
      </c>
      <c r="T3814">
        <v>82</v>
      </c>
      <c r="U3814" t="s">
        <v>39</v>
      </c>
    </row>
    <row r="3815" spans="1:21" x14ac:dyDescent="0.35">
      <c r="A3815" t="s">
        <v>71</v>
      </c>
      <c r="B3815">
        <v>44</v>
      </c>
      <c r="C3815">
        <v>2024</v>
      </c>
      <c r="D3815" t="s">
        <v>148</v>
      </c>
      <c r="E3815">
        <v>125</v>
      </c>
      <c r="F3815" t="s">
        <v>149</v>
      </c>
      <c r="G3815" t="s">
        <v>95</v>
      </c>
      <c r="H3815" t="s">
        <v>27</v>
      </c>
      <c r="I3815" t="s">
        <v>28</v>
      </c>
      <c r="J3815" t="s">
        <v>28</v>
      </c>
      <c r="K3815" t="s">
        <v>28</v>
      </c>
      <c r="L3815" t="s">
        <v>28</v>
      </c>
      <c r="M3815" t="s">
        <v>28</v>
      </c>
      <c r="N3815" s="2" t="s">
        <v>28</v>
      </c>
      <c r="O3815" t="s">
        <v>28</v>
      </c>
      <c r="P3815" t="s">
        <v>28</v>
      </c>
      <c r="Q3815" t="s">
        <v>28</v>
      </c>
      <c r="R3815" t="s">
        <v>28</v>
      </c>
      <c r="S3815" t="s">
        <v>28</v>
      </c>
      <c r="T3815" t="s">
        <v>28</v>
      </c>
      <c r="U3815" t="s">
        <v>28</v>
      </c>
    </row>
    <row r="3816" spans="1:21" x14ac:dyDescent="0.35">
      <c r="A3816" t="s">
        <v>72</v>
      </c>
      <c r="B3816">
        <v>45</v>
      </c>
      <c r="C3816">
        <v>2024</v>
      </c>
      <c r="D3816" t="s">
        <v>148</v>
      </c>
      <c r="E3816">
        <v>125</v>
      </c>
      <c r="F3816" t="s">
        <v>149</v>
      </c>
      <c r="G3816" t="s">
        <v>95</v>
      </c>
      <c r="H3816" t="s">
        <v>25</v>
      </c>
      <c r="I3816">
        <v>25</v>
      </c>
      <c r="J3816" t="s">
        <v>121</v>
      </c>
      <c r="K3816">
        <v>6</v>
      </c>
      <c r="L3816">
        <v>0</v>
      </c>
      <c r="M3816">
        <v>1</v>
      </c>
      <c r="N3816" s="2" t="s">
        <v>27</v>
      </c>
      <c r="O3816" t="s">
        <v>27</v>
      </c>
      <c r="P3816">
        <v>18</v>
      </c>
      <c r="Q3816" t="s">
        <v>27</v>
      </c>
      <c r="R3816" t="s">
        <v>27</v>
      </c>
      <c r="S3816">
        <v>0</v>
      </c>
      <c r="T3816">
        <v>100</v>
      </c>
      <c r="U3816" t="s">
        <v>27</v>
      </c>
    </row>
    <row r="3817" spans="1:21" x14ac:dyDescent="0.35">
      <c r="A3817" t="s">
        <v>73</v>
      </c>
      <c r="B3817">
        <v>46</v>
      </c>
      <c r="C3817">
        <v>2024</v>
      </c>
      <c r="D3817" t="s">
        <v>148</v>
      </c>
      <c r="E3817">
        <v>125</v>
      </c>
      <c r="F3817" t="s">
        <v>149</v>
      </c>
      <c r="G3817" t="s">
        <v>95</v>
      </c>
      <c r="H3817" t="s">
        <v>27</v>
      </c>
      <c r="I3817" t="s">
        <v>28</v>
      </c>
      <c r="J3817" t="s">
        <v>28</v>
      </c>
      <c r="K3817" t="s">
        <v>28</v>
      </c>
      <c r="L3817" t="s">
        <v>28</v>
      </c>
      <c r="M3817" t="s">
        <v>28</v>
      </c>
      <c r="N3817" s="2" t="s">
        <v>28</v>
      </c>
      <c r="O3817" t="s">
        <v>28</v>
      </c>
      <c r="P3817" t="s">
        <v>28</v>
      </c>
      <c r="Q3817" t="s">
        <v>28</v>
      </c>
      <c r="R3817" t="s">
        <v>28</v>
      </c>
      <c r="S3817" t="s">
        <v>28</v>
      </c>
      <c r="T3817" t="s">
        <v>28</v>
      </c>
      <c r="U3817" t="s">
        <v>28</v>
      </c>
    </row>
    <row r="3818" spans="1:21" x14ac:dyDescent="0.35">
      <c r="A3818" t="s">
        <v>74</v>
      </c>
      <c r="B3818">
        <v>47</v>
      </c>
      <c r="C3818">
        <v>2024</v>
      </c>
      <c r="D3818" t="s">
        <v>148</v>
      </c>
      <c r="E3818">
        <v>125</v>
      </c>
      <c r="F3818" t="s">
        <v>149</v>
      </c>
      <c r="G3818" t="s">
        <v>95</v>
      </c>
      <c r="H3818" t="s">
        <v>25</v>
      </c>
      <c r="I3818">
        <v>200</v>
      </c>
      <c r="J3818" t="s">
        <v>96</v>
      </c>
      <c r="K3818">
        <v>300</v>
      </c>
      <c r="L3818">
        <v>2</v>
      </c>
      <c r="M3818">
        <v>2</v>
      </c>
      <c r="N3818" s="2" t="s">
        <v>27</v>
      </c>
      <c r="O3818" t="s">
        <v>27</v>
      </c>
      <c r="P3818">
        <v>16</v>
      </c>
      <c r="Q3818" t="s">
        <v>27</v>
      </c>
      <c r="R3818" t="s">
        <v>27</v>
      </c>
      <c r="S3818">
        <v>0</v>
      </c>
      <c r="T3818">
        <v>60</v>
      </c>
      <c r="U3818" t="s">
        <v>29</v>
      </c>
    </row>
    <row r="3819" spans="1:21" x14ac:dyDescent="0.35">
      <c r="A3819" t="s">
        <v>75</v>
      </c>
      <c r="B3819">
        <v>48</v>
      </c>
      <c r="C3819">
        <v>2024</v>
      </c>
      <c r="D3819" t="s">
        <v>148</v>
      </c>
      <c r="E3819">
        <v>125</v>
      </c>
      <c r="F3819" t="s">
        <v>149</v>
      </c>
      <c r="G3819" t="s">
        <v>95</v>
      </c>
      <c r="H3819" t="s">
        <v>27</v>
      </c>
      <c r="I3819" t="s">
        <v>28</v>
      </c>
      <c r="J3819" t="s">
        <v>28</v>
      </c>
      <c r="K3819" t="s">
        <v>28</v>
      </c>
      <c r="L3819" t="s">
        <v>28</v>
      </c>
      <c r="M3819" t="s">
        <v>28</v>
      </c>
      <c r="N3819" t="s">
        <v>28</v>
      </c>
      <c r="O3819" t="s">
        <v>28</v>
      </c>
      <c r="P3819" t="s">
        <v>28</v>
      </c>
      <c r="Q3819" t="s">
        <v>28</v>
      </c>
      <c r="R3819" t="s">
        <v>28</v>
      </c>
      <c r="S3819" t="s">
        <v>28</v>
      </c>
      <c r="T3819" t="s">
        <v>28</v>
      </c>
      <c r="U3819" t="s">
        <v>28</v>
      </c>
    </row>
    <row r="3820" spans="1:21" x14ac:dyDescent="0.35">
      <c r="A3820" t="s">
        <v>76</v>
      </c>
      <c r="B3820">
        <v>49</v>
      </c>
      <c r="C3820">
        <v>2024</v>
      </c>
      <c r="D3820" t="s">
        <v>148</v>
      </c>
      <c r="E3820">
        <v>125</v>
      </c>
      <c r="F3820" t="s">
        <v>149</v>
      </c>
      <c r="G3820" t="s">
        <v>95</v>
      </c>
      <c r="H3820" t="s">
        <v>27</v>
      </c>
      <c r="I3820" s="8" t="s">
        <v>28</v>
      </c>
      <c r="J3820" s="8" t="s">
        <v>28</v>
      </c>
      <c r="K3820" s="8" t="s">
        <v>28</v>
      </c>
      <c r="L3820" s="8" t="s">
        <v>28</v>
      </c>
      <c r="M3820" s="8" t="s">
        <v>28</v>
      </c>
      <c r="N3820" s="8" t="s">
        <v>28</v>
      </c>
      <c r="O3820" s="8" t="s">
        <v>28</v>
      </c>
      <c r="P3820" s="8" t="s">
        <v>28</v>
      </c>
      <c r="Q3820" s="8" t="s">
        <v>28</v>
      </c>
      <c r="R3820" s="8" t="s">
        <v>28</v>
      </c>
      <c r="S3820" t="s">
        <v>28</v>
      </c>
      <c r="T3820" t="s">
        <v>28</v>
      </c>
      <c r="U3820" s="8" t="s">
        <v>28</v>
      </c>
    </row>
    <row r="3821" spans="1:21" x14ac:dyDescent="0.35">
      <c r="A3821" t="s">
        <v>77</v>
      </c>
      <c r="B3821">
        <v>50</v>
      </c>
      <c r="C3821">
        <v>2024</v>
      </c>
      <c r="D3821" t="s">
        <v>148</v>
      </c>
      <c r="E3821">
        <v>125</v>
      </c>
      <c r="F3821" t="s">
        <v>149</v>
      </c>
      <c r="G3821" t="s">
        <v>95</v>
      </c>
      <c r="H3821" t="s">
        <v>27</v>
      </c>
      <c r="I3821" t="s">
        <v>28</v>
      </c>
      <c r="J3821" t="s">
        <v>28</v>
      </c>
      <c r="K3821" t="s">
        <v>28</v>
      </c>
      <c r="L3821" t="s">
        <v>28</v>
      </c>
      <c r="M3821" t="s">
        <v>28</v>
      </c>
      <c r="N3821" t="s">
        <v>28</v>
      </c>
      <c r="O3821" t="s">
        <v>28</v>
      </c>
      <c r="P3821" t="s">
        <v>28</v>
      </c>
      <c r="Q3821" t="s">
        <v>28</v>
      </c>
      <c r="R3821" t="s">
        <v>28</v>
      </c>
      <c r="S3821" t="s">
        <v>28</v>
      </c>
      <c r="T3821" t="s">
        <v>28</v>
      </c>
      <c r="U3821" t="s">
        <v>28</v>
      </c>
    </row>
    <row r="3822" spans="1:21" x14ac:dyDescent="0.35">
      <c r="A3822" t="s">
        <v>78</v>
      </c>
      <c r="B3822">
        <v>51</v>
      </c>
      <c r="C3822">
        <v>2024</v>
      </c>
      <c r="D3822" t="s">
        <v>148</v>
      </c>
      <c r="E3822">
        <v>125</v>
      </c>
      <c r="F3822" t="s">
        <v>149</v>
      </c>
      <c r="G3822" t="s">
        <v>95</v>
      </c>
      <c r="H3822" t="s">
        <v>27</v>
      </c>
      <c r="I3822" s="8" t="s">
        <v>28</v>
      </c>
      <c r="J3822" s="8" t="s">
        <v>28</v>
      </c>
      <c r="K3822" s="8" t="s">
        <v>28</v>
      </c>
      <c r="L3822" s="8" t="s">
        <v>28</v>
      </c>
      <c r="M3822" s="8" t="s">
        <v>28</v>
      </c>
      <c r="N3822" s="8" t="s">
        <v>28</v>
      </c>
      <c r="O3822" s="8" t="s">
        <v>28</v>
      </c>
      <c r="P3822" s="8" t="s">
        <v>28</v>
      </c>
      <c r="Q3822" s="8" t="s">
        <v>28</v>
      </c>
      <c r="R3822" s="8" t="s">
        <v>28</v>
      </c>
      <c r="S3822" t="s">
        <v>28</v>
      </c>
      <c r="T3822" t="s">
        <v>28</v>
      </c>
      <c r="U3822" s="8" t="s">
        <v>28</v>
      </c>
    </row>
    <row r="3823" spans="1:21" x14ac:dyDescent="0.35">
      <c r="A3823" t="s">
        <v>79</v>
      </c>
      <c r="B3823">
        <v>53</v>
      </c>
      <c r="C3823">
        <v>2024</v>
      </c>
      <c r="D3823" t="s">
        <v>148</v>
      </c>
      <c r="E3823">
        <v>125</v>
      </c>
      <c r="F3823" t="s">
        <v>149</v>
      </c>
      <c r="G3823" t="s">
        <v>95</v>
      </c>
      <c r="H3823" t="s">
        <v>27</v>
      </c>
      <c r="I3823" t="s">
        <v>28</v>
      </c>
      <c r="J3823" t="s">
        <v>28</v>
      </c>
      <c r="K3823" t="s">
        <v>28</v>
      </c>
      <c r="L3823" t="s">
        <v>28</v>
      </c>
      <c r="M3823" t="s">
        <v>28</v>
      </c>
      <c r="N3823" t="s">
        <v>28</v>
      </c>
      <c r="O3823" t="s">
        <v>28</v>
      </c>
      <c r="P3823" t="s">
        <v>28</v>
      </c>
      <c r="Q3823" t="s">
        <v>28</v>
      </c>
      <c r="R3823" t="s">
        <v>28</v>
      </c>
      <c r="S3823" t="s">
        <v>28</v>
      </c>
      <c r="T3823" t="s">
        <v>28</v>
      </c>
      <c r="U3823" t="s">
        <v>28</v>
      </c>
    </row>
    <row r="3824" spans="1:21" x14ac:dyDescent="0.35">
      <c r="A3824" t="s">
        <v>80</v>
      </c>
      <c r="B3824">
        <v>54</v>
      </c>
      <c r="C3824">
        <v>2024</v>
      </c>
      <c r="D3824" t="s">
        <v>148</v>
      </c>
      <c r="E3824">
        <v>125</v>
      </c>
      <c r="F3824" t="s">
        <v>149</v>
      </c>
      <c r="G3824" t="s">
        <v>95</v>
      </c>
      <c r="H3824" t="s">
        <v>27</v>
      </c>
      <c r="I3824" s="8" t="s">
        <v>28</v>
      </c>
      <c r="J3824" s="8" t="s">
        <v>28</v>
      </c>
      <c r="K3824" s="8" t="s">
        <v>28</v>
      </c>
      <c r="L3824" s="8" t="s">
        <v>28</v>
      </c>
      <c r="M3824" s="8" t="s">
        <v>28</v>
      </c>
      <c r="N3824" s="8" t="s">
        <v>28</v>
      </c>
      <c r="O3824" s="8" t="s">
        <v>28</v>
      </c>
      <c r="P3824" s="8" t="s">
        <v>28</v>
      </c>
      <c r="Q3824" s="8" t="s">
        <v>28</v>
      </c>
      <c r="R3824" s="8" t="s">
        <v>28</v>
      </c>
      <c r="S3824" t="s">
        <v>28</v>
      </c>
      <c r="T3824" t="s">
        <v>28</v>
      </c>
      <c r="U3824" s="8" t="s">
        <v>28</v>
      </c>
    </row>
    <row r="3825" spans="1:21" x14ac:dyDescent="0.35">
      <c r="A3825" t="s">
        <v>81</v>
      </c>
      <c r="B3825">
        <v>55</v>
      </c>
      <c r="C3825">
        <v>2024</v>
      </c>
      <c r="D3825" t="s">
        <v>148</v>
      </c>
      <c r="E3825">
        <v>125</v>
      </c>
      <c r="F3825" t="s">
        <v>149</v>
      </c>
      <c r="G3825" t="s">
        <v>95</v>
      </c>
      <c r="H3825" t="s">
        <v>27</v>
      </c>
      <c r="I3825" t="s">
        <v>28</v>
      </c>
      <c r="J3825" t="s">
        <v>28</v>
      </c>
      <c r="K3825" t="s">
        <v>28</v>
      </c>
      <c r="L3825" t="s">
        <v>28</v>
      </c>
      <c r="M3825" t="s">
        <v>28</v>
      </c>
      <c r="N3825" t="s">
        <v>28</v>
      </c>
      <c r="O3825" t="s">
        <v>28</v>
      </c>
      <c r="P3825" t="s">
        <v>28</v>
      </c>
      <c r="Q3825" t="s">
        <v>28</v>
      </c>
      <c r="R3825" t="s">
        <v>28</v>
      </c>
      <c r="S3825" t="s">
        <v>28</v>
      </c>
      <c r="T3825" t="s">
        <v>28</v>
      </c>
      <c r="U3825" t="s">
        <v>28</v>
      </c>
    </row>
    <row r="3826" spans="1:21" x14ac:dyDescent="0.35">
      <c r="A3826" t="s">
        <v>82</v>
      </c>
      <c r="B3826">
        <v>56</v>
      </c>
      <c r="C3826">
        <v>2024</v>
      </c>
      <c r="D3826" t="s">
        <v>148</v>
      </c>
      <c r="E3826">
        <v>125</v>
      </c>
      <c r="F3826" t="s">
        <v>149</v>
      </c>
      <c r="G3826" t="s">
        <v>95</v>
      </c>
      <c r="H3826" t="s">
        <v>25</v>
      </c>
      <c r="I3826">
        <v>148</v>
      </c>
      <c r="J3826" t="s">
        <v>96</v>
      </c>
      <c r="K3826">
        <v>1600</v>
      </c>
      <c r="L3826">
        <v>2</v>
      </c>
      <c r="M3826">
        <v>2</v>
      </c>
      <c r="N3826" t="s">
        <v>27</v>
      </c>
      <c r="O3826" t="s">
        <v>27</v>
      </c>
      <c r="P3826">
        <v>16</v>
      </c>
      <c r="Q3826" t="s">
        <v>27</v>
      </c>
      <c r="R3826" t="s">
        <v>32</v>
      </c>
      <c r="S3826">
        <v>0</v>
      </c>
      <c r="T3826">
        <v>96</v>
      </c>
      <c r="U3826" t="s">
        <v>29</v>
      </c>
    </row>
    <row r="3827" spans="1:21" x14ac:dyDescent="0.35">
      <c r="A3827" t="s">
        <v>21</v>
      </c>
      <c r="B3827">
        <v>1</v>
      </c>
      <c r="C3827">
        <v>2024</v>
      </c>
      <c r="D3827" t="s">
        <v>150</v>
      </c>
      <c r="E3827">
        <v>126</v>
      </c>
      <c r="F3827" t="s">
        <v>151</v>
      </c>
      <c r="G3827" t="s">
        <v>152</v>
      </c>
      <c r="H3827" t="s">
        <v>27</v>
      </c>
      <c r="J3827" t="s">
        <v>28</v>
      </c>
      <c r="K3827" t="s">
        <v>28</v>
      </c>
      <c r="L3827" t="s">
        <v>28</v>
      </c>
      <c r="M3827" t="s">
        <v>28</v>
      </c>
      <c r="N3827" t="s">
        <v>28</v>
      </c>
      <c r="O3827" t="s">
        <v>28</v>
      </c>
      <c r="P3827" t="s">
        <v>28</v>
      </c>
      <c r="Q3827" t="s">
        <v>28</v>
      </c>
      <c r="R3827" t="s">
        <v>28</v>
      </c>
      <c r="S3827" t="s">
        <v>28</v>
      </c>
      <c r="U3827" t="s">
        <v>28</v>
      </c>
    </row>
    <row r="3828" spans="1:21" x14ac:dyDescent="0.35">
      <c r="A3828" t="s">
        <v>30</v>
      </c>
      <c r="B3828">
        <v>2</v>
      </c>
      <c r="C3828">
        <v>2024</v>
      </c>
      <c r="D3828" t="s">
        <v>150</v>
      </c>
      <c r="E3828">
        <v>126</v>
      </c>
      <c r="F3828" t="s">
        <v>151</v>
      </c>
      <c r="G3828" t="s">
        <v>152</v>
      </c>
      <c r="H3828" t="s">
        <v>27</v>
      </c>
      <c r="J3828" t="s">
        <v>28</v>
      </c>
      <c r="K3828" t="s">
        <v>28</v>
      </c>
      <c r="L3828" t="s">
        <v>28</v>
      </c>
      <c r="M3828" t="s">
        <v>28</v>
      </c>
      <c r="N3828" t="s">
        <v>28</v>
      </c>
      <c r="O3828" t="s">
        <v>28</v>
      </c>
      <c r="P3828" t="s">
        <v>28</v>
      </c>
      <c r="Q3828" t="s">
        <v>28</v>
      </c>
      <c r="R3828" t="s">
        <v>28</v>
      </c>
      <c r="S3828" t="s">
        <v>28</v>
      </c>
      <c r="U3828" t="s">
        <v>28</v>
      </c>
    </row>
    <row r="3829" spans="1:21" x14ac:dyDescent="0.35">
      <c r="A3829" t="s">
        <v>33</v>
      </c>
      <c r="B3829">
        <v>4</v>
      </c>
      <c r="C3829">
        <v>2024</v>
      </c>
      <c r="D3829" t="s">
        <v>150</v>
      </c>
      <c r="E3829">
        <v>126</v>
      </c>
      <c r="F3829" t="s">
        <v>151</v>
      </c>
      <c r="G3829" t="s">
        <v>152</v>
      </c>
      <c r="H3829" t="s">
        <v>25</v>
      </c>
      <c r="I3829">
        <v>100</v>
      </c>
      <c r="J3829" t="s">
        <v>126</v>
      </c>
      <c r="K3829" t="s">
        <v>28</v>
      </c>
      <c r="L3829">
        <v>3</v>
      </c>
      <c r="M3829">
        <v>1</v>
      </c>
      <c r="N3829" t="s">
        <v>27</v>
      </c>
      <c r="O3829" t="s">
        <v>27</v>
      </c>
      <c r="P3829">
        <v>18</v>
      </c>
      <c r="Q3829" t="s">
        <v>32</v>
      </c>
      <c r="R3829" t="s">
        <v>27</v>
      </c>
      <c r="S3829">
        <v>24</v>
      </c>
      <c r="T3829">
        <v>100</v>
      </c>
      <c r="U3829" t="s">
        <v>39</v>
      </c>
    </row>
    <row r="3830" spans="1:21" x14ac:dyDescent="0.35">
      <c r="A3830" t="s">
        <v>34</v>
      </c>
      <c r="B3830">
        <v>5</v>
      </c>
      <c r="C3830">
        <v>2024</v>
      </c>
      <c r="D3830" t="s">
        <v>150</v>
      </c>
      <c r="E3830">
        <v>126</v>
      </c>
      <c r="F3830" t="s">
        <v>151</v>
      </c>
      <c r="G3830" t="s">
        <v>152</v>
      </c>
      <c r="H3830" t="s">
        <v>25</v>
      </c>
      <c r="I3830">
        <v>45</v>
      </c>
      <c r="J3830" t="s">
        <v>126</v>
      </c>
      <c r="K3830" t="s">
        <v>28</v>
      </c>
      <c r="L3830">
        <v>3</v>
      </c>
      <c r="M3830">
        <v>1</v>
      </c>
      <c r="N3830" t="s">
        <v>27</v>
      </c>
      <c r="O3830" t="s">
        <v>27</v>
      </c>
      <c r="P3830" t="s">
        <v>28</v>
      </c>
      <c r="Q3830" t="s">
        <v>32</v>
      </c>
      <c r="R3830" t="s">
        <v>27</v>
      </c>
      <c r="S3830">
        <v>24</v>
      </c>
      <c r="T3830">
        <v>90</v>
      </c>
      <c r="U3830" t="s">
        <v>29</v>
      </c>
    </row>
    <row r="3831" spans="1:21" x14ac:dyDescent="0.35">
      <c r="A3831" t="s">
        <v>35</v>
      </c>
      <c r="B3831">
        <v>6</v>
      </c>
      <c r="C3831">
        <v>2024</v>
      </c>
      <c r="D3831" t="s">
        <v>150</v>
      </c>
      <c r="E3831">
        <v>126</v>
      </c>
      <c r="F3831" t="s">
        <v>151</v>
      </c>
      <c r="G3831" t="s">
        <v>152</v>
      </c>
      <c r="H3831" t="s">
        <v>25</v>
      </c>
      <c r="I3831">
        <v>228</v>
      </c>
      <c r="J3831" t="s">
        <v>126</v>
      </c>
      <c r="K3831" t="s">
        <v>28</v>
      </c>
      <c r="L3831">
        <v>3</v>
      </c>
      <c r="M3831">
        <v>1</v>
      </c>
      <c r="N3831" t="s">
        <v>27</v>
      </c>
      <c r="O3831" t="s">
        <v>27</v>
      </c>
      <c r="P3831" t="s">
        <v>28</v>
      </c>
      <c r="Q3831" t="s">
        <v>27</v>
      </c>
      <c r="R3831" t="s">
        <v>27</v>
      </c>
      <c r="S3831">
        <v>24</v>
      </c>
      <c r="T3831">
        <v>104.4</v>
      </c>
      <c r="U3831" t="s">
        <v>29</v>
      </c>
    </row>
    <row r="3832" spans="1:21" x14ac:dyDescent="0.35">
      <c r="A3832" t="s">
        <v>36</v>
      </c>
      <c r="B3832">
        <v>8</v>
      </c>
      <c r="C3832">
        <v>2024</v>
      </c>
      <c r="D3832" t="s">
        <v>150</v>
      </c>
      <c r="E3832">
        <v>126</v>
      </c>
      <c r="F3832" t="s">
        <v>151</v>
      </c>
      <c r="G3832" t="s">
        <v>152</v>
      </c>
      <c r="H3832" t="s">
        <v>27</v>
      </c>
      <c r="J3832" t="s">
        <v>28</v>
      </c>
      <c r="K3832" t="s">
        <v>28</v>
      </c>
      <c r="L3832" t="s">
        <v>28</v>
      </c>
      <c r="M3832" t="s">
        <v>28</v>
      </c>
      <c r="N3832" t="s">
        <v>28</v>
      </c>
      <c r="O3832" t="s">
        <v>28</v>
      </c>
      <c r="P3832" t="s">
        <v>28</v>
      </c>
      <c r="Q3832" t="s">
        <v>28</v>
      </c>
      <c r="R3832" t="s">
        <v>28</v>
      </c>
      <c r="S3832" t="s">
        <v>28</v>
      </c>
      <c r="U3832" t="s">
        <v>28</v>
      </c>
    </row>
    <row r="3833" spans="1:21" x14ac:dyDescent="0.35">
      <c r="A3833" t="s">
        <v>37</v>
      </c>
      <c r="B3833">
        <v>9</v>
      </c>
      <c r="C3833">
        <v>2024</v>
      </c>
      <c r="D3833" t="s">
        <v>150</v>
      </c>
      <c r="E3833">
        <v>126</v>
      </c>
      <c r="F3833" t="s">
        <v>151</v>
      </c>
      <c r="G3833" t="s">
        <v>152</v>
      </c>
      <c r="H3833" t="s">
        <v>27</v>
      </c>
      <c r="J3833" t="s">
        <v>28</v>
      </c>
      <c r="K3833" t="s">
        <v>28</v>
      </c>
      <c r="L3833" t="s">
        <v>28</v>
      </c>
      <c r="M3833" t="s">
        <v>28</v>
      </c>
      <c r="N3833" t="s">
        <v>28</v>
      </c>
      <c r="O3833" t="s">
        <v>28</v>
      </c>
      <c r="P3833" t="s">
        <v>28</v>
      </c>
      <c r="Q3833" t="s">
        <v>28</v>
      </c>
      <c r="R3833" t="s">
        <v>28</v>
      </c>
      <c r="S3833" t="s">
        <v>28</v>
      </c>
      <c r="U3833" t="s">
        <v>28</v>
      </c>
    </row>
    <row r="3834" spans="1:21" x14ac:dyDescent="0.35">
      <c r="A3834" t="s">
        <v>38</v>
      </c>
      <c r="B3834">
        <v>10</v>
      </c>
      <c r="C3834">
        <v>2024</v>
      </c>
      <c r="D3834" t="s">
        <v>150</v>
      </c>
      <c r="E3834">
        <v>126</v>
      </c>
      <c r="F3834" t="s">
        <v>151</v>
      </c>
      <c r="G3834" t="s">
        <v>152</v>
      </c>
      <c r="H3834" t="s">
        <v>25</v>
      </c>
      <c r="I3834">
        <v>50</v>
      </c>
      <c r="J3834" t="s">
        <v>126</v>
      </c>
      <c r="K3834" t="s">
        <v>28</v>
      </c>
      <c r="L3834">
        <v>3</v>
      </c>
      <c r="M3834">
        <v>1</v>
      </c>
      <c r="N3834" t="s">
        <v>27</v>
      </c>
      <c r="O3834" t="s">
        <v>27</v>
      </c>
      <c r="P3834">
        <v>18</v>
      </c>
      <c r="Q3834" t="s">
        <v>27</v>
      </c>
      <c r="R3834" t="s">
        <v>27</v>
      </c>
      <c r="S3834">
        <v>24</v>
      </c>
      <c r="T3834">
        <v>33.340000000000003</v>
      </c>
      <c r="U3834" t="s">
        <v>29</v>
      </c>
    </row>
    <row r="3835" spans="1:21" x14ac:dyDescent="0.35">
      <c r="A3835" t="s">
        <v>40</v>
      </c>
      <c r="B3835">
        <v>11</v>
      </c>
      <c r="C3835">
        <v>2024</v>
      </c>
      <c r="D3835" t="s">
        <v>150</v>
      </c>
      <c r="E3835">
        <v>126</v>
      </c>
      <c r="F3835" t="s">
        <v>151</v>
      </c>
      <c r="G3835" t="s">
        <v>152</v>
      </c>
      <c r="H3835" t="s">
        <v>27</v>
      </c>
      <c r="J3835" t="s">
        <v>28</v>
      </c>
      <c r="K3835" t="s">
        <v>28</v>
      </c>
      <c r="L3835" t="s">
        <v>28</v>
      </c>
      <c r="M3835" t="s">
        <v>28</v>
      </c>
      <c r="N3835" t="s">
        <v>28</v>
      </c>
      <c r="O3835" t="s">
        <v>28</v>
      </c>
      <c r="P3835" t="s">
        <v>28</v>
      </c>
      <c r="Q3835" t="s">
        <v>28</v>
      </c>
      <c r="R3835" t="s">
        <v>28</v>
      </c>
      <c r="S3835" t="s">
        <v>28</v>
      </c>
      <c r="U3835" t="s">
        <v>28</v>
      </c>
    </row>
    <row r="3836" spans="1:21" x14ac:dyDescent="0.35">
      <c r="A3836" t="s">
        <v>41</v>
      </c>
      <c r="B3836">
        <v>12</v>
      </c>
      <c r="C3836">
        <v>2024</v>
      </c>
      <c r="D3836" t="s">
        <v>150</v>
      </c>
      <c r="E3836">
        <v>126</v>
      </c>
      <c r="F3836" t="s">
        <v>151</v>
      </c>
      <c r="G3836" t="s">
        <v>152</v>
      </c>
      <c r="H3836" t="s">
        <v>25</v>
      </c>
      <c r="I3836">
        <v>50</v>
      </c>
      <c r="J3836" t="s">
        <v>126</v>
      </c>
      <c r="K3836" t="s">
        <v>28</v>
      </c>
      <c r="L3836">
        <v>3</v>
      </c>
      <c r="M3836">
        <v>1</v>
      </c>
      <c r="N3836" t="s">
        <v>27</v>
      </c>
      <c r="O3836" t="s">
        <v>27</v>
      </c>
      <c r="P3836">
        <v>18</v>
      </c>
      <c r="Q3836" t="s">
        <v>27</v>
      </c>
      <c r="R3836" t="s">
        <v>27</v>
      </c>
      <c r="S3836">
        <v>24</v>
      </c>
      <c r="T3836">
        <v>55</v>
      </c>
      <c r="U3836" t="s">
        <v>29</v>
      </c>
    </row>
    <row r="3837" spans="1:21" x14ac:dyDescent="0.35">
      <c r="A3837" t="s">
        <v>42</v>
      </c>
      <c r="B3837">
        <v>13</v>
      </c>
      <c r="C3837">
        <v>2024</v>
      </c>
      <c r="D3837" t="s">
        <v>150</v>
      </c>
      <c r="E3837">
        <v>126</v>
      </c>
      <c r="F3837" t="s">
        <v>151</v>
      </c>
      <c r="G3837" t="s">
        <v>152</v>
      </c>
      <c r="H3837" t="s">
        <v>27</v>
      </c>
      <c r="J3837" t="s">
        <v>28</v>
      </c>
      <c r="K3837" t="s">
        <v>28</v>
      </c>
      <c r="L3837" t="s">
        <v>28</v>
      </c>
      <c r="M3837" t="s">
        <v>28</v>
      </c>
      <c r="N3837" t="s">
        <v>28</v>
      </c>
      <c r="O3837" t="s">
        <v>28</v>
      </c>
      <c r="P3837" t="s">
        <v>28</v>
      </c>
      <c r="Q3837" t="s">
        <v>28</v>
      </c>
      <c r="R3837" t="s">
        <v>28</v>
      </c>
      <c r="S3837" t="s">
        <v>28</v>
      </c>
      <c r="U3837" t="s">
        <v>28</v>
      </c>
    </row>
    <row r="3838" spans="1:21" x14ac:dyDescent="0.35">
      <c r="A3838" t="s">
        <v>43</v>
      </c>
      <c r="B3838">
        <v>15</v>
      </c>
      <c r="C3838">
        <v>2024</v>
      </c>
      <c r="D3838" t="s">
        <v>150</v>
      </c>
      <c r="E3838">
        <v>126</v>
      </c>
      <c r="F3838" t="s">
        <v>151</v>
      </c>
      <c r="G3838" t="s">
        <v>152</v>
      </c>
      <c r="H3838" t="s">
        <v>25</v>
      </c>
      <c r="I3838">
        <v>60</v>
      </c>
      <c r="J3838" t="s">
        <v>126</v>
      </c>
      <c r="K3838" t="s">
        <v>28</v>
      </c>
      <c r="L3838">
        <v>3</v>
      </c>
      <c r="M3838">
        <v>1</v>
      </c>
      <c r="N3838" t="s">
        <v>27</v>
      </c>
      <c r="O3838" t="s">
        <v>27</v>
      </c>
      <c r="P3838" t="s">
        <v>28</v>
      </c>
      <c r="Q3838" t="s">
        <v>32</v>
      </c>
      <c r="R3838" t="s">
        <v>27</v>
      </c>
      <c r="S3838">
        <v>24</v>
      </c>
      <c r="T3838">
        <v>60</v>
      </c>
      <c r="U3838" t="s">
        <v>29</v>
      </c>
    </row>
    <row r="3839" spans="1:21" x14ac:dyDescent="0.35">
      <c r="A3839" t="s">
        <v>44</v>
      </c>
      <c r="B3839">
        <v>16</v>
      </c>
      <c r="C3839">
        <v>2024</v>
      </c>
      <c r="D3839" t="s">
        <v>150</v>
      </c>
      <c r="E3839">
        <v>126</v>
      </c>
      <c r="F3839" t="s">
        <v>151</v>
      </c>
      <c r="G3839" t="s">
        <v>152</v>
      </c>
      <c r="H3839" t="s">
        <v>27</v>
      </c>
      <c r="J3839" t="s">
        <v>28</v>
      </c>
      <c r="K3839" t="s">
        <v>28</v>
      </c>
      <c r="L3839" t="s">
        <v>28</v>
      </c>
      <c r="N3839" t="s">
        <v>28</v>
      </c>
      <c r="O3839" t="s">
        <v>28</v>
      </c>
      <c r="S3839" t="s">
        <v>28</v>
      </c>
      <c r="U3839" t="s">
        <v>28</v>
      </c>
    </row>
    <row r="3840" spans="1:21" x14ac:dyDescent="0.35">
      <c r="A3840" t="s">
        <v>45</v>
      </c>
      <c r="B3840">
        <v>17</v>
      </c>
      <c r="C3840">
        <v>2024</v>
      </c>
      <c r="D3840" t="s">
        <v>150</v>
      </c>
      <c r="E3840">
        <v>126</v>
      </c>
      <c r="F3840" t="s">
        <v>151</v>
      </c>
      <c r="G3840" t="s">
        <v>152</v>
      </c>
      <c r="H3840" t="s">
        <v>25</v>
      </c>
      <c r="I3840">
        <v>120</v>
      </c>
      <c r="J3840" t="s">
        <v>126</v>
      </c>
      <c r="K3840" t="s">
        <v>28</v>
      </c>
      <c r="L3840">
        <v>3</v>
      </c>
      <c r="M3840">
        <v>1</v>
      </c>
      <c r="N3840" t="s">
        <v>27</v>
      </c>
      <c r="O3840" t="s">
        <v>27</v>
      </c>
      <c r="P3840" t="s">
        <v>28</v>
      </c>
      <c r="Q3840" t="s">
        <v>27</v>
      </c>
      <c r="R3840" t="s">
        <v>27</v>
      </c>
      <c r="S3840">
        <v>24</v>
      </c>
      <c r="T3840">
        <v>120</v>
      </c>
      <c r="U3840" t="s">
        <v>29</v>
      </c>
    </row>
    <row r="3841" spans="1:21" x14ac:dyDescent="0.35">
      <c r="A3841" t="s">
        <v>46</v>
      </c>
      <c r="B3841">
        <v>18</v>
      </c>
      <c r="C3841">
        <v>2024</v>
      </c>
      <c r="D3841" t="s">
        <v>150</v>
      </c>
      <c r="E3841">
        <v>126</v>
      </c>
      <c r="F3841" t="s">
        <v>151</v>
      </c>
      <c r="G3841" t="s">
        <v>152</v>
      </c>
      <c r="H3841" t="s">
        <v>25</v>
      </c>
      <c r="I3841">
        <v>60</v>
      </c>
      <c r="J3841" t="s">
        <v>126</v>
      </c>
      <c r="K3841" t="s">
        <v>28</v>
      </c>
      <c r="L3841">
        <v>3</v>
      </c>
      <c r="M3841">
        <v>1</v>
      </c>
      <c r="N3841" t="s">
        <v>27</v>
      </c>
      <c r="O3841" t="s">
        <v>27</v>
      </c>
      <c r="P3841" t="s">
        <v>28</v>
      </c>
      <c r="Q3841" t="s">
        <v>27</v>
      </c>
      <c r="R3841" t="s">
        <v>27</v>
      </c>
      <c r="S3841">
        <v>24</v>
      </c>
      <c r="T3841">
        <v>60</v>
      </c>
      <c r="U3841" t="s">
        <v>29</v>
      </c>
    </row>
    <row r="3842" spans="1:21" x14ac:dyDescent="0.35">
      <c r="A3842" t="s">
        <v>47</v>
      </c>
      <c r="B3842">
        <v>19</v>
      </c>
      <c r="C3842">
        <v>2024</v>
      </c>
      <c r="D3842" t="s">
        <v>150</v>
      </c>
      <c r="E3842">
        <v>126</v>
      </c>
      <c r="F3842" t="s">
        <v>151</v>
      </c>
      <c r="G3842" t="s">
        <v>152</v>
      </c>
      <c r="H3842" t="s">
        <v>25</v>
      </c>
      <c r="I3842">
        <v>100</v>
      </c>
      <c r="J3842" t="s">
        <v>126</v>
      </c>
      <c r="K3842" t="s">
        <v>28</v>
      </c>
      <c r="L3842">
        <v>3</v>
      </c>
      <c r="M3842">
        <v>1</v>
      </c>
      <c r="N3842" t="s">
        <v>27</v>
      </c>
      <c r="O3842" t="s">
        <v>27</v>
      </c>
      <c r="P3842">
        <v>18</v>
      </c>
      <c r="Q3842" t="s">
        <v>27</v>
      </c>
      <c r="R3842" t="s">
        <v>27</v>
      </c>
      <c r="S3842">
        <v>24</v>
      </c>
      <c r="T3842">
        <v>150</v>
      </c>
      <c r="U3842" t="s">
        <v>29</v>
      </c>
    </row>
    <row r="3843" spans="1:21" x14ac:dyDescent="0.35">
      <c r="A3843" t="s">
        <v>48</v>
      </c>
      <c r="B3843">
        <v>20</v>
      </c>
      <c r="C3843">
        <v>2024</v>
      </c>
      <c r="D3843" t="s">
        <v>150</v>
      </c>
      <c r="E3843">
        <v>126</v>
      </c>
      <c r="F3843" t="s">
        <v>151</v>
      </c>
      <c r="G3843" t="s">
        <v>152</v>
      </c>
      <c r="H3843" t="s">
        <v>25</v>
      </c>
      <c r="I3843">
        <v>60</v>
      </c>
      <c r="J3843" t="s">
        <v>126</v>
      </c>
      <c r="K3843" t="s">
        <v>28</v>
      </c>
      <c r="L3843">
        <v>3</v>
      </c>
      <c r="M3843">
        <v>1</v>
      </c>
      <c r="N3843" t="s">
        <v>27</v>
      </c>
      <c r="O3843" t="s">
        <v>27</v>
      </c>
      <c r="P3843">
        <v>18</v>
      </c>
      <c r="Q3843" t="s">
        <v>27</v>
      </c>
      <c r="R3843" t="s">
        <v>27</v>
      </c>
      <c r="S3843">
        <v>24</v>
      </c>
      <c r="T3843">
        <v>90</v>
      </c>
      <c r="U3843" t="s">
        <v>29</v>
      </c>
    </row>
    <row r="3844" spans="1:21" x14ac:dyDescent="0.35">
      <c r="A3844" t="s">
        <v>49</v>
      </c>
      <c r="B3844">
        <v>21</v>
      </c>
      <c r="C3844">
        <v>2024</v>
      </c>
      <c r="D3844" t="s">
        <v>150</v>
      </c>
      <c r="E3844">
        <v>126</v>
      </c>
      <c r="F3844" t="s">
        <v>151</v>
      </c>
      <c r="G3844" t="s">
        <v>152</v>
      </c>
      <c r="H3844" t="s">
        <v>25</v>
      </c>
      <c r="I3844">
        <v>100</v>
      </c>
      <c r="J3844" t="s">
        <v>126</v>
      </c>
      <c r="K3844" t="s">
        <v>28</v>
      </c>
      <c r="L3844">
        <v>3</v>
      </c>
      <c r="M3844">
        <v>1</v>
      </c>
      <c r="N3844" t="s">
        <v>27</v>
      </c>
      <c r="O3844" t="s">
        <v>27</v>
      </c>
      <c r="P3844" t="s">
        <v>28</v>
      </c>
      <c r="Q3844" t="s">
        <v>27</v>
      </c>
      <c r="R3844" t="s">
        <v>27</v>
      </c>
      <c r="S3844">
        <v>24</v>
      </c>
      <c r="T3844">
        <v>100</v>
      </c>
      <c r="U3844" t="s">
        <v>29</v>
      </c>
    </row>
    <row r="3845" spans="1:21" x14ac:dyDescent="0.35">
      <c r="A3845" t="s">
        <v>50</v>
      </c>
      <c r="B3845">
        <v>22</v>
      </c>
      <c r="C3845">
        <v>2024</v>
      </c>
      <c r="D3845" t="s">
        <v>150</v>
      </c>
      <c r="E3845">
        <v>126</v>
      </c>
      <c r="F3845" t="s">
        <v>151</v>
      </c>
      <c r="G3845" t="s">
        <v>152</v>
      </c>
      <c r="H3845" t="s">
        <v>25</v>
      </c>
      <c r="I3845">
        <v>100</v>
      </c>
      <c r="J3845" t="s">
        <v>126</v>
      </c>
      <c r="K3845" t="s">
        <v>28</v>
      </c>
      <c r="L3845">
        <v>3</v>
      </c>
      <c r="M3845">
        <v>1</v>
      </c>
      <c r="N3845" t="s">
        <v>27</v>
      </c>
      <c r="O3845" t="s">
        <v>27</v>
      </c>
      <c r="P3845">
        <v>18</v>
      </c>
      <c r="Q3845" t="s">
        <v>32</v>
      </c>
      <c r="R3845" t="s">
        <v>27</v>
      </c>
      <c r="S3845">
        <v>24</v>
      </c>
      <c r="T3845">
        <v>100</v>
      </c>
      <c r="U3845" t="s">
        <v>39</v>
      </c>
    </row>
    <row r="3846" spans="1:21" x14ac:dyDescent="0.35">
      <c r="A3846" t="s">
        <v>51</v>
      </c>
      <c r="B3846">
        <v>23</v>
      </c>
      <c r="C3846">
        <v>2024</v>
      </c>
      <c r="D3846" t="s">
        <v>150</v>
      </c>
      <c r="E3846">
        <v>126</v>
      </c>
      <c r="F3846" t="s">
        <v>151</v>
      </c>
      <c r="G3846" t="s">
        <v>152</v>
      </c>
      <c r="H3846" t="s">
        <v>25</v>
      </c>
      <c r="I3846">
        <v>100</v>
      </c>
      <c r="J3846" t="s">
        <v>126</v>
      </c>
      <c r="K3846" t="s">
        <v>28</v>
      </c>
      <c r="L3846">
        <v>3</v>
      </c>
      <c r="M3846">
        <v>1</v>
      </c>
      <c r="N3846" t="s">
        <v>27</v>
      </c>
      <c r="O3846" t="s">
        <v>27</v>
      </c>
      <c r="P3846">
        <v>18</v>
      </c>
      <c r="Q3846" t="s">
        <v>27</v>
      </c>
      <c r="R3846" t="s">
        <v>27</v>
      </c>
      <c r="S3846">
        <v>24</v>
      </c>
      <c r="T3846">
        <v>100</v>
      </c>
      <c r="U3846" t="s">
        <v>39</v>
      </c>
    </row>
    <row r="3847" spans="1:21" x14ac:dyDescent="0.35">
      <c r="A3847" t="s">
        <v>52</v>
      </c>
      <c r="B3847">
        <v>24</v>
      </c>
      <c r="C3847">
        <v>2024</v>
      </c>
      <c r="D3847" t="s">
        <v>150</v>
      </c>
      <c r="E3847">
        <v>126</v>
      </c>
      <c r="F3847" t="s">
        <v>151</v>
      </c>
      <c r="G3847" t="s">
        <v>152</v>
      </c>
      <c r="H3847" t="s">
        <v>25</v>
      </c>
      <c r="I3847">
        <v>151</v>
      </c>
      <c r="J3847" t="s">
        <v>126</v>
      </c>
      <c r="K3847" t="s">
        <v>28</v>
      </c>
      <c r="L3847">
        <v>3</v>
      </c>
      <c r="M3847">
        <v>1</v>
      </c>
      <c r="N3847" t="s">
        <v>27</v>
      </c>
      <c r="O3847" t="s">
        <v>27</v>
      </c>
      <c r="P3847">
        <v>18</v>
      </c>
      <c r="Q3847" t="s">
        <v>32</v>
      </c>
      <c r="R3847" t="s">
        <v>32</v>
      </c>
      <c r="S3847">
        <v>24</v>
      </c>
      <c r="T3847">
        <v>161</v>
      </c>
      <c r="U3847" t="s">
        <v>29</v>
      </c>
    </row>
    <row r="3848" spans="1:21" x14ac:dyDescent="0.35">
      <c r="A3848" t="s">
        <v>53</v>
      </c>
      <c r="B3848">
        <v>25</v>
      </c>
      <c r="C3848">
        <v>2024</v>
      </c>
      <c r="D3848" t="s">
        <v>150</v>
      </c>
      <c r="E3848">
        <v>126</v>
      </c>
      <c r="F3848" t="s">
        <v>151</v>
      </c>
      <c r="G3848" t="s">
        <v>152</v>
      </c>
      <c r="H3848" t="s">
        <v>25</v>
      </c>
      <c r="I3848">
        <v>150</v>
      </c>
      <c r="J3848" t="s">
        <v>126</v>
      </c>
      <c r="K3848" t="s">
        <v>28</v>
      </c>
      <c r="L3848">
        <v>3</v>
      </c>
      <c r="M3848">
        <v>1</v>
      </c>
      <c r="N3848" t="s">
        <v>27</v>
      </c>
      <c r="O3848" t="s">
        <v>27</v>
      </c>
      <c r="P3848" t="s">
        <v>28</v>
      </c>
      <c r="Q3848" t="s">
        <v>27</v>
      </c>
      <c r="R3848" t="s">
        <v>27</v>
      </c>
      <c r="S3848">
        <v>24</v>
      </c>
      <c r="T3848">
        <v>150</v>
      </c>
      <c r="U3848" t="s">
        <v>29</v>
      </c>
    </row>
    <row r="3849" spans="1:21" x14ac:dyDescent="0.35">
      <c r="A3849" t="s">
        <v>54</v>
      </c>
      <c r="B3849">
        <v>26</v>
      </c>
      <c r="C3849">
        <v>2024</v>
      </c>
      <c r="D3849" t="s">
        <v>150</v>
      </c>
      <c r="E3849">
        <v>126</v>
      </c>
      <c r="F3849" t="s">
        <v>151</v>
      </c>
      <c r="G3849" t="s">
        <v>152</v>
      </c>
      <c r="H3849" t="s">
        <v>27</v>
      </c>
      <c r="J3849" t="s">
        <v>28</v>
      </c>
      <c r="K3849" t="s">
        <v>28</v>
      </c>
      <c r="L3849" t="s">
        <v>28</v>
      </c>
      <c r="M3849" t="s">
        <v>28</v>
      </c>
      <c r="N3849" t="s">
        <v>28</v>
      </c>
      <c r="O3849" t="s">
        <v>28</v>
      </c>
      <c r="P3849" t="s">
        <v>28</v>
      </c>
      <c r="Q3849" t="s">
        <v>28</v>
      </c>
      <c r="R3849" t="s">
        <v>28</v>
      </c>
      <c r="S3849" t="s">
        <v>28</v>
      </c>
      <c r="U3849" t="s">
        <v>28</v>
      </c>
    </row>
    <row r="3850" spans="1:21" x14ac:dyDescent="0.35">
      <c r="A3850" t="s">
        <v>55</v>
      </c>
      <c r="B3850">
        <v>27</v>
      </c>
      <c r="C3850">
        <v>2024</v>
      </c>
      <c r="D3850" t="s">
        <v>150</v>
      </c>
      <c r="E3850">
        <v>126</v>
      </c>
      <c r="F3850" t="s">
        <v>151</v>
      </c>
      <c r="G3850" t="s">
        <v>152</v>
      </c>
      <c r="H3850" t="s">
        <v>27</v>
      </c>
      <c r="J3850" t="s">
        <v>28</v>
      </c>
      <c r="K3850" t="s">
        <v>28</v>
      </c>
      <c r="L3850" t="s">
        <v>28</v>
      </c>
      <c r="M3850" t="s">
        <v>28</v>
      </c>
      <c r="N3850" t="s">
        <v>28</v>
      </c>
      <c r="O3850" t="s">
        <v>28</v>
      </c>
      <c r="P3850" t="s">
        <v>28</v>
      </c>
      <c r="Q3850" t="s">
        <v>28</v>
      </c>
      <c r="R3850" t="s">
        <v>28</v>
      </c>
      <c r="S3850" t="s">
        <v>28</v>
      </c>
      <c r="U3850" t="s">
        <v>28</v>
      </c>
    </row>
    <row r="3851" spans="1:21" x14ac:dyDescent="0.35">
      <c r="A3851" t="s">
        <v>56</v>
      </c>
      <c r="B3851">
        <v>28</v>
      </c>
      <c r="C3851">
        <v>2024</v>
      </c>
      <c r="D3851" t="s">
        <v>150</v>
      </c>
      <c r="E3851">
        <v>126</v>
      </c>
      <c r="F3851" t="s">
        <v>151</v>
      </c>
      <c r="G3851" t="s">
        <v>152</v>
      </c>
      <c r="H3851" t="s">
        <v>25</v>
      </c>
      <c r="I3851">
        <v>50</v>
      </c>
      <c r="J3851" t="s">
        <v>126</v>
      </c>
      <c r="K3851" t="s">
        <v>28</v>
      </c>
      <c r="L3851">
        <v>3</v>
      </c>
      <c r="M3851">
        <v>1</v>
      </c>
      <c r="N3851" t="s">
        <v>27</v>
      </c>
      <c r="O3851" t="s">
        <v>27</v>
      </c>
      <c r="P3851" t="s">
        <v>28</v>
      </c>
      <c r="Q3851" t="s">
        <v>27</v>
      </c>
      <c r="R3851" t="s">
        <v>27</v>
      </c>
      <c r="S3851">
        <v>24</v>
      </c>
      <c r="T3851">
        <v>50</v>
      </c>
      <c r="U3851" t="s">
        <v>29</v>
      </c>
    </row>
    <row r="3852" spans="1:21" x14ac:dyDescent="0.35">
      <c r="A3852" t="s">
        <v>57</v>
      </c>
      <c r="B3852">
        <v>29</v>
      </c>
      <c r="C3852">
        <v>2024</v>
      </c>
      <c r="D3852" t="s">
        <v>150</v>
      </c>
      <c r="E3852">
        <v>126</v>
      </c>
      <c r="F3852" t="s">
        <v>151</v>
      </c>
      <c r="G3852" t="s">
        <v>152</v>
      </c>
      <c r="H3852" t="s">
        <v>27</v>
      </c>
      <c r="J3852" t="s">
        <v>28</v>
      </c>
      <c r="K3852" t="s">
        <v>28</v>
      </c>
      <c r="L3852" t="s">
        <v>28</v>
      </c>
      <c r="M3852" t="s">
        <v>28</v>
      </c>
      <c r="N3852" t="s">
        <v>28</v>
      </c>
      <c r="O3852" t="s">
        <v>28</v>
      </c>
      <c r="P3852" t="s">
        <v>28</v>
      </c>
      <c r="Q3852" t="s">
        <v>28</v>
      </c>
      <c r="R3852" t="s">
        <v>28</v>
      </c>
      <c r="S3852" t="s">
        <v>28</v>
      </c>
      <c r="U3852" t="s">
        <v>28</v>
      </c>
    </row>
    <row r="3853" spans="1:21" x14ac:dyDescent="0.35">
      <c r="A3853" t="s">
        <v>58</v>
      </c>
      <c r="B3853">
        <v>30</v>
      </c>
      <c r="C3853">
        <v>2024</v>
      </c>
      <c r="D3853" t="s">
        <v>150</v>
      </c>
      <c r="E3853">
        <v>126</v>
      </c>
      <c r="F3853" t="s">
        <v>151</v>
      </c>
      <c r="G3853" t="s">
        <v>152</v>
      </c>
      <c r="H3853" t="s">
        <v>27</v>
      </c>
      <c r="J3853" t="s">
        <v>28</v>
      </c>
      <c r="K3853" t="s">
        <v>28</v>
      </c>
      <c r="L3853" t="s">
        <v>28</v>
      </c>
      <c r="M3853" t="s">
        <v>28</v>
      </c>
      <c r="N3853" t="s">
        <v>28</v>
      </c>
      <c r="O3853" t="s">
        <v>28</v>
      </c>
      <c r="P3853" t="s">
        <v>28</v>
      </c>
      <c r="Q3853" t="s">
        <v>28</v>
      </c>
      <c r="R3853" t="s">
        <v>28</v>
      </c>
      <c r="S3853" t="s">
        <v>28</v>
      </c>
      <c r="U3853" t="s">
        <v>28</v>
      </c>
    </row>
    <row r="3854" spans="1:21" x14ac:dyDescent="0.35">
      <c r="A3854" t="s">
        <v>59</v>
      </c>
      <c r="B3854">
        <v>31</v>
      </c>
      <c r="C3854">
        <v>2024</v>
      </c>
      <c r="D3854" t="s">
        <v>150</v>
      </c>
      <c r="E3854">
        <v>126</v>
      </c>
      <c r="F3854" t="s">
        <v>151</v>
      </c>
      <c r="G3854" t="s">
        <v>152</v>
      </c>
      <c r="H3854" t="s">
        <v>27</v>
      </c>
      <c r="J3854" t="s">
        <v>28</v>
      </c>
      <c r="K3854" t="s">
        <v>28</v>
      </c>
      <c r="L3854" t="s">
        <v>28</v>
      </c>
      <c r="M3854" t="s">
        <v>28</v>
      </c>
      <c r="N3854" t="s">
        <v>28</v>
      </c>
      <c r="O3854" t="s">
        <v>28</v>
      </c>
      <c r="P3854" t="s">
        <v>28</v>
      </c>
      <c r="Q3854" t="s">
        <v>28</v>
      </c>
      <c r="R3854" t="s">
        <v>28</v>
      </c>
      <c r="S3854" t="s">
        <v>28</v>
      </c>
      <c r="U3854" t="s">
        <v>28</v>
      </c>
    </row>
    <row r="3855" spans="1:21" x14ac:dyDescent="0.35">
      <c r="A3855" t="s">
        <v>60</v>
      </c>
      <c r="B3855">
        <v>32</v>
      </c>
      <c r="C3855">
        <v>2024</v>
      </c>
      <c r="D3855" t="s">
        <v>150</v>
      </c>
      <c r="E3855">
        <v>126</v>
      </c>
      <c r="F3855" t="s">
        <v>151</v>
      </c>
      <c r="G3855" t="s">
        <v>152</v>
      </c>
      <c r="H3855" t="s">
        <v>25</v>
      </c>
      <c r="I3855">
        <v>200</v>
      </c>
      <c r="J3855" t="s">
        <v>126</v>
      </c>
      <c r="K3855" t="s">
        <v>28</v>
      </c>
      <c r="L3855">
        <v>3</v>
      </c>
      <c r="M3855">
        <v>1</v>
      </c>
      <c r="N3855" t="s">
        <v>27</v>
      </c>
      <c r="O3855" t="s">
        <v>27</v>
      </c>
      <c r="P3855" t="s">
        <v>28</v>
      </c>
      <c r="Q3855" t="s">
        <v>27</v>
      </c>
      <c r="R3855" t="s">
        <v>27</v>
      </c>
      <c r="S3855">
        <v>24</v>
      </c>
      <c r="T3855">
        <v>200</v>
      </c>
      <c r="U3855" t="s">
        <v>29</v>
      </c>
    </row>
    <row r="3856" spans="1:21" x14ac:dyDescent="0.35">
      <c r="A3856" t="s">
        <v>61</v>
      </c>
      <c r="B3856">
        <v>33</v>
      </c>
      <c r="C3856">
        <v>2024</v>
      </c>
      <c r="D3856" t="s">
        <v>150</v>
      </c>
      <c r="E3856">
        <v>126</v>
      </c>
      <c r="F3856" t="s">
        <v>151</v>
      </c>
      <c r="G3856" t="s">
        <v>152</v>
      </c>
      <c r="H3856" t="s">
        <v>25</v>
      </c>
      <c r="I3856">
        <v>155</v>
      </c>
      <c r="J3856" t="s">
        <v>126</v>
      </c>
      <c r="K3856" t="s">
        <v>28</v>
      </c>
      <c r="L3856">
        <v>3</v>
      </c>
      <c r="M3856">
        <v>1</v>
      </c>
      <c r="N3856" t="s">
        <v>27</v>
      </c>
      <c r="O3856" t="s">
        <v>27</v>
      </c>
      <c r="P3856">
        <v>18</v>
      </c>
      <c r="Q3856" t="s">
        <v>27</v>
      </c>
      <c r="R3856" t="s">
        <v>27</v>
      </c>
      <c r="S3856">
        <v>24</v>
      </c>
      <c r="T3856">
        <v>155</v>
      </c>
      <c r="U3856" t="s">
        <v>29</v>
      </c>
    </row>
    <row r="3857" spans="1:21" x14ac:dyDescent="0.35">
      <c r="A3857" t="s">
        <v>62</v>
      </c>
      <c r="B3857">
        <v>34</v>
      </c>
      <c r="C3857">
        <v>2024</v>
      </c>
      <c r="D3857" t="s">
        <v>150</v>
      </c>
      <c r="E3857">
        <v>126</v>
      </c>
      <c r="F3857" t="s">
        <v>151</v>
      </c>
      <c r="G3857" t="s">
        <v>152</v>
      </c>
      <c r="H3857" t="s">
        <v>25</v>
      </c>
      <c r="I3857">
        <v>60</v>
      </c>
      <c r="J3857" t="s">
        <v>126</v>
      </c>
      <c r="K3857" t="s">
        <v>28</v>
      </c>
      <c r="L3857">
        <v>3</v>
      </c>
      <c r="M3857">
        <v>1</v>
      </c>
      <c r="N3857" t="s">
        <v>27</v>
      </c>
      <c r="O3857" t="s">
        <v>27</v>
      </c>
      <c r="P3857">
        <v>18</v>
      </c>
      <c r="Q3857" t="s">
        <v>32</v>
      </c>
      <c r="R3857" t="s">
        <v>27</v>
      </c>
      <c r="S3857">
        <v>24</v>
      </c>
      <c r="T3857">
        <v>90</v>
      </c>
      <c r="U3857" t="s">
        <v>29</v>
      </c>
    </row>
    <row r="3858" spans="1:21" x14ac:dyDescent="0.35">
      <c r="A3858" t="s">
        <v>63</v>
      </c>
      <c r="B3858">
        <v>35</v>
      </c>
      <c r="C3858">
        <v>2024</v>
      </c>
      <c r="D3858" t="s">
        <v>150</v>
      </c>
      <c r="E3858">
        <v>126</v>
      </c>
      <c r="F3858" t="s">
        <v>151</v>
      </c>
      <c r="G3858" t="s">
        <v>152</v>
      </c>
      <c r="H3858" t="s">
        <v>25</v>
      </c>
      <c r="I3858">
        <v>110</v>
      </c>
      <c r="J3858" t="s">
        <v>126</v>
      </c>
      <c r="K3858" t="s">
        <v>28</v>
      </c>
      <c r="L3858">
        <v>3</v>
      </c>
      <c r="M3858">
        <v>1</v>
      </c>
      <c r="N3858" t="s">
        <v>27</v>
      </c>
      <c r="O3858" t="s">
        <v>27</v>
      </c>
      <c r="P3858" t="s">
        <v>28</v>
      </c>
      <c r="Q3858" t="s">
        <v>27</v>
      </c>
      <c r="R3858" t="s">
        <v>27</v>
      </c>
      <c r="S3858">
        <v>24</v>
      </c>
      <c r="T3858">
        <v>110</v>
      </c>
      <c r="U3858" t="s">
        <v>29</v>
      </c>
    </row>
    <row r="3859" spans="1:21" x14ac:dyDescent="0.35">
      <c r="A3859" t="s">
        <v>64</v>
      </c>
      <c r="B3859">
        <v>36</v>
      </c>
      <c r="C3859">
        <v>2024</v>
      </c>
      <c r="D3859" t="s">
        <v>150</v>
      </c>
      <c r="E3859">
        <v>126</v>
      </c>
      <c r="F3859" t="s">
        <v>151</v>
      </c>
      <c r="G3859" t="s">
        <v>152</v>
      </c>
      <c r="H3859" t="s">
        <v>25</v>
      </c>
      <c r="I3859">
        <v>120</v>
      </c>
      <c r="J3859" t="s">
        <v>126</v>
      </c>
      <c r="K3859" t="s">
        <v>28</v>
      </c>
      <c r="L3859">
        <v>3</v>
      </c>
      <c r="M3859">
        <v>1</v>
      </c>
      <c r="N3859" t="s">
        <v>27</v>
      </c>
      <c r="O3859" t="s">
        <v>27</v>
      </c>
      <c r="P3859">
        <v>18</v>
      </c>
      <c r="Q3859" t="s">
        <v>32</v>
      </c>
      <c r="R3859" t="s">
        <v>27</v>
      </c>
      <c r="S3859">
        <v>24</v>
      </c>
      <c r="T3859">
        <v>40</v>
      </c>
      <c r="U3859" t="s">
        <v>29</v>
      </c>
    </row>
    <row r="3860" spans="1:21" x14ac:dyDescent="0.35">
      <c r="A3860" t="s">
        <v>65</v>
      </c>
      <c r="B3860">
        <v>37</v>
      </c>
      <c r="C3860">
        <v>2024</v>
      </c>
      <c r="D3860" t="s">
        <v>150</v>
      </c>
      <c r="E3860">
        <v>126</v>
      </c>
      <c r="F3860" t="s">
        <v>151</v>
      </c>
      <c r="G3860" t="s">
        <v>152</v>
      </c>
      <c r="H3860" t="s">
        <v>27</v>
      </c>
      <c r="J3860" t="s">
        <v>28</v>
      </c>
      <c r="K3860" t="s">
        <v>28</v>
      </c>
      <c r="L3860" t="s">
        <v>28</v>
      </c>
      <c r="N3860" t="s">
        <v>28</v>
      </c>
      <c r="O3860" t="s">
        <v>28</v>
      </c>
      <c r="S3860" t="s">
        <v>28</v>
      </c>
      <c r="U3860" t="s">
        <v>28</v>
      </c>
    </row>
    <row r="3861" spans="1:21" x14ac:dyDescent="0.35">
      <c r="A3861" t="s">
        <v>66</v>
      </c>
      <c r="B3861">
        <v>38</v>
      </c>
      <c r="C3861">
        <v>2024</v>
      </c>
      <c r="D3861" t="s">
        <v>150</v>
      </c>
      <c r="E3861">
        <v>126</v>
      </c>
      <c r="F3861" t="s">
        <v>151</v>
      </c>
      <c r="G3861" t="s">
        <v>152</v>
      </c>
      <c r="H3861" t="s">
        <v>25</v>
      </c>
      <c r="I3861">
        <v>175</v>
      </c>
      <c r="J3861" t="s">
        <v>126</v>
      </c>
      <c r="K3861" t="s">
        <v>28</v>
      </c>
      <c r="L3861">
        <v>3</v>
      </c>
      <c r="M3861">
        <v>1</v>
      </c>
      <c r="N3861" t="s">
        <v>27</v>
      </c>
      <c r="O3861" t="s">
        <v>27</v>
      </c>
      <c r="P3861">
        <v>18</v>
      </c>
      <c r="Q3861" t="s">
        <v>27</v>
      </c>
      <c r="R3861" t="s">
        <v>27</v>
      </c>
      <c r="S3861">
        <v>24</v>
      </c>
      <c r="T3861">
        <v>150</v>
      </c>
      <c r="U3861" t="s">
        <v>29</v>
      </c>
    </row>
    <row r="3862" spans="1:21" x14ac:dyDescent="0.35">
      <c r="A3862" t="s">
        <v>67</v>
      </c>
      <c r="B3862">
        <v>39</v>
      </c>
      <c r="C3862">
        <v>2024</v>
      </c>
      <c r="D3862" t="s">
        <v>150</v>
      </c>
      <c r="E3862">
        <v>126</v>
      </c>
      <c r="F3862" t="s">
        <v>151</v>
      </c>
      <c r="G3862" t="s">
        <v>152</v>
      </c>
      <c r="H3862" t="s">
        <v>25</v>
      </c>
      <c r="I3862">
        <v>65</v>
      </c>
      <c r="J3862" t="s">
        <v>126</v>
      </c>
      <c r="K3862" t="s">
        <v>28</v>
      </c>
      <c r="L3862">
        <v>3</v>
      </c>
      <c r="M3862">
        <v>1</v>
      </c>
      <c r="N3862" t="s">
        <v>27</v>
      </c>
      <c r="O3862" t="s">
        <v>27</v>
      </c>
      <c r="P3862">
        <v>18</v>
      </c>
      <c r="Q3862" t="s">
        <v>32</v>
      </c>
      <c r="R3862" t="s">
        <v>27</v>
      </c>
      <c r="S3862">
        <v>24</v>
      </c>
      <c r="T3862">
        <v>45</v>
      </c>
      <c r="U3862" t="s">
        <v>29</v>
      </c>
    </row>
    <row r="3863" spans="1:21" x14ac:dyDescent="0.35">
      <c r="A3863" t="s">
        <v>68</v>
      </c>
      <c r="B3863">
        <v>40</v>
      </c>
      <c r="C3863">
        <v>2024</v>
      </c>
      <c r="D3863" t="s">
        <v>150</v>
      </c>
      <c r="E3863">
        <v>126</v>
      </c>
      <c r="F3863" t="s">
        <v>151</v>
      </c>
      <c r="G3863" t="s">
        <v>152</v>
      </c>
      <c r="H3863" t="s">
        <v>27</v>
      </c>
      <c r="J3863" t="s">
        <v>28</v>
      </c>
      <c r="K3863" t="s">
        <v>28</v>
      </c>
      <c r="L3863" t="s">
        <v>28</v>
      </c>
      <c r="N3863" t="s">
        <v>28</v>
      </c>
      <c r="O3863" t="s">
        <v>28</v>
      </c>
      <c r="S3863" t="s">
        <v>28</v>
      </c>
      <c r="U3863" t="s">
        <v>28</v>
      </c>
    </row>
    <row r="3864" spans="1:21" x14ac:dyDescent="0.35">
      <c r="A3864" t="s">
        <v>69</v>
      </c>
      <c r="B3864">
        <v>41</v>
      </c>
      <c r="C3864">
        <v>2024</v>
      </c>
      <c r="D3864" t="s">
        <v>150</v>
      </c>
      <c r="E3864">
        <v>126</v>
      </c>
      <c r="F3864" t="s">
        <v>151</v>
      </c>
      <c r="G3864" t="s">
        <v>152</v>
      </c>
      <c r="H3864" t="s">
        <v>25</v>
      </c>
      <c r="I3864">
        <v>216</v>
      </c>
      <c r="J3864" t="s">
        <v>126</v>
      </c>
      <c r="K3864" t="s">
        <v>28</v>
      </c>
      <c r="L3864">
        <v>3</v>
      </c>
      <c r="M3864">
        <v>1</v>
      </c>
      <c r="N3864" t="s">
        <v>27</v>
      </c>
      <c r="O3864" t="s">
        <v>27</v>
      </c>
      <c r="P3864" t="s">
        <v>28</v>
      </c>
      <c r="Q3864" t="s">
        <v>27</v>
      </c>
      <c r="R3864" t="s">
        <v>27</v>
      </c>
      <c r="S3864">
        <v>24</v>
      </c>
      <c r="T3864">
        <v>216</v>
      </c>
      <c r="U3864" t="s">
        <v>29</v>
      </c>
    </row>
    <row r="3865" spans="1:21" x14ac:dyDescent="0.35">
      <c r="A3865" t="s">
        <v>70</v>
      </c>
      <c r="B3865">
        <v>42</v>
      </c>
      <c r="C3865">
        <v>2024</v>
      </c>
      <c r="D3865" t="s">
        <v>150</v>
      </c>
      <c r="E3865">
        <v>126</v>
      </c>
      <c r="F3865" t="s">
        <v>151</v>
      </c>
      <c r="G3865" t="s">
        <v>152</v>
      </c>
      <c r="H3865" t="s">
        <v>27</v>
      </c>
      <c r="J3865" t="s">
        <v>28</v>
      </c>
      <c r="K3865" t="s">
        <v>28</v>
      </c>
      <c r="L3865" t="s">
        <v>28</v>
      </c>
      <c r="N3865" t="s">
        <v>28</v>
      </c>
      <c r="O3865" t="s">
        <v>28</v>
      </c>
      <c r="S3865" t="s">
        <v>28</v>
      </c>
      <c r="U3865" t="s">
        <v>28</v>
      </c>
    </row>
    <row r="3866" spans="1:21" x14ac:dyDescent="0.35">
      <c r="A3866" t="s">
        <v>71</v>
      </c>
      <c r="B3866">
        <v>44</v>
      </c>
      <c r="C3866">
        <v>2024</v>
      </c>
      <c r="D3866" t="s">
        <v>150</v>
      </c>
      <c r="E3866">
        <v>126</v>
      </c>
      <c r="F3866" t="s">
        <v>151</v>
      </c>
      <c r="G3866" t="s">
        <v>152</v>
      </c>
      <c r="H3866" t="s">
        <v>25</v>
      </c>
      <c r="I3866">
        <v>85</v>
      </c>
      <c r="J3866" t="s">
        <v>126</v>
      </c>
      <c r="K3866" t="s">
        <v>28</v>
      </c>
      <c r="L3866">
        <v>3</v>
      </c>
      <c r="M3866">
        <v>1</v>
      </c>
      <c r="N3866" t="s">
        <v>27</v>
      </c>
      <c r="O3866" t="s">
        <v>27</v>
      </c>
      <c r="P3866" t="s">
        <v>28</v>
      </c>
      <c r="Q3866" t="s">
        <v>27</v>
      </c>
      <c r="R3866" t="s">
        <v>27</v>
      </c>
      <c r="S3866">
        <v>24</v>
      </c>
      <c r="T3866">
        <v>85</v>
      </c>
      <c r="U3866" t="s">
        <v>29</v>
      </c>
    </row>
    <row r="3867" spans="1:21" x14ac:dyDescent="0.35">
      <c r="A3867" t="s">
        <v>72</v>
      </c>
      <c r="B3867">
        <v>45</v>
      </c>
      <c r="C3867">
        <v>2024</v>
      </c>
      <c r="D3867" t="s">
        <v>150</v>
      </c>
      <c r="E3867">
        <v>126</v>
      </c>
      <c r="F3867" t="s">
        <v>151</v>
      </c>
      <c r="G3867" t="s">
        <v>152</v>
      </c>
      <c r="H3867" t="s">
        <v>25</v>
      </c>
      <c r="I3867">
        <v>50</v>
      </c>
      <c r="J3867" t="s">
        <v>126</v>
      </c>
      <c r="K3867" t="s">
        <v>28</v>
      </c>
      <c r="L3867">
        <v>3</v>
      </c>
      <c r="M3867">
        <v>1</v>
      </c>
      <c r="N3867" t="s">
        <v>27</v>
      </c>
      <c r="O3867" t="s">
        <v>27</v>
      </c>
      <c r="P3867" t="s">
        <v>28</v>
      </c>
      <c r="Q3867" t="s">
        <v>27</v>
      </c>
      <c r="R3867" t="s">
        <v>27</v>
      </c>
      <c r="S3867">
        <v>24</v>
      </c>
      <c r="T3867">
        <v>50</v>
      </c>
      <c r="U3867" t="s">
        <v>29</v>
      </c>
    </row>
    <row r="3868" spans="1:21" x14ac:dyDescent="0.35">
      <c r="A3868" t="s">
        <v>73</v>
      </c>
      <c r="B3868">
        <v>46</v>
      </c>
      <c r="C3868">
        <v>2024</v>
      </c>
      <c r="D3868" t="s">
        <v>150</v>
      </c>
      <c r="E3868">
        <v>126</v>
      </c>
      <c r="F3868" t="s">
        <v>151</v>
      </c>
      <c r="G3868" t="s">
        <v>152</v>
      </c>
      <c r="H3868" t="s">
        <v>27</v>
      </c>
      <c r="J3868" t="s">
        <v>28</v>
      </c>
      <c r="K3868" t="s">
        <v>28</v>
      </c>
      <c r="L3868" t="s">
        <v>28</v>
      </c>
      <c r="M3868" t="s">
        <v>28</v>
      </c>
      <c r="N3868" t="s">
        <v>28</v>
      </c>
      <c r="O3868" t="s">
        <v>28</v>
      </c>
      <c r="P3868" t="s">
        <v>28</v>
      </c>
      <c r="Q3868" t="s">
        <v>28</v>
      </c>
      <c r="R3868" t="s">
        <v>28</v>
      </c>
      <c r="S3868" t="s">
        <v>28</v>
      </c>
      <c r="U3868" t="s">
        <v>28</v>
      </c>
    </row>
    <row r="3869" spans="1:21" x14ac:dyDescent="0.35">
      <c r="A3869" t="s">
        <v>74</v>
      </c>
      <c r="B3869">
        <v>47</v>
      </c>
      <c r="C3869">
        <v>2024</v>
      </c>
      <c r="D3869" t="s">
        <v>150</v>
      </c>
      <c r="E3869">
        <v>126</v>
      </c>
      <c r="F3869" t="s">
        <v>151</v>
      </c>
      <c r="G3869" t="s">
        <v>152</v>
      </c>
      <c r="H3869" t="s">
        <v>27</v>
      </c>
      <c r="J3869" t="s">
        <v>28</v>
      </c>
      <c r="K3869" t="s">
        <v>28</v>
      </c>
      <c r="L3869" t="s">
        <v>28</v>
      </c>
      <c r="M3869" t="s">
        <v>28</v>
      </c>
      <c r="N3869" t="s">
        <v>28</v>
      </c>
      <c r="O3869" t="s">
        <v>28</v>
      </c>
      <c r="P3869" t="s">
        <v>28</v>
      </c>
      <c r="Q3869" t="s">
        <v>28</v>
      </c>
      <c r="R3869" t="s">
        <v>28</v>
      </c>
      <c r="S3869" t="s">
        <v>28</v>
      </c>
      <c r="U3869" t="s">
        <v>28</v>
      </c>
    </row>
    <row r="3870" spans="1:21" x14ac:dyDescent="0.35">
      <c r="A3870" t="s">
        <v>75</v>
      </c>
      <c r="B3870">
        <v>48</v>
      </c>
      <c r="C3870">
        <v>2024</v>
      </c>
      <c r="D3870" t="s">
        <v>150</v>
      </c>
      <c r="E3870">
        <v>126</v>
      </c>
      <c r="F3870" t="s">
        <v>151</v>
      </c>
      <c r="G3870" t="s">
        <v>152</v>
      </c>
      <c r="H3870" t="s">
        <v>25</v>
      </c>
      <c r="I3870">
        <v>85.25</v>
      </c>
      <c r="J3870" t="s">
        <v>126</v>
      </c>
      <c r="K3870" t="s">
        <v>28</v>
      </c>
      <c r="L3870">
        <v>3</v>
      </c>
      <c r="M3870">
        <v>2</v>
      </c>
      <c r="N3870" t="s">
        <v>27</v>
      </c>
      <c r="O3870" t="s">
        <v>27</v>
      </c>
      <c r="P3870">
        <v>18</v>
      </c>
      <c r="Q3870" t="s">
        <v>32</v>
      </c>
      <c r="R3870" t="s">
        <v>27</v>
      </c>
      <c r="S3870">
        <v>24</v>
      </c>
      <c r="T3870">
        <v>71.25</v>
      </c>
      <c r="U3870" t="s">
        <v>29</v>
      </c>
    </row>
    <row r="3871" spans="1:21" x14ac:dyDescent="0.35">
      <c r="A3871" t="s">
        <v>76</v>
      </c>
      <c r="B3871">
        <v>49</v>
      </c>
      <c r="C3871">
        <v>2024</v>
      </c>
      <c r="D3871" t="s">
        <v>150</v>
      </c>
      <c r="E3871">
        <v>126</v>
      </c>
      <c r="F3871" t="s">
        <v>151</v>
      </c>
      <c r="G3871" t="s">
        <v>152</v>
      </c>
      <c r="H3871" t="s">
        <v>25</v>
      </c>
      <c r="I3871">
        <v>70</v>
      </c>
      <c r="J3871" t="s">
        <v>126</v>
      </c>
      <c r="K3871" t="s">
        <v>28</v>
      </c>
      <c r="L3871">
        <v>3</v>
      </c>
      <c r="M3871">
        <v>1</v>
      </c>
      <c r="N3871" t="s">
        <v>27</v>
      </c>
      <c r="O3871" t="s">
        <v>27</v>
      </c>
      <c r="P3871" t="s">
        <v>28</v>
      </c>
      <c r="Q3871" t="s">
        <v>27</v>
      </c>
      <c r="R3871" t="s">
        <v>27</v>
      </c>
      <c r="S3871">
        <v>24</v>
      </c>
      <c r="T3871">
        <v>47</v>
      </c>
      <c r="U3871" t="s">
        <v>29</v>
      </c>
    </row>
    <row r="3872" spans="1:21" x14ac:dyDescent="0.35">
      <c r="A3872" t="s">
        <v>77</v>
      </c>
      <c r="B3872">
        <v>50</v>
      </c>
      <c r="C3872">
        <v>2024</v>
      </c>
      <c r="D3872" t="s">
        <v>150</v>
      </c>
      <c r="E3872">
        <v>126</v>
      </c>
      <c r="F3872" t="s">
        <v>151</v>
      </c>
      <c r="G3872" t="s">
        <v>152</v>
      </c>
      <c r="H3872" t="s">
        <v>25</v>
      </c>
      <c r="I3872">
        <v>115</v>
      </c>
      <c r="J3872" t="s">
        <v>126</v>
      </c>
      <c r="K3872" t="s">
        <v>28</v>
      </c>
      <c r="L3872">
        <v>3</v>
      </c>
      <c r="M3872">
        <v>1</v>
      </c>
      <c r="N3872" t="s">
        <v>27</v>
      </c>
      <c r="O3872" t="s">
        <v>27</v>
      </c>
      <c r="P3872">
        <v>18</v>
      </c>
      <c r="Q3872" t="s">
        <v>27</v>
      </c>
      <c r="R3872" t="s">
        <v>27</v>
      </c>
      <c r="S3872">
        <v>24</v>
      </c>
      <c r="T3872">
        <v>175</v>
      </c>
      <c r="U3872" t="s">
        <v>29</v>
      </c>
    </row>
    <row r="3873" spans="1:21" x14ac:dyDescent="0.35">
      <c r="A3873" t="s">
        <v>78</v>
      </c>
      <c r="B3873">
        <v>51</v>
      </c>
      <c r="C3873">
        <v>2024</v>
      </c>
      <c r="D3873" t="s">
        <v>150</v>
      </c>
      <c r="E3873">
        <v>126</v>
      </c>
      <c r="F3873" t="s">
        <v>151</v>
      </c>
      <c r="G3873" t="s">
        <v>152</v>
      </c>
      <c r="H3873" t="s">
        <v>25</v>
      </c>
      <c r="I3873">
        <v>130</v>
      </c>
      <c r="J3873" t="s">
        <v>126</v>
      </c>
      <c r="K3873" t="s">
        <v>28</v>
      </c>
      <c r="L3873">
        <v>3</v>
      </c>
      <c r="M3873">
        <v>1</v>
      </c>
      <c r="N3873" t="s">
        <v>27</v>
      </c>
      <c r="O3873" t="s">
        <v>27</v>
      </c>
      <c r="P3873" t="s">
        <v>28</v>
      </c>
      <c r="Q3873" t="s">
        <v>27</v>
      </c>
      <c r="R3873" t="s">
        <v>27</v>
      </c>
      <c r="S3873">
        <v>24</v>
      </c>
      <c r="T3873">
        <v>135</v>
      </c>
      <c r="U3873" t="s">
        <v>29</v>
      </c>
    </row>
    <row r="3874" spans="1:21" x14ac:dyDescent="0.35">
      <c r="A3874" t="s">
        <v>79</v>
      </c>
      <c r="B3874">
        <v>53</v>
      </c>
      <c r="C3874">
        <v>2024</v>
      </c>
      <c r="D3874" t="s">
        <v>150</v>
      </c>
      <c r="E3874">
        <v>126</v>
      </c>
      <c r="F3874" t="s">
        <v>151</v>
      </c>
      <c r="G3874" t="s">
        <v>152</v>
      </c>
      <c r="H3874" t="s">
        <v>25</v>
      </c>
      <c r="I3874">
        <v>150</v>
      </c>
      <c r="J3874" t="s">
        <v>126</v>
      </c>
      <c r="K3874" t="s">
        <v>28</v>
      </c>
      <c r="L3874">
        <v>3</v>
      </c>
      <c r="M3874">
        <v>1</v>
      </c>
      <c r="N3874" t="s">
        <v>27</v>
      </c>
      <c r="O3874" t="s">
        <v>27</v>
      </c>
      <c r="P3874" t="s">
        <v>28</v>
      </c>
      <c r="Q3874" t="s">
        <v>32</v>
      </c>
      <c r="R3874" t="s">
        <v>27</v>
      </c>
      <c r="S3874">
        <v>24</v>
      </c>
      <c r="T3874">
        <v>105</v>
      </c>
      <c r="U3874" t="s">
        <v>29</v>
      </c>
    </row>
    <row r="3875" spans="1:21" x14ac:dyDescent="0.35">
      <c r="A3875" t="s">
        <v>80</v>
      </c>
      <c r="B3875">
        <v>54</v>
      </c>
      <c r="C3875">
        <v>2024</v>
      </c>
      <c r="D3875" t="s">
        <v>150</v>
      </c>
      <c r="E3875">
        <v>126</v>
      </c>
      <c r="F3875" t="s">
        <v>151</v>
      </c>
      <c r="G3875" t="s">
        <v>152</v>
      </c>
      <c r="H3875" t="s">
        <v>25</v>
      </c>
      <c r="I3875">
        <v>92</v>
      </c>
      <c r="J3875" t="s">
        <v>126</v>
      </c>
      <c r="K3875" t="s">
        <v>28</v>
      </c>
      <c r="L3875">
        <v>3</v>
      </c>
      <c r="M3875">
        <v>1</v>
      </c>
      <c r="N3875" t="s">
        <v>27</v>
      </c>
      <c r="O3875" t="s">
        <v>27</v>
      </c>
      <c r="P3875" t="s">
        <v>28</v>
      </c>
      <c r="Q3875" t="s">
        <v>32</v>
      </c>
      <c r="R3875" t="s">
        <v>27</v>
      </c>
      <c r="S3875">
        <v>24</v>
      </c>
      <c r="T3875">
        <v>120</v>
      </c>
      <c r="U3875" t="s">
        <v>29</v>
      </c>
    </row>
    <row r="3876" spans="1:21" x14ac:dyDescent="0.35">
      <c r="A3876" t="s">
        <v>81</v>
      </c>
      <c r="B3876">
        <v>55</v>
      </c>
      <c r="C3876">
        <v>2024</v>
      </c>
      <c r="D3876" t="s">
        <v>150</v>
      </c>
      <c r="E3876">
        <v>126</v>
      </c>
      <c r="F3876" t="s">
        <v>151</v>
      </c>
      <c r="G3876" t="s">
        <v>152</v>
      </c>
      <c r="H3876" t="s">
        <v>27</v>
      </c>
      <c r="J3876" t="s">
        <v>28</v>
      </c>
      <c r="K3876" t="s">
        <v>28</v>
      </c>
      <c r="L3876" t="s">
        <v>28</v>
      </c>
      <c r="N3876" t="s">
        <v>28</v>
      </c>
      <c r="O3876" t="s">
        <v>28</v>
      </c>
      <c r="S3876" t="s">
        <v>28</v>
      </c>
      <c r="U3876" t="s">
        <v>28</v>
      </c>
    </row>
    <row r="3877" spans="1:21" x14ac:dyDescent="0.35">
      <c r="A3877" t="s">
        <v>82</v>
      </c>
      <c r="B3877">
        <v>56</v>
      </c>
      <c r="C3877">
        <v>2024</v>
      </c>
      <c r="D3877" t="s">
        <v>150</v>
      </c>
      <c r="E3877">
        <v>126</v>
      </c>
      <c r="F3877" t="s">
        <v>151</v>
      </c>
      <c r="G3877" t="s">
        <v>152</v>
      </c>
      <c r="H3877" t="s">
        <v>25</v>
      </c>
      <c r="I3877">
        <v>225</v>
      </c>
      <c r="J3877" t="s">
        <v>126</v>
      </c>
      <c r="K3877" t="s">
        <v>28</v>
      </c>
      <c r="L3877">
        <v>3</v>
      </c>
      <c r="M3877">
        <v>1</v>
      </c>
      <c r="N3877" t="s">
        <v>27</v>
      </c>
      <c r="O3877" t="s">
        <v>27</v>
      </c>
      <c r="P3877">
        <v>18</v>
      </c>
      <c r="Q3877" t="s">
        <v>27</v>
      </c>
      <c r="R3877" t="s">
        <v>27</v>
      </c>
      <c r="S3877">
        <v>24</v>
      </c>
      <c r="T3877">
        <v>100</v>
      </c>
      <c r="U3877" t="s">
        <v>29</v>
      </c>
    </row>
    <row r="3878" spans="1:21" x14ac:dyDescent="0.35">
      <c r="A3878" t="s">
        <v>21</v>
      </c>
      <c r="B3878">
        <v>1</v>
      </c>
      <c r="C3878">
        <v>2024</v>
      </c>
      <c r="D3878" t="s">
        <v>153</v>
      </c>
      <c r="E3878">
        <v>127</v>
      </c>
      <c r="F3878" t="s">
        <v>154</v>
      </c>
      <c r="G3878" t="s">
        <v>24</v>
      </c>
      <c r="H3878" t="s">
        <v>25</v>
      </c>
      <c r="I3878">
        <v>178.5</v>
      </c>
      <c r="J3878" t="s">
        <v>31</v>
      </c>
      <c r="K3878" t="s">
        <v>28</v>
      </c>
      <c r="L3878">
        <v>5</v>
      </c>
      <c r="M3878">
        <v>1</v>
      </c>
      <c r="N3878" t="s">
        <v>27</v>
      </c>
      <c r="O3878" t="s">
        <v>32</v>
      </c>
      <c r="P3878" t="s">
        <v>28</v>
      </c>
      <c r="Q3878" t="s">
        <v>32</v>
      </c>
      <c r="R3878" t="s">
        <v>27</v>
      </c>
      <c r="S3878">
        <v>24</v>
      </c>
      <c r="T3878">
        <v>75</v>
      </c>
      <c r="U3878" t="s">
        <v>29</v>
      </c>
    </row>
    <row r="3879" spans="1:21" x14ac:dyDescent="0.35">
      <c r="A3879" t="s">
        <v>30</v>
      </c>
      <c r="B3879">
        <v>2</v>
      </c>
      <c r="C3879">
        <v>2024</v>
      </c>
      <c r="D3879" t="s">
        <v>153</v>
      </c>
      <c r="E3879">
        <v>127</v>
      </c>
      <c r="F3879" t="s">
        <v>154</v>
      </c>
      <c r="G3879" t="s">
        <v>24</v>
      </c>
      <c r="H3879" t="s">
        <v>25</v>
      </c>
      <c r="I3879">
        <v>200</v>
      </c>
      <c r="J3879" t="s">
        <v>31</v>
      </c>
      <c r="K3879" t="s">
        <v>28</v>
      </c>
      <c r="L3879">
        <v>5</v>
      </c>
      <c r="M3879">
        <v>1</v>
      </c>
      <c r="N3879" t="s">
        <v>27</v>
      </c>
      <c r="O3879" t="s">
        <v>27</v>
      </c>
      <c r="P3879" t="s">
        <v>28</v>
      </c>
      <c r="Q3879" t="s">
        <v>27</v>
      </c>
      <c r="R3879" t="s">
        <v>32</v>
      </c>
      <c r="S3879" s="2">
        <v>60</v>
      </c>
      <c r="T3879" s="2">
        <v>100</v>
      </c>
      <c r="U3879" t="s">
        <v>29</v>
      </c>
    </row>
    <row r="3880" spans="1:21" x14ac:dyDescent="0.35">
      <c r="A3880" t="s">
        <v>33</v>
      </c>
      <c r="B3880">
        <v>4</v>
      </c>
      <c r="C3880">
        <v>2024</v>
      </c>
      <c r="D3880" t="s">
        <v>153</v>
      </c>
      <c r="E3880">
        <v>127</v>
      </c>
      <c r="F3880" t="s">
        <v>154</v>
      </c>
      <c r="G3880" t="s">
        <v>24</v>
      </c>
      <c r="H3880" t="s">
        <v>25</v>
      </c>
      <c r="I3880">
        <v>200</v>
      </c>
      <c r="J3880" t="s">
        <v>31</v>
      </c>
      <c r="K3880" t="s">
        <v>28</v>
      </c>
      <c r="L3880">
        <v>5</v>
      </c>
      <c r="M3880">
        <v>1</v>
      </c>
      <c r="N3880" t="s">
        <v>27</v>
      </c>
      <c r="O3880" t="s">
        <v>27</v>
      </c>
      <c r="P3880" t="s">
        <v>28</v>
      </c>
      <c r="Q3880" t="s">
        <v>27</v>
      </c>
      <c r="R3880" t="s">
        <v>32</v>
      </c>
      <c r="S3880" s="2">
        <v>90</v>
      </c>
      <c r="T3880" s="2">
        <v>160</v>
      </c>
      <c r="U3880" t="s">
        <v>29</v>
      </c>
    </row>
    <row r="3881" spans="1:21" x14ac:dyDescent="0.35">
      <c r="A3881" t="s">
        <v>34</v>
      </c>
      <c r="B3881">
        <v>5</v>
      </c>
      <c r="C3881">
        <v>2024</v>
      </c>
      <c r="D3881" t="s">
        <v>153</v>
      </c>
      <c r="E3881">
        <v>127</v>
      </c>
      <c r="F3881" t="s">
        <v>154</v>
      </c>
      <c r="G3881" t="s">
        <v>24</v>
      </c>
      <c r="H3881" t="s">
        <v>25</v>
      </c>
      <c r="I3881">
        <v>161.25</v>
      </c>
      <c r="J3881" t="s">
        <v>31</v>
      </c>
      <c r="K3881" t="s">
        <v>28</v>
      </c>
      <c r="L3881">
        <v>5</v>
      </c>
      <c r="M3881">
        <v>1</v>
      </c>
      <c r="N3881" t="s">
        <v>27</v>
      </c>
      <c r="O3881" t="s">
        <v>27</v>
      </c>
      <c r="P3881" t="s">
        <v>28</v>
      </c>
      <c r="Q3881" t="s">
        <v>27</v>
      </c>
      <c r="R3881" t="s">
        <v>27</v>
      </c>
      <c r="S3881" s="2">
        <v>15</v>
      </c>
      <c r="T3881" s="2">
        <v>65</v>
      </c>
      <c r="U3881" t="s">
        <v>29</v>
      </c>
    </row>
    <row r="3882" spans="1:21" x14ac:dyDescent="0.35">
      <c r="A3882" t="s">
        <v>35</v>
      </c>
      <c r="B3882">
        <v>6</v>
      </c>
      <c r="C3882">
        <v>2024</v>
      </c>
      <c r="D3882" t="s">
        <v>153</v>
      </c>
      <c r="E3882">
        <v>127</v>
      </c>
      <c r="F3882" t="s">
        <v>154</v>
      </c>
      <c r="G3882" t="s">
        <v>24</v>
      </c>
      <c r="H3882" t="s">
        <v>25</v>
      </c>
      <c r="I3882">
        <v>500</v>
      </c>
      <c r="J3882" t="s">
        <v>31</v>
      </c>
      <c r="K3882" t="s">
        <v>28</v>
      </c>
      <c r="L3882">
        <v>5</v>
      </c>
      <c r="M3882">
        <v>1</v>
      </c>
      <c r="N3882" t="s">
        <v>27</v>
      </c>
      <c r="O3882" t="s">
        <v>27</v>
      </c>
      <c r="P3882" t="s">
        <v>28</v>
      </c>
      <c r="Q3882" t="s">
        <v>27</v>
      </c>
      <c r="R3882" t="s">
        <v>27</v>
      </c>
      <c r="S3882" s="2">
        <v>30</v>
      </c>
      <c r="T3882" s="2">
        <v>150</v>
      </c>
      <c r="U3882" t="s">
        <v>27</v>
      </c>
    </row>
    <row r="3883" spans="1:21" x14ac:dyDescent="0.35">
      <c r="A3883" t="s">
        <v>36</v>
      </c>
      <c r="B3883">
        <v>8</v>
      </c>
      <c r="C3883">
        <v>2024</v>
      </c>
      <c r="D3883" t="s">
        <v>153</v>
      </c>
      <c r="E3883">
        <v>127</v>
      </c>
      <c r="F3883" t="s">
        <v>154</v>
      </c>
      <c r="G3883" t="s">
        <v>24</v>
      </c>
      <c r="H3883" t="s">
        <v>25</v>
      </c>
      <c r="I3883">
        <v>126</v>
      </c>
      <c r="J3883" t="s">
        <v>31</v>
      </c>
      <c r="K3883" t="s">
        <v>28</v>
      </c>
      <c r="L3883">
        <v>5</v>
      </c>
      <c r="M3883">
        <v>1</v>
      </c>
      <c r="N3883" t="s">
        <v>27</v>
      </c>
      <c r="O3883" t="s">
        <v>27</v>
      </c>
      <c r="P3883" t="s">
        <v>28</v>
      </c>
      <c r="Q3883" t="s">
        <v>27</v>
      </c>
      <c r="R3883" t="s">
        <v>32</v>
      </c>
      <c r="S3883" s="2">
        <v>0</v>
      </c>
      <c r="T3883" s="2" t="s">
        <v>28</v>
      </c>
      <c r="U3883" t="s">
        <v>29</v>
      </c>
    </row>
    <row r="3884" spans="1:21" x14ac:dyDescent="0.35">
      <c r="A3884" t="s">
        <v>37</v>
      </c>
      <c r="B3884">
        <v>9</v>
      </c>
      <c r="C3884">
        <v>2024</v>
      </c>
      <c r="D3884" t="s">
        <v>153</v>
      </c>
      <c r="E3884">
        <v>127</v>
      </c>
      <c r="F3884" t="s">
        <v>154</v>
      </c>
      <c r="G3884" t="s">
        <v>24</v>
      </c>
      <c r="H3884" t="s">
        <v>25</v>
      </c>
      <c r="I3884">
        <v>180</v>
      </c>
      <c r="J3884" t="s">
        <v>31</v>
      </c>
      <c r="K3884" t="s">
        <v>28</v>
      </c>
      <c r="L3884">
        <v>5</v>
      </c>
      <c r="M3884">
        <v>1</v>
      </c>
      <c r="N3884" t="s">
        <v>27</v>
      </c>
      <c r="O3884" t="s">
        <v>27</v>
      </c>
      <c r="P3884" t="s">
        <v>28</v>
      </c>
      <c r="Q3884" t="s">
        <v>27</v>
      </c>
      <c r="R3884" t="s">
        <v>27</v>
      </c>
      <c r="S3884" s="2">
        <v>50</v>
      </c>
      <c r="T3884" s="2">
        <v>110</v>
      </c>
      <c r="U3884" t="s">
        <v>29</v>
      </c>
    </row>
    <row r="3885" spans="1:21" x14ac:dyDescent="0.35">
      <c r="A3885" t="s">
        <v>38</v>
      </c>
      <c r="B3885">
        <v>10</v>
      </c>
      <c r="C3885">
        <v>2024</v>
      </c>
      <c r="D3885" t="s">
        <v>153</v>
      </c>
      <c r="E3885">
        <v>127</v>
      </c>
      <c r="F3885" t="s">
        <v>154</v>
      </c>
      <c r="G3885" t="s">
        <v>24</v>
      </c>
      <c r="H3885" t="s">
        <v>25</v>
      </c>
      <c r="I3885">
        <v>235</v>
      </c>
      <c r="J3885" t="s">
        <v>31</v>
      </c>
      <c r="K3885" t="s">
        <v>28</v>
      </c>
      <c r="L3885">
        <v>5</v>
      </c>
      <c r="M3885">
        <v>1</v>
      </c>
      <c r="N3885" t="s">
        <v>27</v>
      </c>
      <c r="O3885" t="s">
        <v>27</v>
      </c>
      <c r="P3885" t="s">
        <v>28</v>
      </c>
      <c r="Q3885" t="s">
        <v>27</v>
      </c>
      <c r="R3885" t="s">
        <v>32</v>
      </c>
      <c r="S3885" s="2">
        <v>30</v>
      </c>
      <c r="T3885" s="2" t="s">
        <v>28</v>
      </c>
      <c r="U3885" t="s">
        <v>29</v>
      </c>
    </row>
    <row r="3886" spans="1:21" x14ac:dyDescent="0.35">
      <c r="A3886" t="s">
        <v>40</v>
      </c>
      <c r="B3886">
        <v>11</v>
      </c>
      <c r="C3886">
        <v>2024</v>
      </c>
      <c r="D3886" t="s">
        <v>153</v>
      </c>
      <c r="E3886">
        <v>127</v>
      </c>
      <c r="F3886" t="s">
        <v>154</v>
      </c>
      <c r="G3886" t="s">
        <v>24</v>
      </c>
      <c r="H3886" t="s">
        <v>25</v>
      </c>
      <c r="I3886">
        <v>230</v>
      </c>
      <c r="J3886" t="s">
        <v>31</v>
      </c>
      <c r="K3886" t="s">
        <v>28</v>
      </c>
      <c r="L3886">
        <v>5</v>
      </c>
      <c r="M3886">
        <v>1</v>
      </c>
      <c r="N3886" t="s">
        <v>27</v>
      </c>
      <c r="O3886" t="s">
        <v>27</v>
      </c>
      <c r="P3886" t="s">
        <v>28</v>
      </c>
      <c r="Q3886" t="s">
        <v>27</v>
      </c>
      <c r="R3886" t="s">
        <v>32</v>
      </c>
      <c r="S3886" s="2">
        <v>24</v>
      </c>
      <c r="T3886" s="2">
        <v>313</v>
      </c>
      <c r="U3886" t="s">
        <v>29</v>
      </c>
    </row>
    <row r="3887" spans="1:21" x14ac:dyDescent="0.35">
      <c r="A3887" t="s">
        <v>41</v>
      </c>
      <c r="B3887">
        <v>12</v>
      </c>
      <c r="C3887">
        <v>2024</v>
      </c>
      <c r="D3887" t="s">
        <v>153</v>
      </c>
      <c r="E3887">
        <v>127</v>
      </c>
      <c r="F3887" t="s">
        <v>154</v>
      </c>
      <c r="G3887" t="s">
        <v>24</v>
      </c>
      <c r="H3887" t="s">
        <v>25</v>
      </c>
      <c r="I3887">
        <v>110</v>
      </c>
      <c r="J3887" t="s">
        <v>31</v>
      </c>
      <c r="K3887" t="s">
        <v>28</v>
      </c>
      <c r="L3887">
        <v>5</v>
      </c>
      <c r="M3887">
        <v>1</v>
      </c>
      <c r="N3887" t="s">
        <v>27</v>
      </c>
      <c r="O3887" t="s">
        <v>27</v>
      </c>
      <c r="P3887" t="s">
        <v>28</v>
      </c>
      <c r="Q3887" t="s">
        <v>27</v>
      </c>
      <c r="R3887" t="s">
        <v>32</v>
      </c>
      <c r="S3887" s="2">
        <v>30</v>
      </c>
      <c r="T3887" s="2">
        <v>84</v>
      </c>
      <c r="U3887" t="s">
        <v>29</v>
      </c>
    </row>
    <row r="3888" spans="1:21" x14ac:dyDescent="0.35">
      <c r="A3888" t="s">
        <v>42</v>
      </c>
      <c r="B3888">
        <v>13</v>
      </c>
      <c r="C3888">
        <v>2024</v>
      </c>
      <c r="D3888" t="s">
        <v>153</v>
      </c>
      <c r="E3888">
        <v>127</v>
      </c>
      <c r="F3888" t="s">
        <v>154</v>
      </c>
      <c r="G3888" t="s">
        <v>24</v>
      </c>
      <c r="H3888" t="s">
        <v>25</v>
      </c>
      <c r="I3888">
        <v>75</v>
      </c>
      <c r="J3888" t="s">
        <v>31</v>
      </c>
      <c r="K3888" t="s">
        <v>28</v>
      </c>
      <c r="L3888">
        <v>5</v>
      </c>
      <c r="M3888">
        <v>1</v>
      </c>
      <c r="N3888" t="s">
        <v>27</v>
      </c>
      <c r="O3888" t="s">
        <v>32</v>
      </c>
      <c r="P3888">
        <v>18</v>
      </c>
      <c r="Q3888" t="s">
        <v>27</v>
      </c>
      <c r="R3888" t="s">
        <v>32</v>
      </c>
      <c r="S3888" s="2">
        <v>30</v>
      </c>
      <c r="T3888" s="2">
        <v>65</v>
      </c>
      <c r="U3888" t="s">
        <v>29</v>
      </c>
    </row>
    <row r="3889" spans="1:21" x14ac:dyDescent="0.35">
      <c r="A3889" t="s">
        <v>43</v>
      </c>
      <c r="B3889">
        <v>15</v>
      </c>
      <c r="C3889">
        <v>2024</v>
      </c>
      <c r="D3889" t="s">
        <v>153</v>
      </c>
      <c r="E3889">
        <v>127</v>
      </c>
      <c r="F3889" t="s">
        <v>154</v>
      </c>
      <c r="G3889" t="s">
        <v>24</v>
      </c>
      <c r="H3889" t="s">
        <v>25</v>
      </c>
      <c r="I3889">
        <v>194</v>
      </c>
      <c r="J3889" t="s">
        <v>31</v>
      </c>
      <c r="K3889" t="s">
        <v>28</v>
      </c>
      <c r="L3889">
        <v>5</v>
      </c>
      <c r="M3889">
        <v>1</v>
      </c>
      <c r="N3889" t="s">
        <v>27</v>
      </c>
      <c r="O3889" t="s">
        <v>27</v>
      </c>
      <c r="P3889">
        <v>18</v>
      </c>
      <c r="Q3889" t="s">
        <v>27</v>
      </c>
      <c r="R3889" t="s">
        <v>27</v>
      </c>
      <c r="S3889" s="2">
        <v>30</v>
      </c>
      <c r="T3889" s="2">
        <v>36</v>
      </c>
      <c r="U3889" t="s">
        <v>29</v>
      </c>
    </row>
    <row r="3890" spans="1:21" x14ac:dyDescent="0.35">
      <c r="A3890" t="s">
        <v>44</v>
      </c>
      <c r="B3890">
        <v>16</v>
      </c>
      <c r="C3890">
        <v>2024</v>
      </c>
      <c r="D3890" t="s">
        <v>153</v>
      </c>
      <c r="E3890">
        <v>127</v>
      </c>
      <c r="F3890" t="s">
        <v>154</v>
      </c>
      <c r="G3890" t="s">
        <v>24</v>
      </c>
      <c r="H3890" t="s">
        <v>25</v>
      </c>
      <c r="I3890">
        <v>118.25</v>
      </c>
      <c r="J3890" t="s">
        <v>31</v>
      </c>
      <c r="K3890" t="s">
        <v>28</v>
      </c>
      <c r="L3890">
        <v>5</v>
      </c>
      <c r="M3890">
        <v>1</v>
      </c>
      <c r="N3890" t="s">
        <v>27</v>
      </c>
      <c r="O3890" t="s">
        <v>27</v>
      </c>
      <c r="P3890" t="s">
        <v>28</v>
      </c>
      <c r="Q3890" t="s">
        <v>27</v>
      </c>
      <c r="R3890" t="s">
        <v>32</v>
      </c>
      <c r="S3890" s="2">
        <v>30</v>
      </c>
      <c r="T3890" s="2">
        <v>90</v>
      </c>
      <c r="U3890" t="s">
        <v>29</v>
      </c>
    </row>
    <row r="3891" spans="1:21" x14ac:dyDescent="0.35">
      <c r="A3891" t="s">
        <v>45</v>
      </c>
      <c r="B3891">
        <v>17</v>
      </c>
      <c r="C3891">
        <v>2024</v>
      </c>
      <c r="D3891" t="s">
        <v>153</v>
      </c>
      <c r="E3891">
        <v>127</v>
      </c>
      <c r="F3891" t="s">
        <v>154</v>
      </c>
      <c r="G3891" t="s">
        <v>24</v>
      </c>
      <c r="H3891" t="s">
        <v>25</v>
      </c>
      <c r="I3891">
        <v>125</v>
      </c>
      <c r="J3891" t="s">
        <v>31</v>
      </c>
      <c r="K3891" t="s">
        <v>28</v>
      </c>
      <c r="L3891">
        <v>5</v>
      </c>
      <c r="M3891">
        <v>1</v>
      </c>
      <c r="N3891" t="s">
        <v>27</v>
      </c>
      <c r="O3891" t="s">
        <v>27</v>
      </c>
      <c r="P3891" t="s">
        <v>28</v>
      </c>
      <c r="Q3891" t="s">
        <v>27</v>
      </c>
      <c r="R3891" t="s">
        <v>32</v>
      </c>
      <c r="S3891" s="2">
        <v>80</v>
      </c>
      <c r="T3891" s="2">
        <v>80</v>
      </c>
      <c r="U3891" t="s">
        <v>27</v>
      </c>
    </row>
    <row r="3892" spans="1:21" x14ac:dyDescent="0.35">
      <c r="A3892" t="s">
        <v>46</v>
      </c>
      <c r="B3892">
        <v>18</v>
      </c>
      <c r="C3892">
        <v>2024</v>
      </c>
      <c r="D3892" t="s">
        <v>153</v>
      </c>
      <c r="E3892">
        <v>127</v>
      </c>
      <c r="F3892" t="s">
        <v>154</v>
      </c>
      <c r="G3892" t="s">
        <v>24</v>
      </c>
      <c r="H3892" t="s">
        <v>25</v>
      </c>
      <c r="I3892">
        <v>50</v>
      </c>
      <c r="J3892" t="s">
        <v>31</v>
      </c>
      <c r="K3892" t="s">
        <v>28</v>
      </c>
      <c r="L3892">
        <v>5</v>
      </c>
      <c r="M3892">
        <v>1</v>
      </c>
      <c r="N3892" t="s">
        <v>27</v>
      </c>
      <c r="O3892" t="s">
        <v>27</v>
      </c>
      <c r="P3892" t="s">
        <v>28</v>
      </c>
      <c r="Q3892" t="s">
        <v>27</v>
      </c>
      <c r="R3892" t="s">
        <v>27</v>
      </c>
      <c r="S3892" s="2">
        <v>30</v>
      </c>
      <c r="T3892" s="2">
        <v>50</v>
      </c>
      <c r="U3892" t="s">
        <v>29</v>
      </c>
    </row>
    <row r="3893" spans="1:21" x14ac:dyDescent="0.35">
      <c r="A3893" t="s">
        <v>47</v>
      </c>
      <c r="B3893">
        <v>19</v>
      </c>
      <c r="C3893">
        <v>2024</v>
      </c>
      <c r="D3893" t="s">
        <v>153</v>
      </c>
      <c r="E3893">
        <v>127</v>
      </c>
      <c r="F3893" t="s">
        <v>154</v>
      </c>
      <c r="G3893" t="s">
        <v>24</v>
      </c>
      <c r="H3893" t="s">
        <v>25</v>
      </c>
      <c r="I3893">
        <v>81</v>
      </c>
      <c r="J3893" t="s">
        <v>31</v>
      </c>
      <c r="K3893" t="s">
        <v>28</v>
      </c>
      <c r="L3893">
        <v>5</v>
      </c>
      <c r="M3893">
        <v>1</v>
      </c>
      <c r="N3893" t="s">
        <v>27</v>
      </c>
      <c r="O3893" t="s">
        <v>27</v>
      </c>
      <c r="P3893" t="s">
        <v>28</v>
      </c>
      <c r="Q3893" t="s">
        <v>27</v>
      </c>
      <c r="R3893" t="s">
        <v>32</v>
      </c>
      <c r="S3893" s="2">
        <v>36</v>
      </c>
      <c r="T3893" s="2">
        <v>81</v>
      </c>
      <c r="U3893" t="s">
        <v>29</v>
      </c>
    </row>
    <row r="3894" spans="1:21" x14ac:dyDescent="0.35">
      <c r="A3894" t="s">
        <v>48</v>
      </c>
      <c r="B3894">
        <v>20</v>
      </c>
      <c r="C3894">
        <v>2024</v>
      </c>
      <c r="D3894" t="s">
        <v>153</v>
      </c>
      <c r="E3894">
        <v>127</v>
      </c>
      <c r="F3894" t="s">
        <v>154</v>
      </c>
      <c r="G3894" t="s">
        <v>24</v>
      </c>
      <c r="H3894" t="s">
        <v>25</v>
      </c>
      <c r="I3894">
        <v>98</v>
      </c>
      <c r="J3894" t="s">
        <v>31</v>
      </c>
      <c r="K3894" t="s">
        <v>28</v>
      </c>
      <c r="L3894">
        <v>5</v>
      </c>
      <c r="M3894">
        <v>1</v>
      </c>
      <c r="N3894" t="s">
        <v>27</v>
      </c>
      <c r="O3894" t="s">
        <v>27</v>
      </c>
      <c r="P3894" t="s">
        <v>28</v>
      </c>
      <c r="Q3894" t="s">
        <v>27</v>
      </c>
      <c r="R3894" t="s">
        <v>32</v>
      </c>
      <c r="S3894" s="2">
        <v>30</v>
      </c>
      <c r="T3894" s="2">
        <v>55</v>
      </c>
      <c r="U3894" t="s">
        <v>29</v>
      </c>
    </row>
    <row r="3895" spans="1:21" x14ac:dyDescent="0.35">
      <c r="A3895" t="s">
        <v>49</v>
      </c>
      <c r="B3895">
        <v>21</v>
      </c>
      <c r="C3895">
        <v>2024</v>
      </c>
      <c r="D3895" t="s">
        <v>153</v>
      </c>
      <c r="E3895">
        <v>127</v>
      </c>
      <c r="F3895" t="s">
        <v>154</v>
      </c>
      <c r="G3895" t="s">
        <v>24</v>
      </c>
      <c r="H3895" t="s">
        <v>25</v>
      </c>
      <c r="I3895">
        <v>178.75</v>
      </c>
      <c r="J3895" t="s">
        <v>31</v>
      </c>
      <c r="K3895" t="s">
        <v>28</v>
      </c>
      <c r="L3895">
        <v>5</v>
      </c>
      <c r="M3895">
        <v>1</v>
      </c>
      <c r="N3895" t="s">
        <v>27</v>
      </c>
      <c r="O3895" t="s">
        <v>27</v>
      </c>
      <c r="P3895" t="s">
        <v>28</v>
      </c>
      <c r="Q3895" t="s">
        <v>27</v>
      </c>
      <c r="R3895" t="s">
        <v>32</v>
      </c>
      <c r="S3895" s="2">
        <v>28</v>
      </c>
      <c r="T3895" s="2">
        <v>110</v>
      </c>
      <c r="U3895" t="s">
        <v>29</v>
      </c>
    </row>
    <row r="3896" spans="1:21" x14ac:dyDescent="0.35">
      <c r="A3896" t="s">
        <v>50</v>
      </c>
      <c r="B3896">
        <v>22</v>
      </c>
      <c r="C3896">
        <v>2024</v>
      </c>
      <c r="D3896" t="s">
        <v>153</v>
      </c>
      <c r="E3896">
        <v>127</v>
      </c>
      <c r="F3896" t="s">
        <v>154</v>
      </c>
      <c r="G3896" t="s">
        <v>24</v>
      </c>
      <c r="H3896" t="s">
        <v>25</v>
      </c>
      <c r="I3896">
        <v>139.25</v>
      </c>
      <c r="J3896" t="s">
        <v>31</v>
      </c>
      <c r="K3896" t="s">
        <v>28</v>
      </c>
      <c r="L3896">
        <v>5</v>
      </c>
      <c r="M3896">
        <v>1</v>
      </c>
      <c r="N3896" t="s">
        <v>27</v>
      </c>
      <c r="O3896" t="s">
        <v>27</v>
      </c>
      <c r="P3896" t="s">
        <v>28</v>
      </c>
      <c r="Q3896" t="s">
        <v>27</v>
      </c>
      <c r="R3896" t="s">
        <v>32</v>
      </c>
      <c r="S3896" s="2">
        <v>60</v>
      </c>
      <c r="T3896" s="2">
        <v>200</v>
      </c>
      <c r="U3896" t="s">
        <v>29</v>
      </c>
    </row>
    <row r="3897" spans="1:21" x14ac:dyDescent="0.35">
      <c r="A3897" t="s">
        <v>51</v>
      </c>
      <c r="B3897">
        <v>23</v>
      </c>
      <c r="C3897">
        <v>2024</v>
      </c>
      <c r="D3897" t="s">
        <v>153</v>
      </c>
      <c r="E3897">
        <v>127</v>
      </c>
      <c r="F3897" t="s">
        <v>154</v>
      </c>
      <c r="G3897" t="s">
        <v>24</v>
      </c>
      <c r="H3897" t="s">
        <v>25</v>
      </c>
      <c r="I3897">
        <v>152</v>
      </c>
      <c r="J3897" t="s">
        <v>31</v>
      </c>
      <c r="K3897" t="s">
        <v>28</v>
      </c>
      <c r="L3897">
        <v>5</v>
      </c>
      <c r="M3897">
        <v>1</v>
      </c>
      <c r="N3897" t="s">
        <v>27</v>
      </c>
      <c r="O3897" t="s">
        <v>27</v>
      </c>
      <c r="P3897" t="s">
        <v>28</v>
      </c>
      <c r="Q3897" t="s">
        <v>27</v>
      </c>
      <c r="R3897" t="s">
        <v>27</v>
      </c>
      <c r="S3897" s="2">
        <v>50</v>
      </c>
      <c r="T3897" s="2">
        <v>100</v>
      </c>
      <c r="U3897" t="s">
        <v>29</v>
      </c>
    </row>
    <row r="3898" spans="1:21" x14ac:dyDescent="0.35">
      <c r="A3898" t="s">
        <v>52</v>
      </c>
      <c r="B3898">
        <v>24</v>
      </c>
      <c r="C3898">
        <v>2024</v>
      </c>
      <c r="D3898" t="s">
        <v>153</v>
      </c>
      <c r="E3898">
        <v>127</v>
      </c>
      <c r="F3898" t="s">
        <v>154</v>
      </c>
      <c r="G3898" t="s">
        <v>24</v>
      </c>
      <c r="H3898" t="s">
        <v>25</v>
      </c>
      <c r="I3898">
        <v>50</v>
      </c>
      <c r="J3898" t="s">
        <v>31</v>
      </c>
      <c r="K3898" t="s">
        <v>28</v>
      </c>
      <c r="L3898">
        <v>5</v>
      </c>
      <c r="M3898">
        <v>1</v>
      </c>
      <c r="N3898" t="s">
        <v>27</v>
      </c>
      <c r="O3898" t="s">
        <v>27</v>
      </c>
      <c r="P3898" t="s">
        <v>28</v>
      </c>
      <c r="Q3898" t="s">
        <v>32</v>
      </c>
      <c r="R3898" t="s">
        <v>32</v>
      </c>
      <c r="S3898" s="2">
        <v>40</v>
      </c>
      <c r="T3898" s="2">
        <v>146</v>
      </c>
      <c r="U3898" t="s">
        <v>29</v>
      </c>
    </row>
    <row r="3899" spans="1:21" x14ac:dyDescent="0.35">
      <c r="A3899" t="s">
        <v>53</v>
      </c>
      <c r="B3899">
        <v>25</v>
      </c>
      <c r="C3899">
        <v>2024</v>
      </c>
      <c r="D3899" t="s">
        <v>153</v>
      </c>
      <c r="E3899">
        <v>127</v>
      </c>
      <c r="F3899" t="s">
        <v>154</v>
      </c>
      <c r="G3899" t="s">
        <v>24</v>
      </c>
      <c r="H3899" t="s">
        <v>25</v>
      </c>
      <c r="I3899">
        <v>150</v>
      </c>
      <c r="J3899" t="s">
        <v>31</v>
      </c>
      <c r="K3899" t="s">
        <v>28</v>
      </c>
      <c r="L3899">
        <v>5</v>
      </c>
      <c r="M3899">
        <v>1</v>
      </c>
      <c r="N3899" t="s">
        <v>27</v>
      </c>
      <c r="O3899" t="s">
        <v>27</v>
      </c>
      <c r="P3899" t="s">
        <v>28</v>
      </c>
      <c r="Q3899" t="s">
        <v>32</v>
      </c>
      <c r="R3899" t="s">
        <v>32</v>
      </c>
      <c r="S3899" s="2">
        <v>15</v>
      </c>
      <c r="T3899" s="2">
        <v>180</v>
      </c>
      <c r="U3899" t="s">
        <v>39</v>
      </c>
    </row>
    <row r="3900" spans="1:21" x14ac:dyDescent="0.35">
      <c r="A3900" t="s">
        <v>54</v>
      </c>
      <c r="B3900">
        <v>26</v>
      </c>
      <c r="C3900">
        <v>2024</v>
      </c>
      <c r="D3900" t="s">
        <v>153</v>
      </c>
      <c r="E3900">
        <v>127</v>
      </c>
      <c r="F3900" t="s">
        <v>154</v>
      </c>
      <c r="G3900" t="s">
        <v>24</v>
      </c>
      <c r="H3900" t="s">
        <v>25</v>
      </c>
      <c r="I3900">
        <v>55.45</v>
      </c>
      <c r="J3900" t="s">
        <v>31</v>
      </c>
      <c r="K3900" t="s">
        <v>28</v>
      </c>
      <c r="L3900">
        <v>5</v>
      </c>
      <c r="M3900">
        <v>1</v>
      </c>
      <c r="N3900" t="s">
        <v>27</v>
      </c>
      <c r="O3900" t="s">
        <v>27</v>
      </c>
      <c r="P3900" t="s">
        <v>28</v>
      </c>
      <c r="Q3900" t="s">
        <v>32</v>
      </c>
      <c r="R3900" t="s">
        <v>32</v>
      </c>
      <c r="S3900" s="2">
        <v>25</v>
      </c>
      <c r="T3900" s="2">
        <v>29.8</v>
      </c>
      <c r="U3900" t="s">
        <v>29</v>
      </c>
    </row>
    <row r="3901" spans="1:21" x14ac:dyDescent="0.35">
      <c r="A3901" t="s">
        <v>55</v>
      </c>
      <c r="B3901">
        <v>27</v>
      </c>
      <c r="C3901">
        <v>2024</v>
      </c>
      <c r="D3901" t="s">
        <v>153</v>
      </c>
      <c r="E3901">
        <v>127</v>
      </c>
      <c r="F3901" t="s">
        <v>154</v>
      </c>
      <c r="G3901" t="s">
        <v>24</v>
      </c>
      <c r="H3901" t="s">
        <v>25</v>
      </c>
      <c r="I3901">
        <v>138.25</v>
      </c>
      <c r="J3901" t="s">
        <v>31</v>
      </c>
      <c r="K3901" t="s">
        <v>28</v>
      </c>
      <c r="L3901">
        <v>5</v>
      </c>
      <c r="M3901">
        <v>1</v>
      </c>
      <c r="N3901" t="s">
        <v>27</v>
      </c>
      <c r="O3901" t="s">
        <v>27</v>
      </c>
      <c r="P3901" t="s">
        <v>28</v>
      </c>
      <c r="Q3901" t="s">
        <v>27</v>
      </c>
      <c r="R3901" t="s">
        <v>32</v>
      </c>
      <c r="S3901" s="2">
        <v>0</v>
      </c>
      <c r="T3901" s="2">
        <v>85</v>
      </c>
      <c r="U3901" t="s">
        <v>29</v>
      </c>
    </row>
    <row r="3902" spans="1:21" x14ac:dyDescent="0.35">
      <c r="A3902" t="s">
        <v>56</v>
      </c>
      <c r="B3902">
        <v>28</v>
      </c>
      <c r="C3902">
        <v>2024</v>
      </c>
      <c r="D3902" t="s">
        <v>153</v>
      </c>
      <c r="E3902">
        <v>127</v>
      </c>
      <c r="F3902" t="s">
        <v>154</v>
      </c>
      <c r="G3902" t="s">
        <v>24</v>
      </c>
      <c r="H3902" t="s">
        <v>25</v>
      </c>
      <c r="I3902">
        <v>175</v>
      </c>
      <c r="J3902" t="s">
        <v>31</v>
      </c>
      <c r="K3902" t="s">
        <v>28</v>
      </c>
      <c r="L3902">
        <v>5</v>
      </c>
      <c r="M3902">
        <v>1</v>
      </c>
      <c r="N3902" t="s">
        <v>27</v>
      </c>
      <c r="O3902" t="s">
        <v>27</v>
      </c>
      <c r="P3902" t="s">
        <v>28</v>
      </c>
      <c r="Q3902" t="s">
        <v>27</v>
      </c>
      <c r="R3902" t="s">
        <v>32</v>
      </c>
      <c r="S3902" s="2">
        <v>40</v>
      </c>
      <c r="T3902" s="2">
        <v>100</v>
      </c>
      <c r="U3902" t="s">
        <v>29</v>
      </c>
    </row>
    <row r="3903" spans="1:21" x14ac:dyDescent="0.35">
      <c r="A3903" t="s">
        <v>57</v>
      </c>
      <c r="B3903">
        <v>29</v>
      </c>
      <c r="C3903">
        <v>2024</v>
      </c>
      <c r="D3903" t="s">
        <v>153</v>
      </c>
      <c r="E3903">
        <v>127</v>
      </c>
      <c r="F3903" t="s">
        <v>154</v>
      </c>
      <c r="G3903" t="s">
        <v>24</v>
      </c>
      <c r="H3903" t="s">
        <v>25</v>
      </c>
      <c r="I3903">
        <v>150</v>
      </c>
      <c r="J3903" t="s">
        <v>31</v>
      </c>
      <c r="K3903" t="s">
        <v>28</v>
      </c>
      <c r="L3903">
        <v>5</v>
      </c>
      <c r="M3903">
        <v>1</v>
      </c>
      <c r="N3903" t="s">
        <v>27</v>
      </c>
      <c r="O3903" t="s">
        <v>27</v>
      </c>
      <c r="P3903" t="s">
        <v>28</v>
      </c>
      <c r="Q3903" t="s">
        <v>27</v>
      </c>
      <c r="R3903" t="s">
        <v>32</v>
      </c>
      <c r="S3903" s="2">
        <v>0</v>
      </c>
      <c r="T3903" s="2">
        <v>60</v>
      </c>
      <c r="U3903" t="s">
        <v>39</v>
      </c>
    </row>
    <row r="3904" spans="1:21" x14ac:dyDescent="0.35">
      <c r="A3904" t="s">
        <v>58</v>
      </c>
      <c r="B3904">
        <v>30</v>
      </c>
      <c r="C3904">
        <v>2024</v>
      </c>
      <c r="D3904" t="s">
        <v>153</v>
      </c>
      <c r="E3904">
        <v>127</v>
      </c>
      <c r="F3904" t="s">
        <v>154</v>
      </c>
      <c r="G3904" t="s">
        <v>24</v>
      </c>
      <c r="H3904" t="s">
        <v>25</v>
      </c>
      <c r="I3904">
        <v>105</v>
      </c>
      <c r="J3904" t="s">
        <v>31</v>
      </c>
      <c r="K3904" t="s">
        <v>28</v>
      </c>
      <c r="L3904">
        <v>5</v>
      </c>
      <c r="M3904">
        <v>1</v>
      </c>
      <c r="N3904" t="s">
        <v>27</v>
      </c>
      <c r="O3904" t="s">
        <v>27</v>
      </c>
      <c r="P3904" t="s">
        <v>28</v>
      </c>
      <c r="Q3904" t="s">
        <v>27</v>
      </c>
      <c r="R3904" t="s">
        <v>27</v>
      </c>
      <c r="S3904" s="2">
        <v>24</v>
      </c>
      <c r="T3904" s="2">
        <v>50</v>
      </c>
      <c r="U3904" t="s">
        <v>29</v>
      </c>
    </row>
    <row r="3905" spans="1:21" x14ac:dyDescent="0.35">
      <c r="A3905" t="s">
        <v>59</v>
      </c>
      <c r="B3905">
        <v>31</v>
      </c>
      <c r="C3905">
        <v>2024</v>
      </c>
      <c r="D3905" t="s">
        <v>153</v>
      </c>
      <c r="E3905">
        <v>127</v>
      </c>
      <c r="F3905" t="s">
        <v>154</v>
      </c>
      <c r="G3905" t="s">
        <v>24</v>
      </c>
      <c r="H3905" t="s">
        <v>25</v>
      </c>
      <c r="I3905">
        <v>113.25</v>
      </c>
      <c r="J3905" t="s">
        <v>31</v>
      </c>
      <c r="K3905" t="s">
        <v>28</v>
      </c>
      <c r="L3905">
        <v>5</v>
      </c>
      <c r="M3905">
        <v>1</v>
      </c>
      <c r="N3905" t="s">
        <v>27</v>
      </c>
      <c r="O3905" t="s">
        <v>27</v>
      </c>
      <c r="P3905">
        <v>19</v>
      </c>
      <c r="Q3905" t="s">
        <v>27</v>
      </c>
      <c r="R3905" t="s">
        <v>32</v>
      </c>
      <c r="S3905" s="2">
        <v>40</v>
      </c>
      <c r="T3905" s="2">
        <v>68</v>
      </c>
      <c r="U3905" t="s">
        <v>29</v>
      </c>
    </row>
    <row r="3906" spans="1:21" x14ac:dyDescent="0.35">
      <c r="A3906" t="s">
        <v>60</v>
      </c>
      <c r="B3906">
        <v>32</v>
      </c>
      <c r="C3906">
        <v>2024</v>
      </c>
      <c r="D3906" t="s">
        <v>153</v>
      </c>
      <c r="E3906">
        <v>127</v>
      </c>
      <c r="F3906" t="s">
        <v>154</v>
      </c>
      <c r="G3906" t="s">
        <v>24</v>
      </c>
      <c r="H3906" t="s">
        <v>25</v>
      </c>
      <c r="I3906">
        <v>240</v>
      </c>
      <c r="J3906" t="s">
        <v>31</v>
      </c>
      <c r="K3906" t="s">
        <v>28</v>
      </c>
      <c r="L3906">
        <v>5</v>
      </c>
      <c r="M3906">
        <v>1</v>
      </c>
      <c r="N3906" t="s">
        <v>27</v>
      </c>
      <c r="O3906" t="s">
        <v>27</v>
      </c>
      <c r="P3906" t="s">
        <v>28</v>
      </c>
      <c r="Q3906" t="s">
        <v>27</v>
      </c>
      <c r="R3906" t="s">
        <v>32</v>
      </c>
      <c r="S3906" s="2">
        <v>45</v>
      </c>
      <c r="T3906" s="2">
        <v>300</v>
      </c>
      <c r="U3906" t="s">
        <v>29</v>
      </c>
    </row>
    <row r="3907" spans="1:21" x14ac:dyDescent="0.35">
      <c r="A3907" t="s">
        <v>61</v>
      </c>
      <c r="B3907">
        <v>33</v>
      </c>
      <c r="C3907">
        <v>2024</v>
      </c>
      <c r="D3907" t="s">
        <v>153</v>
      </c>
      <c r="E3907">
        <v>127</v>
      </c>
      <c r="F3907" t="s">
        <v>154</v>
      </c>
      <c r="G3907" t="s">
        <v>24</v>
      </c>
      <c r="H3907" t="s">
        <v>25</v>
      </c>
      <c r="I3907">
        <v>148.25</v>
      </c>
      <c r="J3907" t="s">
        <v>31</v>
      </c>
      <c r="K3907" t="s">
        <v>28</v>
      </c>
      <c r="L3907">
        <v>5</v>
      </c>
      <c r="M3907">
        <v>1</v>
      </c>
      <c r="N3907" t="s">
        <v>27</v>
      </c>
      <c r="O3907" t="s">
        <v>27</v>
      </c>
      <c r="P3907" t="s">
        <v>28</v>
      </c>
      <c r="Q3907" t="s">
        <v>27</v>
      </c>
      <c r="R3907" t="s">
        <v>32</v>
      </c>
      <c r="S3907" s="2">
        <v>30</v>
      </c>
      <c r="T3907" s="2">
        <v>100</v>
      </c>
      <c r="U3907" t="s">
        <v>27</v>
      </c>
    </row>
    <row r="3908" spans="1:21" x14ac:dyDescent="0.35">
      <c r="A3908" t="s">
        <v>62</v>
      </c>
      <c r="B3908">
        <v>34</v>
      </c>
      <c r="C3908">
        <v>2024</v>
      </c>
      <c r="D3908" t="s">
        <v>153</v>
      </c>
      <c r="E3908">
        <v>127</v>
      </c>
      <c r="F3908" t="s">
        <v>154</v>
      </c>
      <c r="G3908" t="s">
        <v>24</v>
      </c>
      <c r="H3908" t="s">
        <v>25</v>
      </c>
      <c r="I3908">
        <v>278.75</v>
      </c>
      <c r="J3908" t="s">
        <v>31</v>
      </c>
      <c r="K3908" t="s">
        <v>28</v>
      </c>
      <c r="L3908">
        <v>5</v>
      </c>
      <c r="M3908">
        <v>1</v>
      </c>
      <c r="N3908" t="s">
        <v>27</v>
      </c>
      <c r="O3908" t="s">
        <v>27</v>
      </c>
      <c r="P3908">
        <v>18</v>
      </c>
      <c r="Q3908" t="s">
        <v>32</v>
      </c>
      <c r="R3908" t="s">
        <v>27</v>
      </c>
      <c r="S3908" s="2">
        <v>30</v>
      </c>
      <c r="T3908" s="2">
        <v>160</v>
      </c>
      <c r="U3908" t="s">
        <v>29</v>
      </c>
    </row>
    <row r="3909" spans="1:21" x14ac:dyDescent="0.35">
      <c r="A3909" t="s">
        <v>63</v>
      </c>
      <c r="B3909">
        <v>35</v>
      </c>
      <c r="C3909">
        <v>2024</v>
      </c>
      <c r="D3909" t="s">
        <v>153</v>
      </c>
      <c r="E3909">
        <v>127</v>
      </c>
      <c r="F3909" t="s">
        <v>154</v>
      </c>
      <c r="G3909" t="s">
        <v>24</v>
      </c>
      <c r="H3909" t="s">
        <v>25</v>
      </c>
      <c r="I3909">
        <v>144</v>
      </c>
      <c r="J3909" t="s">
        <v>31</v>
      </c>
      <c r="K3909" t="s">
        <v>28</v>
      </c>
      <c r="L3909">
        <v>5</v>
      </c>
      <c r="M3909">
        <v>1</v>
      </c>
      <c r="N3909" t="s">
        <v>27</v>
      </c>
      <c r="O3909" t="s">
        <v>27</v>
      </c>
      <c r="P3909" t="s">
        <v>28</v>
      </c>
      <c r="Q3909" t="s">
        <v>27</v>
      </c>
      <c r="R3909" t="s">
        <v>32</v>
      </c>
      <c r="S3909" s="2">
        <v>50</v>
      </c>
      <c r="T3909" s="2">
        <v>110</v>
      </c>
      <c r="U3909" t="s">
        <v>29</v>
      </c>
    </row>
    <row r="3910" spans="1:21" x14ac:dyDescent="0.35">
      <c r="A3910" t="s">
        <v>64</v>
      </c>
      <c r="B3910">
        <v>36</v>
      </c>
      <c r="C3910">
        <v>2024</v>
      </c>
      <c r="D3910" t="s">
        <v>153</v>
      </c>
      <c r="E3910">
        <v>127</v>
      </c>
      <c r="F3910" t="s">
        <v>154</v>
      </c>
      <c r="G3910" t="s">
        <v>24</v>
      </c>
      <c r="H3910" t="s">
        <v>25</v>
      </c>
      <c r="I3910">
        <v>85</v>
      </c>
      <c r="J3910" t="s">
        <v>31</v>
      </c>
      <c r="K3910" t="s">
        <v>28</v>
      </c>
      <c r="L3910">
        <v>5</v>
      </c>
      <c r="M3910">
        <v>1</v>
      </c>
      <c r="N3910" t="s">
        <v>27</v>
      </c>
      <c r="O3910" t="s">
        <v>27</v>
      </c>
      <c r="P3910" t="s">
        <v>28</v>
      </c>
      <c r="Q3910" t="s">
        <v>32</v>
      </c>
      <c r="R3910" t="s">
        <v>32</v>
      </c>
      <c r="S3910" s="2">
        <v>0</v>
      </c>
      <c r="T3910" s="2">
        <v>35</v>
      </c>
      <c r="U3910" t="s">
        <v>29</v>
      </c>
    </row>
    <row r="3911" spans="1:21" x14ac:dyDescent="0.35">
      <c r="A3911" t="s">
        <v>65</v>
      </c>
      <c r="B3911">
        <v>37</v>
      </c>
      <c r="C3911">
        <v>2024</v>
      </c>
      <c r="D3911" t="s">
        <v>153</v>
      </c>
      <c r="E3911">
        <v>127</v>
      </c>
      <c r="F3911" t="s">
        <v>154</v>
      </c>
      <c r="G3911" t="s">
        <v>24</v>
      </c>
      <c r="H3911" t="s">
        <v>25</v>
      </c>
      <c r="I3911">
        <v>25</v>
      </c>
      <c r="J3911" t="s">
        <v>31</v>
      </c>
      <c r="K3911" t="s">
        <v>28</v>
      </c>
      <c r="L3911">
        <v>5</v>
      </c>
      <c r="M3911">
        <v>1</v>
      </c>
      <c r="N3911" t="s">
        <v>27</v>
      </c>
      <c r="O3911" t="s">
        <v>27</v>
      </c>
      <c r="P3911" t="s">
        <v>28</v>
      </c>
      <c r="Q3911" t="s">
        <v>27</v>
      </c>
      <c r="R3911" t="s">
        <v>27</v>
      </c>
      <c r="S3911" s="2">
        <v>0</v>
      </c>
      <c r="T3911" s="2">
        <v>25</v>
      </c>
      <c r="U3911" t="s">
        <v>29</v>
      </c>
    </row>
    <row r="3912" spans="1:21" x14ac:dyDescent="0.35">
      <c r="A3912" t="s">
        <v>66</v>
      </c>
      <c r="B3912">
        <v>38</v>
      </c>
      <c r="C3912">
        <v>2024</v>
      </c>
      <c r="D3912" t="s">
        <v>153</v>
      </c>
      <c r="E3912">
        <v>127</v>
      </c>
      <c r="F3912" t="s">
        <v>154</v>
      </c>
      <c r="G3912" t="s">
        <v>24</v>
      </c>
      <c r="H3912" t="s">
        <v>25</v>
      </c>
      <c r="I3912">
        <v>166.25</v>
      </c>
      <c r="J3912" t="s">
        <v>31</v>
      </c>
      <c r="K3912" t="s">
        <v>28</v>
      </c>
      <c r="L3912">
        <v>5</v>
      </c>
      <c r="M3912">
        <v>1</v>
      </c>
      <c r="N3912" t="s">
        <v>27</v>
      </c>
      <c r="O3912" t="s">
        <v>27</v>
      </c>
      <c r="P3912" t="s">
        <v>28</v>
      </c>
      <c r="Q3912" t="s">
        <v>27</v>
      </c>
      <c r="R3912" t="s">
        <v>27</v>
      </c>
      <c r="S3912" s="2">
        <v>12</v>
      </c>
      <c r="T3912" s="2">
        <v>440</v>
      </c>
      <c r="U3912" t="s">
        <v>29</v>
      </c>
    </row>
    <row r="3913" spans="1:21" x14ac:dyDescent="0.35">
      <c r="A3913" t="s">
        <v>67</v>
      </c>
      <c r="B3913">
        <v>39</v>
      </c>
      <c r="C3913">
        <v>2024</v>
      </c>
      <c r="D3913" t="s">
        <v>153</v>
      </c>
      <c r="E3913">
        <v>127</v>
      </c>
      <c r="F3913" t="s">
        <v>154</v>
      </c>
      <c r="G3913" t="s">
        <v>24</v>
      </c>
      <c r="H3913" t="s">
        <v>25</v>
      </c>
      <c r="I3913">
        <v>150</v>
      </c>
      <c r="J3913" t="s">
        <v>31</v>
      </c>
      <c r="K3913" t="s">
        <v>28</v>
      </c>
      <c r="L3913">
        <v>5</v>
      </c>
      <c r="M3913">
        <v>1</v>
      </c>
      <c r="N3913" t="s">
        <v>27</v>
      </c>
      <c r="O3913" t="s">
        <v>27</v>
      </c>
      <c r="P3913" t="s">
        <v>28</v>
      </c>
      <c r="Q3913" t="s">
        <v>32</v>
      </c>
      <c r="R3913" t="s">
        <v>27</v>
      </c>
      <c r="S3913" s="2">
        <v>24</v>
      </c>
      <c r="T3913" s="2">
        <v>138.5</v>
      </c>
      <c r="U3913" t="s">
        <v>39</v>
      </c>
    </row>
    <row r="3914" spans="1:21" x14ac:dyDescent="0.35">
      <c r="A3914" t="s">
        <v>68</v>
      </c>
      <c r="B3914">
        <v>40</v>
      </c>
      <c r="C3914">
        <v>2024</v>
      </c>
      <c r="D3914" t="s">
        <v>153</v>
      </c>
      <c r="E3914">
        <v>127</v>
      </c>
      <c r="F3914" t="s">
        <v>154</v>
      </c>
      <c r="G3914" t="s">
        <v>24</v>
      </c>
      <c r="H3914" t="s">
        <v>25</v>
      </c>
      <c r="I3914">
        <v>70</v>
      </c>
      <c r="J3914" t="s">
        <v>31</v>
      </c>
      <c r="K3914" t="s">
        <v>28</v>
      </c>
      <c r="L3914">
        <v>5</v>
      </c>
      <c r="M3914">
        <v>1</v>
      </c>
      <c r="N3914" t="s">
        <v>27</v>
      </c>
      <c r="O3914" t="s">
        <v>27</v>
      </c>
      <c r="P3914" t="s">
        <v>28</v>
      </c>
      <c r="Q3914" t="s">
        <v>27</v>
      </c>
      <c r="R3914" t="s">
        <v>32</v>
      </c>
      <c r="S3914" s="2">
        <v>0</v>
      </c>
      <c r="T3914" s="2">
        <v>45</v>
      </c>
      <c r="U3914" t="s">
        <v>29</v>
      </c>
    </row>
    <row r="3915" spans="1:21" x14ac:dyDescent="0.35">
      <c r="A3915" t="s">
        <v>69</v>
      </c>
      <c r="B3915">
        <v>41</v>
      </c>
      <c r="C3915">
        <v>2024</v>
      </c>
      <c r="D3915" t="s">
        <v>153</v>
      </c>
      <c r="E3915">
        <v>127</v>
      </c>
      <c r="F3915" t="s">
        <v>154</v>
      </c>
      <c r="G3915" t="s">
        <v>24</v>
      </c>
      <c r="H3915" t="s">
        <v>25</v>
      </c>
      <c r="I3915">
        <v>208</v>
      </c>
      <c r="J3915" t="s">
        <v>31</v>
      </c>
      <c r="K3915" t="s">
        <v>28</v>
      </c>
      <c r="L3915">
        <v>5</v>
      </c>
      <c r="M3915">
        <v>1</v>
      </c>
      <c r="N3915" t="s">
        <v>27</v>
      </c>
      <c r="O3915" t="s">
        <v>27</v>
      </c>
      <c r="P3915" t="s">
        <v>28</v>
      </c>
      <c r="Q3915" t="s">
        <v>32</v>
      </c>
      <c r="R3915" t="s">
        <v>27</v>
      </c>
      <c r="S3915" s="2">
        <v>0</v>
      </c>
      <c r="T3915" s="2">
        <v>105</v>
      </c>
      <c r="U3915" t="s">
        <v>29</v>
      </c>
    </row>
    <row r="3916" spans="1:21" x14ac:dyDescent="0.35">
      <c r="A3916" t="s">
        <v>70</v>
      </c>
      <c r="B3916">
        <v>42</v>
      </c>
      <c r="C3916">
        <v>2024</v>
      </c>
      <c r="D3916" t="s">
        <v>153</v>
      </c>
      <c r="E3916">
        <v>127</v>
      </c>
      <c r="F3916" t="s">
        <v>154</v>
      </c>
      <c r="G3916" t="s">
        <v>24</v>
      </c>
      <c r="H3916" t="s">
        <v>25</v>
      </c>
      <c r="I3916">
        <v>100</v>
      </c>
      <c r="J3916" t="s">
        <v>31</v>
      </c>
      <c r="K3916" t="s">
        <v>28</v>
      </c>
      <c r="L3916">
        <v>5</v>
      </c>
      <c r="M3916">
        <v>1</v>
      </c>
      <c r="N3916" t="s">
        <v>27</v>
      </c>
      <c r="O3916" t="s">
        <v>27</v>
      </c>
      <c r="P3916" t="s">
        <v>28</v>
      </c>
      <c r="Q3916" t="s">
        <v>32</v>
      </c>
      <c r="R3916" t="s">
        <v>27</v>
      </c>
      <c r="S3916" s="2">
        <v>30</v>
      </c>
      <c r="T3916" s="2">
        <v>81</v>
      </c>
      <c r="U3916" t="s">
        <v>29</v>
      </c>
    </row>
    <row r="3917" spans="1:21" x14ac:dyDescent="0.35">
      <c r="A3917" t="s">
        <v>71</v>
      </c>
      <c r="B3917">
        <v>44</v>
      </c>
      <c r="C3917">
        <v>2024</v>
      </c>
      <c r="D3917" t="s">
        <v>153</v>
      </c>
      <c r="E3917">
        <v>127</v>
      </c>
      <c r="F3917" t="s">
        <v>154</v>
      </c>
      <c r="G3917" t="s">
        <v>24</v>
      </c>
      <c r="H3917" t="s">
        <v>25</v>
      </c>
      <c r="I3917">
        <v>145</v>
      </c>
      <c r="J3917" t="s">
        <v>31</v>
      </c>
      <c r="K3917" t="s">
        <v>28</v>
      </c>
      <c r="L3917">
        <v>5</v>
      </c>
      <c r="M3917">
        <v>1</v>
      </c>
      <c r="N3917" t="s">
        <v>27</v>
      </c>
      <c r="O3917" t="s">
        <v>27</v>
      </c>
      <c r="P3917" t="s">
        <v>28</v>
      </c>
      <c r="Q3917" t="s">
        <v>32</v>
      </c>
      <c r="R3917" t="s">
        <v>32</v>
      </c>
      <c r="S3917" s="2">
        <v>10</v>
      </c>
      <c r="T3917" s="2">
        <v>145</v>
      </c>
      <c r="U3917" t="s">
        <v>29</v>
      </c>
    </row>
    <row r="3918" spans="1:21" x14ac:dyDescent="0.35">
      <c r="A3918" t="s">
        <v>72</v>
      </c>
      <c r="B3918">
        <v>45</v>
      </c>
      <c r="C3918">
        <v>2024</v>
      </c>
      <c r="D3918" t="s">
        <v>153</v>
      </c>
      <c r="E3918">
        <v>127</v>
      </c>
      <c r="F3918" t="s">
        <v>154</v>
      </c>
      <c r="G3918" t="s">
        <v>24</v>
      </c>
      <c r="H3918" t="s">
        <v>25</v>
      </c>
      <c r="I3918">
        <v>30</v>
      </c>
      <c r="J3918" t="s">
        <v>31</v>
      </c>
      <c r="K3918" t="s">
        <v>28</v>
      </c>
      <c r="L3918">
        <v>5</v>
      </c>
      <c r="M3918">
        <v>1</v>
      </c>
      <c r="N3918" t="s">
        <v>27</v>
      </c>
      <c r="O3918" t="s">
        <v>27</v>
      </c>
      <c r="P3918" t="s">
        <v>28</v>
      </c>
      <c r="Q3918" t="s">
        <v>32</v>
      </c>
      <c r="R3918" t="s">
        <v>32</v>
      </c>
      <c r="S3918" s="2">
        <v>30</v>
      </c>
      <c r="T3918" s="2">
        <v>105</v>
      </c>
      <c r="U3918" t="s">
        <v>29</v>
      </c>
    </row>
    <row r="3919" spans="1:21" x14ac:dyDescent="0.35">
      <c r="A3919" t="s">
        <v>73</v>
      </c>
      <c r="B3919">
        <v>46</v>
      </c>
      <c r="C3919">
        <v>2024</v>
      </c>
      <c r="D3919" t="s">
        <v>153</v>
      </c>
      <c r="E3919">
        <v>127</v>
      </c>
      <c r="F3919" t="s">
        <v>154</v>
      </c>
      <c r="G3919" t="s">
        <v>24</v>
      </c>
      <c r="H3919" t="s">
        <v>25</v>
      </c>
      <c r="I3919">
        <v>100</v>
      </c>
      <c r="J3919" t="s">
        <v>31</v>
      </c>
      <c r="K3919" t="s">
        <v>28</v>
      </c>
      <c r="L3919">
        <v>5</v>
      </c>
      <c r="M3919">
        <v>1</v>
      </c>
      <c r="N3919" t="s">
        <v>27</v>
      </c>
      <c r="O3919" t="s">
        <v>27</v>
      </c>
      <c r="P3919" t="s">
        <v>28</v>
      </c>
      <c r="Q3919" t="s">
        <v>27</v>
      </c>
      <c r="R3919" t="s">
        <v>27</v>
      </c>
      <c r="S3919" s="2">
        <v>0</v>
      </c>
      <c r="T3919" s="2">
        <v>95</v>
      </c>
      <c r="U3919" t="s">
        <v>29</v>
      </c>
    </row>
    <row r="3920" spans="1:21" x14ac:dyDescent="0.35">
      <c r="A3920" t="s">
        <v>74</v>
      </c>
      <c r="B3920">
        <v>47</v>
      </c>
      <c r="C3920">
        <v>2024</v>
      </c>
      <c r="D3920" t="s">
        <v>153</v>
      </c>
      <c r="E3920">
        <v>127</v>
      </c>
      <c r="F3920" t="s">
        <v>154</v>
      </c>
      <c r="G3920" t="s">
        <v>24</v>
      </c>
      <c r="H3920" t="s">
        <v>25</v>
      </c>
      <c r="I3920">
        <v>39.15</v>
      </c>
      <c r="J3920" t="s">
        <v>31</v>
      </c>
      <c r="K3920" t="s">
        <v>28</v>
      </c>
      <c r="L3920">
        <v>5</v>
      </c>
      <c r="M3920">
        <v>1</v>
      </c>
      <c r="N3920" t="s">
        <v>27</v>
      </c>
      <c r="O3920" t="s">
        <v>32</v>
      </c>
      <c r="P3920" t="s">
        <v>28</v>
      </c>
      <c r="Q3920" t="s">
        <v>27</v>
      </c>
      <c r="R3920" t="s">
        <v>27</v>
      </c>
      <c r="S3920" s="2">
        <v>2</v>
      </c>
      <c r="T3920" s="2">
        <v>110</v>
      </c>
      <c r="U3920" t="s">
        <v>29</v>
      </c>
    </row>
    <row r="3921" spans="1:21" x14ac:dyDescent="0.35">
      <c r="A3921" t="s">
        <v>75</v>
      </c>
      <c r="B3921">
        <v>48</v>
      </c>
      <c r="C3921">
        <v>2024</v>
      </c>
      <c r="D3921" t="s">
        <v>153</v>
      </c>
      <c r="E3921">
        <v>127</v>
      </c>
      <c r="F3921" t="s">
        <v>154</v>
      </c>
      <c r="G3921" t="s">
        <v>24</v>
      </c>
      <c r="H3921" t="s">
        <v>25</v>
      </c>
      <c r="I3921">
        <v>100</v>
      </c>
      <c r="J3921" t="s">
        <v>31</v>
      </c>
      <c r="K3921" t="s">
        <v>28</v>
      </c>
      <c r="L3921">
        <v>5</v>
      </c>
      <c r="M3921">
        <v>2</v>
      </c>
      <c r="N3921" t="s">
        <v>27</v>
      </c>
      <c r="O3921" t="s">
        <v>27</v>
      </c>
      <c r="P3921" t="s">
        <v>28</v>
      </c>
      <c r="Q3921" t="s">
        <v>27</v>
      </c>
      <c r="R3921" t="s">
        <v>27</v>
      </c>
      <c r="S3921" s="2">
        <v>20</v>
      </c>
      <c r="T3921" s="2">
        <v>50</v>
      </c>
      <c r="U3921" t="s">
        <v>29</v>
      </c>
    </row>
    <row r="3922" spans="1:21" x14ac:dyDescent="0.35">
      <c r="A3922" t="s">
        <v>76</v>
      </c>
      <c r="B3922">
        <v>49</v>
      </c>
      <c r="C3922">
        <v>2024</v>
      </c>
      <c r="D3922" t="s">
        <v>153</v>
      </c>
      <c r="E3922">
        <v>127</v>
      </c>
      <c r="F3922" t="s">
        <v>154</v>
      </c>
      <c r="G3922" t="s">
        <v>24</v>
      </c>
      <c r="H3922" t="s">
        <v>25</v>
      </c>
      <c r="I3922">
        <v>130</v>
      </c>
      <c r="J3922" t="s">
        <v>31</v>
      </c>
      <c r="K3922" t="s">
        <v>28</v>
      </c>
      <c r="L3922">
        <v>5</v>
      </c>
      <c r="M3922">
        <v>1</v>
      </c>
      <c r="N3922" t="s">
        <v>27</v>
      </c>
      <c r="O3922" t="s">
        <v>27</v>
      </c>
      <c r="P3922" t="s">
        <v>28</v>
      </c>
      <c r="Q3922" t="s">
        <v>27</v>
      </c>
      <c r="R3922" t="s">
        <v>27</v>
      </c>
      <c r="S3922" s="2">
        <v>30</v>
      </c>
      <c r="T3922" s="2">
        <v>78</v>
      </c>
      <c r="U3922" t="s">
        <v>29</v>
      </c>
    </row>
    <row r="3923" spans="1:21" x14ac:dyDescent="0.35">
      <c r="A3923" t="s">
        <v>77</v>
      </c>
      <c r="B3923">
        <v>50</v>
      </c>
      <c r="C3923">
        <v>2024</v>
      </c>
      <c r="D3923" t="s">
        <v>153</v>
      </c>
      <c r="E3923">
        <v>127</v>
      </c>
      <c r="F3923" t="s">
        <v>154</v>
      </c>
      <c r="G3923" t="s">
        <v>24</v>
      </c>
      <c r="H3923" t="s">
        <v>25</v>
      </c>
      <c r="I3923">
        <v>100</v>
      </c>
      <c r="J3923" t="s">
        <v>31</v>
      </c>
      <c r="K3923" t="s">
        <v>28</v>
      </c>
      <c r="L3923">
        <v>5</v>
      </c>
      <c r="M3923">
        <v>1</v>
      </c>
      <c r="N3923" t="s">
        <v>27</v>
      </c>
      <c r="O3923" t="s">
        <v>27</v>
      </c>
      <c r="P3923" t="s">
        <v>28</v>
      </c>
      <c r="Q3923" t="s">
        <v>27</v>
      </c>
      <c r="R3923" t="s">
        <v>32</v>
      </c>
      <c r="S3923" s="2">
        <v>75</v>
      </c>
      <c r="T3923" s="2">
        <v>125</v>
      </c>
      <c r="U3923" t="s">
        <v>29</v>
      </c>
    </row>
    <row r="3924" spans="1:21" x14ac:dyDescent="0.35">
      <c r="A3924" t="s">
        <v>78</v>
      </c>
      <c r="B3924">
        <v>51</v>
      </c>
      <c r="C3924">
        <v>2024</v>
      </c>
      <c r="D3924" t="s">
        <v>153</v>
      </c>
      <c r="E3924">
        <v>127</v>
      </c>
      <c r="F3924" t="s">
        <v>154</v>
      </c>
      <c r="G3924" t="s">
        <v>24</v>
      </c>
      <c r="H3924" t="s">
        <v>25</v>
      </c>
      <c r="I3924">
        <v>125</v>
      </c>
      <c r="J3924" t="s">
        <v>31</v>
      </c>
      <c r="K3924" t="s">
        <v>28</v>
      </c>
      <c r="L3924">
        <v>5</v>
      </c>
      <c r="M3924">
        <v>1</v>
      </c>
      <c r="N3924" t="s">
        <v>27</v>
      </c>
      <c r="O3924" t="s">
        <v>27</v>
      </c>
      <c r="P3924" t="s">
        <v>28</v>
      </c>
      <c r="Q3924" t="s">
        <v>27</v>
      </c>
      <c r="R3924" t="s">
        <v>27</v>
      </c>
      <c r="S3924" s="2">
        <v>40</v>
      </c>
      <c r="T3924" s="2">
        <v>80</v>
      </c>
      <c r="U3924" t="s">
        <v>29</v>
      </c>
    </row>
    <row r="3925" spans="1:21" x14ac:dyDescent="0.35">
      <c r="A3925" t="s">
        <v>79</v>
      </c>
      <c r="B3925">
        <v>53</v>
      </c>
      <c r="C3925">
        <v>2024</v>
      </c>
      <c r="D3925" t="s">
        <v>153</v>
      </c>
      <c r="E3925">
        <v>127</v>
      </c>
      <c r="F3925" t="s">
        <v>154</v>
      </c>
      <c r="G3925" t="s">
        <v>24</v>
      </c>
      <c r="H3925" t="s">
        <v>25</v>
      </c>
      <c r="I3925">
        <v>125</v>
      </c>
      <c r="J3925" t="s">
        <v>31</v>
      </c>
      <c r="K3925" t="s">
        <v>28</v>
      </c>
      <c r="L3925">
        <v>5</v>
      </c>
      <c r="M3925">
        <v>1</v>
      </c>
      <c r="N3925" t="s">
        <v>27</v>
      </c>
      <c r="O3925" t="s">
        <v>27</v>
      </c>
      <c r="P3925" t="s">
        <v>28</v>
      </c>
      <c r="Q3925" t="s">
        <v>27</v>
      </c>
      <c r="R3925" t="s">
        <v>27</v>
      </c>
      <c r="S3925" s="2">
        <v>30</v>
      </c>
      <c r="T3925" s="2">
        <v>125</v>
      </c>
      <c r="U3925" t="s">
        <v>39</v>
      </c>
    </row>
    <row r="3926" spans="1:21" x14ac:dyDescent="0.35">
      <c r="A3926" t="s">
        <v>80</v>
      </c>
      <c r="B3926">
        <v>54</v>
      </c>
      <c r="C3926">
        <v>2024</v>
      </c>
      <c r="D3926" t="s">
        <v>153</v>
      </c>
      <c r="E3926">
        <v>127</v>
      </c>
      <c r="F3926" t="s">
        <v>154</v>
      </c>
      <c r="G3926" t="s">
        <v>24</v>
      </c>
      <c r="H3926" t="s">
        <v>25</v>
      </c>
      <c r="I3926">
        <v>35</v>
      </c>
      <c r="J3926" t="s">
        <v>31</v>
      </c>
      <c r="K3926" t="s">
        <v>28</v>
      </c>
      <c r="L3926">
        <v>5</v>
      </c>
      <c r="M3926">
        <v>1</v>
      </c>
      <c r="N3926" t="s">
        <v>27</v>
      </c>
      <c r="O3926" t="s">
        <v>27</v>
      </c>
      <c r="P3926">
        <v>18</v>
      </c>
      <c r="Q3926" t="s">
        <v>32</v>
      </c>
      <c r="R3926" t="s">
        <v>32</v>
      </c>
      <c r="S3926" s="2">
        <v>24</v>
      </c>
      <c r="T3926" s="2">
        <v>90</v>
      </c>
      <c r="U3926" t="s">
        <v>29</v>
      </c>
    </row>
    <row r="3927" spans="1:21" x14ac:dyDescent="0.35">
      <c r="A3927" t="s">
        <v>81</v>
      </c>
      <c r="B3927">
        <v>55</v>
      </c>
      <c r="C3927">
        <v>2024</v>
      </c>
      <c r="D3927" t="s">
        <v>153</v>
      </c>
      <c r="E3927">
        <v>127</v>
      </c>
      <c r="F3927" t="s">
        <v>154</v>
      </c>
      <c r="G3927" t="s">
        <v>24</v>
      </c>
      <c r="H3927" t="s">
        <v>25</v>
      </c>
      <c r="I3927">
        <v>135</v>
      </c>
      <c r="J3927" t="s">
        <v>31</v>
      </c>
      <c r="K3927" t="s">
        <v>28</v>
      </c>
      <c r="L3927">
        <v>5</v>
      </c>
      <c r="M3927">
        <v>2</v>
      </c>
      <c r="N3927" t="s">
        <v>27</v>
      </c>
      <c r="O3927" t="s">
        <v>27</v>
      </c>
      <c r="P3927" t="s">
        <v>28</v>
      </c>
      <c r="Q3927" t="s">
        <v>27</v>
      </c>
      <c r="R3927" t="s">
        <v>27</v>
      </c>
      <c r="S3927" s="2">
        <v>16</v>
      </c>
      <c r="T3927" s="2">
        <v>82</v>
      </c>
      <c r="U3927" t="s">
        <v>29</v>
      </c>
    </row>
    <row r="3928" spans="1:21" x14ac:dyDescent="0.35">
      <c r="A3928" t="s">
        <v>82</v>
      </c>
      <c r="B3928">
        <v>56</v>
      </c>
      <c r="C3928">
        <v>2024</v>
      </c>
      <c r="D3928" t="s">
        <v>153</v>
      </c>
      <c r="E3928">
        <v>127</v>
      </c>
      <c r="F3928" t="s">
        <v>154</v>
      </c>
      <c r="G3928" t="s">
        <v>24</v>
      </c>
      <c r="H3928" t="s">
        <v>25</v>
      </c>
      <c r="I3928">
        <v>310</v>
      </c>
      <c r="J3928" t="s">
        <v>31</v>
      </c>
      <c r="K3928" t="s">
        <v>28</v>
      </c>
      <c r="L3928">
        <v>5</v>
      </c>
      <c r="M3928">
        <v>1</v>
      </c>
      <c r="N3928" t="s">
        <v>27</v>
      </c>
      <c r="O3928" t="s">
        <v>27</v>
      </c>
      <c r="P3928" t="s">
        <v>28</v>
      </c>
      <c r="Q3928" t="s">
        <v>27</v>
      </c>
      <c r="R3928" t="s">
        <v>32</v>
      </c>
      <c r="S3928" s="2">
        <v>60</v>
      </c>
      <c r="T3928" s="2">
        <v>180</v>
      </c>
      <c r="U3928" t="s">
        <v>29</v>
      </c>
    </row>
    <row r="3929" spans="1:21" x14ac:dyDescent="0.35">
      <c r="A3929" t="s">
        <v>21</v>
      </c>
      <c r="B3929">
        <v>1</v>
      </c>
      <c r="C3929">
        <v>2024</v>
      </c>
      <c r="D3929" t="s">
        <v>155</v>
      </c>
      <c r="E3929">
        <v>128</v>
      </c>
      <c r="F3929" t="s">
        <v>156</v>
      </c>
      <c r="G3929" t="s">
        <v>24</v>
      </c>
      <c r="H3929" t="s">
        <v>25</v>
      </c>
      <c r="I3929">
        <v>178.5</v>
      </c>
      <c r="J3929" t="s">
        <v>31</v>
      </c>
      <c r="K3929" t="s">
        <v>28</v>
      </c>
      <c r="L3929">
        <v>5</v>
      </c>
      <c r="M3929">
        <v>1</v>
      </c>
      <c r="N3929" t="s">
        <v>27</v>
      </c>
      <c r="O3929" t="s">
        <v>32</v>
      </c>
      <c r="P3929" t="s">
        <v>28</v>
      </c>
      <c r="Q3929" t="s">
        <v>32</v>
      </c>
      <c r="R3929" t="s">
        <v>27</v>
      </c>
      <c r="S3929">
        <v>24</v>
      </c>
      <c r="T3929">
        <v>75</v>
      </c>
      <c r="U3929" t="s">
        <v>29</v>
      </c>
    </row>
    <row r="3930" spans="1:21" x14ac:dyDescent="0.35">
      <c r="A3930" t="s">
        <v>30</v>
      </c>
      <c r="B3930">
        <v>2</v>
      </c>
      <c r="C3930">
        <v>2024</v>
      </c>
      <c r="D3930" t="s">
        <v>155</v>
      </c>
      <c r="E3930">
        <v>128</v>
      </c>
      <c r="F3930" t="s">
        <v>156</v>
      </c>
      <c r="G3930" t="s">
        <v>24</v>
      </c>
      <c r="H3930" t="s">
        <v>25</v>
      </c>
      <c r="I3930">
        <v>200</v>
      </c>
      <c r="J3930" t="s">
        <v>31</v>
      </c>
      <c r="K3930" t="s">
        <v>28</v>
      </c>
      <c r="L3930">
        <v>5</v>
      </c>
      <c r="M3930">
        <v>1</v>
      </c>
      <c r="N3930" t="s">
        <v>27</v>
      </c>
      <c r="O3930" t="s">
        <v>27</v>
      </c>
      <c r="P3930" t="s">
        <v>28</v>
      </c>
      <c r="Q3930" t="s">
        <v>27</v>
      </c>
      <c r="R3930" t="s">
        <v>32</v>
      </c>
      <c r="S3930" s="2">
        <v>60</v>
      </c>
      <c r="T3930" s="2">
        <v>100</v>
      </c>
      <c r="U3930" t="s">
        <v>29</v>
      </c>
    </row>
    <row r="3931" spans="1:21" x14ac:dyDescent="0.35">
      <c r="A3931" t="s">
        <v>33</v>
      </c>
      <c r="B3931">
        <v>4</v>
      </c>
      <c r="C3931">
        <v>2024</v>
      </c>
      <c r="D3931" t="s">
        <v>155</v>
      </c>
      <c r="E3931">
        <v>128</v>
      </c>
      <c r="F3931" t="s">
        <v>156</v>
      </c>
      <c r="G3931" t="s">
        <v>24</v>
      </c>
      <c r="H3931" t="s">
        <v>25</v>
      </c>
      <c r="I3931">
        <v>200</v>
      </c>
      <c r="J3931" t="s">
        <v>31</v>
      </c>
      <c r="K3931" t="s">
        <v>28</v>
      </c>
      <c r="L3931">
        <v>5</v>
      </c>
      <c r="M3931">
        <v>1</v>
      </c>
      <c r="N3931" t="s">
        <v>27</v>
      </c>
      <c r="O3931" t="s">
        <v>32</v>
      </c>
      <c r="P3931" t="s">
        <v>28</v>
      </c>
      <c r="Q3931" t="s">
        <v>27</v>
      </c>
      <c r="R3931" t="s">
        <v>32</v>
      </c>
      <c r="S3931" s="2">
        <v>90</v>
      </c>
      <c r="T3931" s="2">
        <v>160</v>
      </c>
      <c r="U3931" t="s">
        <v>29</v>
      </c>
    </row>
    <row r="3932" spans="1:21" x14ac:dyDescent="0.35">
      <c r="A3932" t="s">
        <v>34</v>
      </c>
      <c r="B3932">
        <v>5</v>
      </c>
      <c r="C3932">
        <v>2024</v>
      </c>
      <c r="D3932" t="s">
        <v>155</v>
      </c>
      <c r="E3932">
        <v>128</v>
      </c>
      <c r="F3932" t="s">
        <v>156</v>
      </c>
      <c r="G3932" t="s">
        <v>24</v>
      </c>
      <c r="H3932" t="s">
        <v>25</v>
      </c>
      <c r="I3932">
        <v>161.25</v>
      </c>
      <c r="J3932" t="s">
        <v>31</v>
      </c>
      <c r="K3932" t="s">
        <v>28</v>
      </c>
      <c r="L3932">
        <v>5</v>
      </c>
      <c r="M3932">
        <v>1</v>
      </c>
      <c r="N3932" t="s">
        <v>27</v>
      </c>
      <c r="O3932" t="s">
        <v>27</v>
      </c>
      <c r="P3932" t="s">
        <v>28</v>
      </c>
      <c r="Q3932" t="s">
        <v>27</v>
      </c>
      <c r="R3932" t="s">
        <v>27</v>
      </c>
      <c r="S3932" s="2">
        <v>15</v>
      </c>
      <c r="T3932" s="2">
        <v>65</v>
      </c>
      <c r="U3932" t="s">
        <v>29</v>
      </c>
    </row>
    <row r="3933" spans="1:21" x14ac:dyDescent="0.35">
      <c r="A3933" t="s">
        <v>35</v>
      </c>
      <c r="B3933">
        <v>6</v>
      </c>
      <c r="C3933">
        <v>2024</v>
      </c>
      <c r="D3933" t="s">
        <v>155</v>
      </c>
      <c r="E3933">
        <v>128</v>
      </c>
      <c r="F3933" t="s">
        <v>156</v>
      </c>
      <c r="G3933" t="s">
        <v>24</v>
      </c>
      <c r="H3933" t="s">
        <v>25</v>
      </c>
      <c r="I3933">
        <v>500</v>
      </c>
      <c r="J3933" t="s">
        <v>31</v>
      </c>
      <c r="K3933" t="s">
        <v>28</v>
      </c>
      <c r="L3933">
        <v>5</v>
      </c>
      <c r="M3933">
        <v>1</v>
      </c>
      <c r="N3933" t="s">
        <v>27</v>
      </c>
      <c r="O3933" t="s">
        <v>27</v>
      </c>
      <c r="P3933" t="s">
        <v>28</v>
      </c>
      <c r="Q3933" t="s">
        <v>27</v>
      </c>
      <c r="R3933" t="s">
        <v>27</v>
      </c>
      <c r="S3933" s="2">
        <v>30</v>
      </c>
      <c r="T3933" s="2">
        <v>150</v>
      </c>
      <c r="U3933" t="s">
        <v>27</v>
      </c>
    </row>
    <row r="3934" spans="1:21" x14ac:dyDescent="0.35">
      <c r="A3934" t="s">
        <v>36</v>
      </c>
      <c r="B3934">
        <v>8</v>
      </c>
      <c r="C3934">
        <v>2024</v>
      </c>
      <c r="D3934" t="s">
        <v>155</v>
      </c>
      <c r="E3934">
        <v>128</v>
      </c>
      <c r="F3934" t="s">
        <v>156</v>
      </c>
      <c r="G3934" t="s">
        <v>24</v>
      </c>
      <c r="H3934" t="s">
        <v>25</v>
      </c>
      <c r="I3934">
        <v>126</v>
      </c>
      <c r="J3934" t="s">
        <v>31</v>
      </c>
      <c r="K3934" t="s">
        <v>28</v>
      </c>
      <c r="L3934">
        <v>5</v>
      </c>
      <c r="M3934">
        <v>1</v>
      </c>
      <c r="N3934" t="s">
        <v>27</v>
      </c>
      <c r="O3934" t="s">
        <v>27</v>
      </c>
      <c r="P3934" t="s">
        <v>28</v>
      </c>
      <c r="Q3934" t="s">
        <v>27</v>
      </c>
      <c r="R3934" t="s">
        <v>32</v>
      </c>
      <c r="S3934" s="2">
        <v>20</v>
      </c>
      <c r="T3934" s="2" t="s">
        <v>28</v>
      </c>
      <c r="U3934" t="s">
        <v>29</v>
      </c>
    </row>
    <row r="3935" spans="1:21" x14ac:dyDescent="0.35">
      <c r="A3935" t="s">
        <v>37</v>
      </c>
      <c r="B3935">
        <v>9</v>
      </c>
      <c r="C3935">
        <v>2024</v>
      </c>
      <c r="D3935" t="s">
        <v>155</v>
      </c>
      <c r="E3935">
        <v>128</v>
      </c>
      <c r="F3935" t="s">
        <v>156</v>
      </c>
      <c r="G3935" t="s">
        <v>24</v>
      </c>
      <c r="H3935" t="s">
        <v>25</v>
      </c>
      <c r="I3935">
        <v>180</v>
      </c>
      <c r="J3935" t="s">
        <v>31</v>
      </c>
      <c r="K3935" t="s">
        <v>28</v>
      </c>
      <c r="L3935">
        <v>5</v>
      </c>
      <c r="M3935">
        <v>1</v>
      </c>
      <c r="N3935" t="s">
        <v>27</v>
      </c>
      <c r="O3935" t="s">
        <v>27</v>
      </c>
      <c r="P3935" t="s">
        <v>28</v>
      </c>
      <c r="Q3935" t="s">
        <v>27</v>
      </c>
      <c r="R3935" t="s">
        <v>27</v>
      </c>
      <c r="S3935" s="2">
        <v>50</v>
      </c>
      <c r="T3935" s="2">
        <v>110</v>
      </c>
      <c r="U3935" t="s">
        <v>29</v>
      </c>
    </row>
    <row r="3936" spans="1:21" x14ac:dyDescent="0.35">
      <c r="A3936" t="s">
        <v>38</v>
      </c>
      <c r="B3936">
        <v>10</v>
      </c>
      <c r="C3936">
        <v>2024</v>
      </c>
      <c r="D3936" t="s">
        <v>155</v>
      </c>
      <c r="E3936">
        <v>128</v>
      </c>
      <c r="F3936" t="s">
        <v>156</v>
      </c>
      <c r="G3936" t="s">
        <v>24</v>
      </c>
      <c r="H3936" t="s">
        <v>25</v>
      </c>
      <c r="I3936">
        <v>235</v>
      </c>
      <c r="J3936" t="s">
        <v>31</v>
      </c>
      <c r="K3936" t="s">
        <v>28</v>
      </c>
      <c r="L3936">
        <v>5</v>
      </c>
      <c r="M3936">
        <v>1</v>
      </c>
      <c r="N3936" t="s">
        <v>27</v>
      </c>
      <c r="O3936" t="s">
        <v>27</v>
      </c>
      <c r="P3936" t="s">
        <v>28</v>
      </c>
      <c r="Q3936" t="s">
        <v>27</v>
      </c>
      <c r="R3936" t="s">
        <v>32</v>
      </c>
      <c r="S3936" s="2">
        <v>30</v>
      </c>
      <c r="T3936" s="2" t="s">
        <v>28</v>
      </c>
      <c r="U3936" t="s">
        <v>29</v>
      </c>
    </row>
    <row r="3937" spans="1:21" x14ac:dyDescent="0.35">
      <c r="A3937" t="s">
        <v>40</v>
      </c>
      <c r="B3937">
        <v>11</v>
      </c>
      <c r="C3937">
        <v>2024</v>
      </c>
      <c r="D3937" t="s">
        <v>155</v>
      </c>
      <c r="E3937">
        <v>128</v>
      </c>
      <c r="F3937" t="s">
        <v>156</v>
      </c>
      <c r="G3937" t="s">
        <v>24</v>
      </c>
      <c r="H3937" t="s">
        <v>25</v>
      </c>
      <c r="I3937">
        <v>230</v>
      </c>
      <c r="J3937" t="s">
        <v>31</v>
      </c>
      <c r="K3937" t="s">
        <v>28</v>
      </c>
      <c r="L3937">
        <v>5</v>
      </c>
      <c r="M3937">
        <v>1</v>
      </c>
      <c r="N3937" t="s">
        <v>27</v>
      </c>
      <c r="O3937" t="s">
        <v>27</v>
      </c>
      <c r="P3937" t="s">
        <v>28</v>
      </c>
      <c r="Q3937" t="s">
        <v>27</v>
      </c>
      <c r="R3937" t="s">
        <v>32</v>
      </c>
      <c r="S3937" s="2">
        <v>24</v>
      </c>
      <c r="T3937" s="2">
        <v>313</v>
      </c>
      <c r="U3937" t="s">
        <v>29</v>
      </c>
    </row>
    <row r="3938" spans="1:21" x14ac:dyDescent="0.35">
      <c r="A3938" t="s">
        <v>41</v>
      </c>
      <c r="B3938">
        <v>12</v>
      </c>
      <c r="C3938">
        <v>2024</v>
      </c>
      <c r="D3938" t="s">
        <v>155</v>
      </c>
      <c r="E3938">
        <v>128</v>
      </c>
      <c r="F3938" t="s">
        <v>156</v>
      </c>
      <c r="G3938" t="s">
        <v>24</v>
      </c>
      <c r="H3938" t="s">
        <v>25</v>
      </c>
      <c r="I3938">
        <v>110</v>
      </c>
      <c r="J3938" t="s">
        <v>31</v>
      </c>
      <c r="K3938" t="s">
        <v>28</v>
      </c>
      <c r="L3938">
        <v>5</v>
      </c>
      <c r="M3938">
        <v>1</v>
      </c>
      <c r="N3938" t="s">
        <v>27</v>
      </c>
      <c r="O3938" t="s">
        <v>27</v>
      </c>
      <c r="P3938" t="s">
        <v>28</v>
      </c>
      <c r="Q3938" t="s">
        <v>27</v>
      </c>
      <c r="R3938" t="s">
        <v>32</v>
      </c>
      <c r="S3938" s="2">
        <v>30</v>
      </c>
      <c r="T3938" s="2">
        <v>84</v>
      </c>
      <c r="U3938" t="s">
        <v>29</v>
      </c>
    </row>
    <row r="3939" spans="1:21" x14ac:dyDescent="0.35">
      <c r="A3939" t="s">
        <v>42</v>
      </c>
      <c r="B3939">
        <v>13</v>
      </c>
      <c r="C3939">
        <v>2024</v>
      </c>
      <c r="D3939" t="s">
        <v>155</v>
      </c>
      <c r="E3939">
        <v>128</v>
      </c>
      <c r="F3939" t="s">
        <v>156</v>
      </c>
      <c r="G3939" t="s">
        <v>24</v>
      </c>
      <c r="H3939" t="s">
        <v>25</v>
      </c>
      <c r="I3939">
        <v>75</v>
      </c>
      <c r="J3939" t="s">
        <v>31</v>
      </c>
      <c r="K3939" t="s">
        <v>28</v>
      </c>
      <c r="L3939">
        <v>5</v>
      </c>
      <c r="M3939">
        <v>1</v>
      </c>
      <c r="N3939" t="s">
        <v>27</v>
      </c>
      <c r="O3939" t="s">
        <v>32</v>
      </c>
      <c r="P3939">
        <v>18</v>
      </c>
      <c r="Q3939" t="s">
        <v>27</v>
      </c>
      <c r="R3939" t="s">
        <v>32</v>
      </c>
      <c r="S3939" s="2">
        <v>30</v>
      </c>
      <c r="T3939" s="2">
        <v>65</v>
      </c>
      <c r="U3939" t="s">
        <v>29</v>
      </c>
    </row>
    <row r="3940" spans="1:21" x14ac:dyDescent="0.35">
      <c r="A3940" t="s">
        <v>43</v>
      </c>
      <c r="B3940">
        <v>15</v>
      </c>
      <c r="C3940">
        <v>2024</v>
      </c>
      <c r="D3940" t="s">
        <v>155</v>
      </c>
      <c r="E3940">
        <v>128</v>
      </c>
      <c r="F3940" t="s">
        <v>156</v>
      </c>
      <c r="G3940" t="s">
        <v>24</v>
      </c>
      <c r="H3940" t="s">
        <v>25</v>
      </c>
      <c r="I3940">
        <v>194</v>
      </c>
      <c r="J3940" t="s">
        <v>31</v>
      </c>
      <c r="K3940" t="s">
        <v>28</v>
      </c>
      <c r="L3940">
        <v>5</v>
      </c>
      <c r="M3940">
        <v>1</v>
      </c>
      <c r="N3940" t="s">
        <v>27</v>
      </c>
      <c r="O3940" t="s">
        <v>27</v>
      </c>
      <c r="P3940">
        <v>18</v>
      </c>
      <c r="Q3940" t="s">
        <v>27</v>
      </c>
      <c r="R3940" t="s">
        <v>27</v>
      </c>
      <c r="S3940" s="2">
        <v>30</v>
      </c>
      <c r="T3940" s="2">
        <v>36</v>
      </c>
      <c r="U3940" t="s">
        <v>29</v>
      </c>
    </row>
    <row r="3941" spans="1:21" x14ac:dyDescent="0.35">
      <c r="A3941" t="s">
        <v>44</v>
      </c>
      <c r="B3941">
        <v>16</v>
      </c>
      <c r="C3941">
        <v>2024</v>
      </c>
      <c r="D3941" t="s">
        <v>155</v>
      </c>
      <c r="E3941">
        <v>128</v>
      </c>
      <c r="F3941" t="s">
        <v>156</v>
      </c>
      <c r="G3941" t="s">
        <v>24</v>
      </c>
      <c r="H3941" t="s">
        <v>25</v>
      </c>
      <c r="I3941">
        <v>118.25</v>
      </c>
      <c r="J3941" t="s">
        <v>31</v>
      </c>
      <c r="K3941" t="s">
        <v>28</v>
      </c>
      <c r="L3941">
        <v>5</v>
      </c>
      <c r="M3941">
        <v>1</v>
      </c>
      <c r="N3941" t="s">
        <v>27</v>
      </c>
      <c r="O3941" t="s">
        <v>27</v>
      </c>
      <c r="P3941" t="s">
        <v>28</v>
      </c>
      <c r="Q3941" t="s">
        <v>27</v>
      </c>
      <c r="R3941" t="s">
        <v>32</v>
      </c>
      <c r="S3941" s="2">
        <v>30</v>
      </c>
      <c r="T3941" s="2">
        <v>90</v>
      </c>
      <c r="U3941" t="s">
        <v>29</v>
      </c>
    </row>
    <row r="3942" spans="1:21" x14ac:dyDescent="0.35">
      <c r="A3942" t="s">
        <v>45</v>
      </c>
      <c r="B3942">
        <v>17</v>
      </c>
      <c r="C3942">
        <v>2024</v>
      </c>
      <c r="D3942" t="s">
        <v>155</v>
      </c>
      <c r="E3942">
        <v>128</v>
      </c>
      <c r="F3942" t="s">
        <v>156</v>
      </c>
      <c r="G3942" t="s">
        <v>24</v>
      </c>
      <c r="H3942" t="s">
        <v>25</v>
      </c>
      <c r="I3942">
        <v>125</v>
      </c>
      <c r="J3942" t="s">
        <v>31</v>
      </c>
      <c r="K3942" t="s">
        <v>28</v>
      </c>
      <c r="L3942">
        <v>5</v>
      </c>
      <c r="M3942">
        <v>1</v>
      </c>
      <c r="N3942" t="s">
        <v>27</v>
      </c>
      <c r="O3942" t="s">
        <v>27</v>
      </c>
      <c r="P3942" t="s">
        <v>28</v>
      </c>
      <c r="Q3942" t="s">
        <v>27</v>
      </c>
      <c r="R3942" t="s">
        <v>32</v>
      </c>
      <c r="S3942" s="2">
        <v>80</v>
      </c>
      <c r="T3942" s="2">
        <v>80</v>
      </c>
      <c r="U3942" t="s">
        <v>27</v>
      </c>
    </row>
    <row r="3943" spans="1:21" x14ac:dyDescent="0.35">
      <c r="A3943" t="s">
        <v>46</v>
      </c>
      <c r="B3943">
        <v>18</v>
      </c>
      <c r="C3943">
        <v>2024</v>
      </c>
      <c r="D3943" t="s">
        <v>155</v>
      </c>
      <c r="E3943">
        <v>128</v>
      </c>
      <c r="F3943" t="s">
        <v>156</v>
      </c>
      <c r="G3943" t="s">
        <v>24</v>
      </c>
      <c r="H3943" t="s">
        <v>25</v>
      </c>
      <c r="I3943">
        <v>50</v>
      </c>
      <c r="J3943" t="s">
        <v>31</v>
      </c>
      <c r="K3943" t="s">
        <v>28</v>
      </c>
      <c r="L3943">
        <v>5</v>
      </c>
      <c r="M3943">
        <v>1</v>
      </c>
      <c r="N3943" t="s">
        <v>27</v>
      </c>
      <c r="O3943" t="s">
        <v>27</v>
      </c>
      <c r="P3943" t="s">
        <v>28</v>
      </c>
      <c r="Q3943" t="s">
        <v>27</v>
      </c>
      <c r="R3943" t="s">
        <v>27</v>
      </c>
      <c r="S3943" s="2">
        <v>30</v>
      </c>
      <c r="T3943" s="2">
        <v>50</v>
      </c>
      <c r="U3943" t="s">
        <v>29</v>
      </c>
    </row>
    <row r="3944" spans="1:21" x14ac:dyDescent="0.35">
      <c r="A3944" t="s">
        <v>47</v>
      </c>
      <c r="B3944">
        <v>19</v>
      </c>
      <c r="C3944">
        <v>2024</v>
      </c>
      <c r="D3944" t="s">
        <v>155</v>
      </c>
      <c r="E3944">
        <v>128</v>
      </c>
      <c r="F3944" t="s">
        <v>156</v>
      </c>
      <c r="G3944" t="s">
        <v>24</v>
      </c>
      <c r="H3944" t="s">
        <v>25</v>
      </c>
      <c r="I3944">
        <v>81</v>
      </c>
      <c r="J3944" t="s">
        <v>31</v>
      </c>
      <c r="K3944" t="s">
        <v>28</v>
      </c>
      <c r="L3944">
        <v>5</v>
      </c>
      <c r="M3944">
        <v>1</v>
      </c>
      <c r="N3944" t="s">
        <v>27</v>
      </c>
      <c r="O3944" t="s">
        <v>27</v>
      </c>
      <c r="P3944" t="s">
        <v>28</v>
      </c>
      <c r="Q3944" t="s">
        <v>27</v>
      </c>
      <c r="R3944" t="s">
        <v>32</v>
      </c>
      <c r="S3944" s="2">
        <v>36</v>
      </c>
      <c r="T3944" s="2">
        <v>81</v>
      </c>
      <c r="U3944" t="s">
        <v>29</v>
      </c>
    </row>
    <row r="3945" spans="1:21" x14ac:dyDescent="0.35">
      <c r="A3945" t="s">
        <v>48</v>
      </c>
      <c r="B3945">
        <v>20</v>
      </c>
      <c r="C3945">
        <v>2024</v>
      </c>
      <c r="D3945" t="s">
        <v>155</v>
      </c>
      <c r="E3945">
        <v>128</v>
      </c>
      <c r="F3945" t="s">
        <v>156</v>
      </c>
      <c r="G3945" t="s">
        <v>24</v>
      </c>
      <c r="H3945" t="s">
        <v>25</v>
      </c>
      <c r="I3945">
        <v>98</v>
      </c>
      <c r="J3945" t="s">
        <v>31</v>
      </c>
      <c r="K3945" t="s">
        <v>28</v>
      </c>
      <c r="L3945">
        <v>5</v>
      </c>
      <c r="M3945">
        <v>1</v>
      </c>
      <c r="N3945" t="s">
        <v>27</v>
      </c>
      <c r="O3945" t="s">
        <v>27</v>
      </c>
      <c r="P3945" t="s">
        <v>28</v>
      </c>
      <c r="Q3945" t="s">
        <v>27</v>
      </c>
      <c r="R3945" t="s">
        <v>32</v>
      </c>
      <c r="S3945" s="2">
        <v>30</v>
      </c>
      <c r="T3945" s="2">
        <v>55</v>
      </c>
      <c r="U3945" t="s">
        <v>29</v>
      </c>
    </row>
    <row r="3946" spans="1:21" x14ac:dyDescent="0.35">
      <c r="A3946" t="s">
        <v>49</v>
      </c>
      <c r="B3946">
        <v>21</v>
      </c>
      <c r="C3946">
        <v>2024</v>
      </c>
      <c r="D3946" t="s">
        <v>155</v>
      </c>
      <c r="E3946">
        <v>128</v>
      </c>
      <c r="F3946" t="s">
        <v>156</v>
      </c>
      <c r="G3946" t="s">
        <v>24</v>
      </c>
      <c r="H3946" t="s">
        <v>25</v>
      </c>
      <c r="I3946">
        <v>178.75</v>
      </c>
      <c r="J3946" t="s">
        <v>31</v>
      </c>
      <c r="K3946" t="s">
        <v>28</v>
      </c>
      <c r="L3946">
        <v>5</v>
      </c>
      <c r="M3946">
        <v>1</v>
      </c>
      <c r="N3946" t="s">
        <v>27</v>
      </c>
      <c r="O3946" t="s">
        <v>27</v>
      </c>
      <c r="P3946" t="s">
        <v>28</v>
      </c>
      <c r="Q3946" t="s">
        <v>27</v>
      </c>
      <c r="R3946" t="s">
        <v>32</v>
      </c>
      <c r="S3946" s="2">
        <v>28</v>
      </c>
      <c r="T3946" s="2">
        <v>110</v>
      </c>
      <c r="U3946" t="s">
        <v>29</v>
      </c>
    </row>
    <row r="3947" spans="1:21" x14ac:dyDescent="0.35">
      <c r="A3947" t="s">
        <v>50</v>
      </c>
      <c r="B3947">
        <v>22</v>
      </c>
      <c r="C3947">
        <v>2024</v>
      </c>
      <c r="D3947" t="s">
        <v>155</v>
      </c>
      <c r="E3947">
        <v>128</v>
      </c>
      <c r="F3947" t="s">
        <v>156</v>
      </c>
      <c r="G3947" t="s">
        <v>24</v>
      </c>
      <c r="H3947" t="s">
        <v>25</v>
      </c>
      <c r="I3947">
        <v>139.25</v>
      </c>
      <c r="J3947" t="s">
        <v>31</v>
      </c>
      <c r="K3947" t="s">
        <v>28</v>
      </c>
      <c r="L3947">
        <v>5</v>
      </c>
      <c r="M3947">
        <v>1</v>
      </c>
      <c r="N3947" t="s">
        <v>27</v>
      </c>
      <c r="O3947" t="s">
        <v>27</v>
      </c>
      <c r="P3947" t="s">
        <v>28</v>
      </c>
      <c r="Q3947" t="s">
        <v>32</v>
      </c>
      <c r="R3947" t="s">
        <v>32</v>
      </c>
      <c r="S3947" s="2">
        <v>60</v>
      </c>
      <c r="T3947" s="2">
        <v>200</v>
      </c>
      <c r="U3947" t="s">
        <v>29</v>
      </c>
    </row>
    <row r="3948" spans="1:21" x14ac:dyDescent="0.35">
      <c r="A3948" t="s">
        <v>51</v>
      </c>
      <c r="B3948">
        <v>23</v>
      </c>
      <c r="C3948">
        <v>2024</v>
      </c>
      <c r="D3948" t="s">
        <v>155</v>
      </c>
      <c r="E3948">
        <v>128</v>
      </c>
      <c r="F3948" t="s">
        <v>156</v>
      </c>
      <c r="G3948" t="s">
        <v>24</v>
      </c>
      <c r="H3948" t="s">
        <v>25</v>
      </c>
      <c r="I3948">
        <v>152</v>
      </c>
      <c r="J3948" t="s">
        <v>31</v>
      </c>
      <c r="K3948" t="s">
        <v>28</v>
      </c>
      <c r="L3948">
        <v>5</v>
      </c>
      <c r="M3948">
        <v>1</v>
      </c>
      <c r="N3948" t="s">
        <v>27</v>
      </c>
      <c r="O3948" t="s">
        <v>27</v>
      </c>
      <c r="P3948" t="s">
        <v>28</v>
      </c>
      <c r="Q3948" t="s">
        <v>27</v>
      </c>
      <c r="R3948" t="s">
        <v>27</v>
      </c>
      <c r="S3948" s="2">
        <v>50</v>
      </c>
      <c r="T3948" s="2">
        <v>100</v>
      </c>
      <c r="U3948" t="s">
        <v>29</v>
      </c>
    </row>
    <row r="3949" spans="1:21" x14ac:dyDescent="0.35">
      <c r="A3949" t="s">
        <v>52</v>
      </c>
      <c r="B3949">
        <v>24</v>
      </c>
      <c r="C3949">
        <v>2024</v>
      </c>
      <c r="D3949" t="s">
        <v>155</v>
      </c>
      <c r="E3949">
        <v>128</v>
      </c>
      <c r="F3949" t="s">
        <v>156</v>
      </c>
      <c r="G3949" t="s">
        <v>24</v>
      </c>
      <c r="H3949" t="s">
        <v>25</v>
      </c>
      <c r="I3949">
        <v>50</v>
      </c>
      <c r="J3949" t="s">
        <v>31</v>
      </c>
      <c r="K3949" t="s">
        <v>28</v>
      </c>
      <c r="L3949">
        <v>5</v>
      </c>
      <c r="M3949">
        <v>1</v>
      </c>
      <c r="N3949" t="s">
        <v>27</v>
      </c>
      <c r="O3949" t="s">
        <v>27</v>
      </c>
      <c r="P3949" t="s">
        <v>28</v>
      </c>
      <c r="Q3949" t="s">
        <v>32</v>
      </c>
      <c r="R3949" t="s">
        <v>32</v>
      </c>
      <c r="S3949" s="2">
        <v>40</v>
      </c>
      <c r="T3949" s="2">
        <v>146</v>
      </c>
      <c r="U3949" t="s">
        <v>29</v>
      </c>
    </row>
    <row r="3950" spans="1:21" x14ac:dyDescent="0.35">
      <c r="A3950" t="s">
        <v>53</v>
      </c>
      <c r="B3950">
        <v>25</v>
      </c>
      <c r="C3950">
        <v>2024</v>
      </c>
      <c r="D3950" t="s">
        <v>155</v>
      </c>
      <c r="E3950">
        <v>128</v>
      </c>
      <c r="F3950" t="s">
        <v>156</v>
      </c>
      <c r="G3950" t="s">
        <v>24</v>
      </c>
      <c r="H3950" t="s">
        <v>25</v>
      </c>
      <c r="I3950">
        <v>150</v>
      </c>
      <c r="J3950" t="s">
        <v>31</v>
      </c>
      <c r="K3950" t="s">
        <v>28</v>
      </c>
      <c r="L3950">
        <v>5</v>
      </c>
      <c r="M3950">
        <v>1</v>
      </c>
      <c r="N3950" t="s">
        <v>27</v>
      </c>
      <c r="O3950" t="s">
        <v>27</v>
      </c>
      <c r="P3950" t="s">
        <v>28</v>
      </c>
      <c r="Q3950" t="s">
        <v>32</v>
      </c>
      <c r="R3950" t="s">
        <v>32</v>
      </c>
      <c r="S3950" s="2">
        <v>15</v>
      </c>
      <c r="T3950" s="2">
        <v>180</v>
      </c>
      <c r="U3950" t="s">
        <v>39</v>
      </c>
    </row>
    <row r="3951" spans="1:21" x14ac:dyDescent="0.35">
      <c r="A3951" t="s">
        <v>54</v>
      </c>
      <c r="B3951">
        <v>26</v>
      </c>
      <c r="C3951">
        <v>2024</v>
      </c>
      <c r="D3951" t="s">
        <v>155</v>
      </c>
      <c r="E3951">
        <v>128</v>
      </c>
      <c r="F3951" t="s">
        <v>156</v>
      </c>
      <c r="G3951" t="s">
        <v>24</v>
      </c>
      <c r="H3951" t="s">
        <v>25</v>
      </c>
      <c r="I3951">
        <v>55.45</v>
      </c>
      <c r="J3951" t="s">
        <v>31</v>
      </c>
      <c r="K3951" t="s">
        <v>28</v>
      </c>
      <c r="L3951">
        <v>5</v>
      </c>
      <c r="M3951">
        <v>1</v>
      </c>
      <c r="N3951" t="s">
        <v>27</v>
      </c>
      <c r="O3951" t="s">
        <v>27</v>
      </c>
      <c r="P3951" t="s">
        <v>28</v>
      </c>
      <c r="Q3951" t="s">
        <v>27</v>
      </c>
      <c r="R3951" t="s">
        <v>32</v>
      </c>
      <c r="S3951" s="2">
        <v>25</v>
      </c>
      <c r="T3951" s="2">
        <v>29.8</v>
      </c>
      <c r="U3951" t="s">
        <v>29</v>
      </c>
    </row>
    <row r="3952" spans="1:21" x14ac:dyDescent="0.35">
      <c r="A3952" t="s">
        <v>55</v>
      </c>
      <c r="B3952">
        <v>27</v>
      </c>
      <c r="C3952">
        <v>2024</v>
      </c>
      <c r="D3952" t="s">
        <v>155</v>
      </c>
      <c r="E3952">
        <v>128</v>
      </c>
      <c r="F3952" t="s">
        <v>156</v>
      </c>
      <c r="G3952" t="s">
        <v>24</v>
      </c>
      <c r="H3952" t="s">
        <v>25</v>
      </c>
      <c r="I3952">
        <v>138.25</v>
      </c>
      <c r="J3952" t="s">
        <v>31</v>
      </c>
      <c r="K3952" t="s">
        <v>28</v>
      </c>
      <c r="L3952">
        <v>5</v>
      </c>
      <c r="M3952">
        <v>1</v>
      </c>
      <c r="N3952" t="s">
        <v>27</v>
      </c>
      <c r="O3952" t="s">
        <v>27</v>
      </c>
      <c r="P3952" t="s">
        <v>28</v>
      </c>
      <c r="Q3952" t="s">
        <v>27</v>
      </c>
      <c r="R3952" t="s">
        <v>32</v>
      </c>
      <c r="S3952" s="2">
        <v>0</v>
      </c>
      <c r="T3952" s="2">
        <v>85</v>
      </c>
      <c r="U3952" t="s">
        <v>29</v>
      </c>
    </row>
    <row r="3953" spans="1:21" x14ac:dyDescent="0.35">
      <c r="A3953" t="s">
        <v>56</v>
      </c>
      <c r="B3953">
        <v>28</v>
      </c>
      <c r="C3953">
        <v>2024</v>
      </c>
      <c r="D3953" t="s">
        <v>155</v>
      </c>
      <c r="E3953">
        <v>128</v>
      </c>
      <c r="F3953" t="s">
        <v>156</v>
      </c>
      <c r="G3953" t="s">
        <v>24</v>
      </c>
      <c r="H3953" t="s">
        <v>25</v>
      </c>
      <c r="I3953">
        <v>175</v>
      </c>
      <c r="J3953" t="s">
        <v>31</v>
      </c>
      <c r="K3953" t="s">
        <v>28</v>
      </c>
      <c r="L3953">
        <v>5</v>
      </c>
      <c r="M3953">
        <v>1</v>
      </c>
      <c r="N3953" t="s">
        <v>27</v>
      </c>
      <c r="O3953" t="s">
        <v>27</v>
      </c>
      <c r="P3953" t="s">
        <v>28</v>
      </c>
      <c r="Q3953" t="s">
        <v>27</v>
      </c>
      <c r="R3953" t="s">
        <v>32</v>
      </c>
      <c r="S3953" s="2">
        <v>40</v>
      </c>
      <c r="T3953" s="2">
        <v>100</v>
      </c>
      <c r="U3953" t="s">
        <v>29</v>
      </c>
    </row>
    <row r="3954" spans="1:21" x14ac:dyDescent="0.35">
      <c r="A3954" t="s">
        <v>57</v>
      </c>
      <c r="B3954">
        <v>29</v>
      </c>
      <c r="C3954">
        <v>2024</v>
      </c>
      <c r="D3954" t="s">
        <v>155</v>
      </c>
      <c r="E3954">
        <v>128</v>
      </c>
      <c r="F3954" t="s">
        <v>156</v>
      </c>
      <c r="G3954" t="s">
        <v>24</v>
      </c>
      <c r="H3954" t="s">
        <v>25</v>
      </c>
      <c r="I3954">
        <v>150</v>
      </c>
      <c r="J3954" t="s">
        <v>31</v>
      </c>
      <c r="K3954" t="s">
        <v>28</v>
      </c>
      <c r="L3954">
        <v>5</v>
      </c>
      <c r="M3954">
        <v>1</v>
      </c>
      <c r="N3954" t="s">
        <v>27</v>
      </c>
      <c r="O3954" t="s">
        <v>27</v>
      </c>
      <c r="P3954" t="s">
        <v>28</v>
      </c>
      <c r="Q3954" t="s">
        <v>27</v>
      </c>
      <c r="R3954" t="s">
        <v>32</v>
      </c>
      <c r="S3954" s="2">
        <v>0</v>
      </c>
      <c r="T3954" s="2">
        <v>60</v>
      </c>
      <c r="U3954" t="s">
        <v>39</v>
      </c>
    </row>
    <row r="3955" spans="1:21" x14ac:dyDescent="0.35">
      <c r="A3955" t="s">
        <v>58</v>
      </c>
      <c r="B3955">
        <v>30</v>
      </c>
      <c r="C3955">
        <v>2024</v>
      </c>
      <c r="D3955" t="s">
        <v>155</v>
      </c>
      <c r="E3955">
        <v>128</v>
      </c>
      <c r="F3955" t="s">
        <v>156</v>
      </c>
      <c r="G3955" t="s">
        <v>24</v>
      </c>
      <c r="H3955" t="s">
        <v>25</v>
      </c>
      <c r="I3955">
        <v>105</v>
      </c>
      <c r="J3955" t="s">
        <v>31</v>
      </c>
      <c r="K3955" t="s">
        <v>28</v>
      </c>
      <c r="L3955">
        <v>5</v>
      </c>
      <c r="M3955">
        <v>1</v>
      </c>
      <c r="N3955" t="s">
        <v>27</v>
      </c>
      <c r="O3955" t="s">
        <v>27</v>
      </c>
      <c r="P3955" t="s">
        <v>28</v>
      </c>
      <c r="Q3955" t="s">
        <v>27</v>
      </c>
      <c r="R3955" t="s">
        <v>27</v>
      </c>
      <c r="S3955" s="2">
        <v>24</v>
      </c>
      <c r="T3955" s="2">
        <v>50</v>
      </c>
      <c r="U3955" t="s">
        <v>29</v>
      </c>
    </row>
    <row r="3956" spans="1:21" x14ac:dyDescent="0.35">
      <c r="A3956" t="s">
        <v>59</v>
      </c>
      <c r="B3956">
        <v>31</v>
      </c>
      <c r="C3956">
        <v>2024</v>
      </c>
      <c r="D3956" t="s">
        <v>155</v>
      </c>
      <c r="E3956">
        <v>128</v>
      </c>
      <c r="F3956" t="s">
        <v>156</v>
      </c>
      <c r="G3956" t="s">
        <v>24</v>
      </c>
      <c r="H3956" t="s">
        <v>25</v>
      </c>
      <c r="I3956">
        <v>113.25</v>
      </c>
      <c r="J3956" t="s">
        <v>31</v>
      </c>
      <c r="K3956" t="s">
        <v>28</v>
      </c>
      <c r="L3956">
        <v>5</v>
      </c>
      <c r="M3956">
        <v>1</v>
      </c>
      <c r="N3956" t="s">
        <v>27</v>
      </c>
      <c r="O3956" t="s">
        <v>32</v>
      </c>
      <c r="P3956">
        <v>19</v>
      </c>
      <c r="Q3956" t="s">
        <v>27</v>
      </c>
      <c r="R3956" t="s">
        <v>32</v>
      </c>
      <c r="S3956" s="2">
        <v>40</v>
      </c>
      <c r="T3956" s="2">
        <v>68</v>
      </c>
      <c r="U3956" t="s">
        <v>29</v>
      </c>
    </row>
    <row r="3957" spans="1:21" x14ac:dyDescent="0.35">
      <c r="A3957" t="s">
        <v>60</v>
      </c>
      <c r="B3957">
        <v>32</v>
      </c>
      <c r="C3957">
        <v>2024</v>
      </c>
      <c r="D3957" t="s">
        <v>155</v>
      </c>
      <c r="E3957">
        <v>128</v>
      </c>
      <c r="F3957" t="s">
        <v>156</v>
      </c>
      <c r="G3957" t="s">
        <v>24</v>
      </c>
      <c r="H3957" t="s">
        <v>25</v>
      </c>
      <c r="I3957">
        <v>240</v>
      </c>
      <c r="J3957" t="s">
        <v>31</v>
      </c>
      <c r="K3957" t="s">
        <v>28</v>
      </c>
      <c r="L3957">
        <v>5</v>
      </c>
      <c r="M3957">
        <v>1</v>
      </c>
      <c r="N3957" t="s">
        <v>27</v>
      </c>
      <c r="O3957" t="s">
        <v>27</v>
      </c>
      <c r="P3957" t="s">
        <v>28</v>
      </c>
      <c r="Q3957" t="s">
        <v>32</v>
      </c>
      <c r="R3957" t="s">
        <v>32</v>
      </c>
      <c r="S3957" s="2">
        <v>45</v>
      </c>
      <c r="T3957" s="2">
        <v>300</v>
      </c>
      <c r="U3957" t="s">
        <v>29</v>
      </c>
    </row>
    <row r="3958" spans="1:21" x14ac:dyDescent="0.35">
      <c r="A3958" t="s">
        <v>61</v>
      </c>
      <c r="B3958">
        <v>33</v>
      </c>
      <c r="C3958">
        <v>2024</v>
      </c>
      <c r="D3958" t="s">
        <v>155</v>
      </c>
      <c r="E3958">
        <v>128</v>
      </c>
      <c r="F3958" t="s">
        <v>156</v>
      </c>
      <c r="G3958" t="s">
        <v>24</v>
      </c>
      <c r="H3958" t="s">
        <v>25</v>
      </c>
      <c r="I3958">
        <v>148.25</v>
      </c>
      <c r="J3958" t="s">
        <v>31</v>
      </c>
      <c r="K3958" t="s">
        <v>28</v>
      </c>
      <c r="L3958">
        <v>5</v>
      </c>
      <c r="M3958">
        <v>1</v>
      </c>
      <c r="N3958" t="s">
        <v>27</v>
      </c>
      <c r="O3958" t="s">
        <v>27</v>
      </c>
      <c r="P3958" t="s">
        <v>28</v>
      </c>
      <c r="Q3958" t="s">
        <v>27</v>
      </c>
      <c r="R3958" t="s">
        <v>32</v>
      </c>
      <c r="S3958" s="2">
        <v>30</v>
      </c>
      <c r="T3958" s="2">
        <v>100</v>
      </c>
      <c r="U3958" t="s">
        <v>27</v>
      </c>
    </row>
    <row r="3959" spans="1:21" x14ac:dyDescent="0.35">
      <c r="A3959" t="s">
        <v>62</v>
      </c>
      <c r="B3959">
        <v>34</v>
      </c>
      <c r="C3959">
        <v>2024</v>
      </c>
      <c r="D3959" t="s">
        <v>155</v>
      </c>
      <c r="E3959">
        <v>128</v>
      </c>
      <c r="F3959" t="s">
        <v>156</v>
      </c>
      <c r="G3959" t="s">
        <v>24</v>
      </c>
      <c r="H3959" t="s">
        <v>25</v>
      </c>
      <c r="I3959">
        <v>278.75</v>
      </c>
      <c r="J3959" t="s">
        <v>31</v>
      </c>
      <c r="K3959" t="s">
        <v>28</v>
      </c>
      <c r="L3959">
        <v>5</v>
      </c>
      <c r="M3959">
        <v>1</v>
      </c>
      <c r="N3959" t="s">
        <v>27</v>
      </c>
      <c r="O3959" t="s">
        <v>27</v>
      </c>
      <c r="P3959">
        <v>18</v>
      </c>
      <c r="Q3959" t="s">
        <v>32</v>
      </c>
      <c r="R3959" t="s">
        <v>27</v>
      </c>
      <c r="S3959" s="2">
        <v>30</v>
      </c>
      <c r="T3959" s="2">
        <v>160</v>
      </c>
      <c r="U3959" t="s">
        <v>29</v>
      </c>
    </row>
    <row r="3960" spans="1:21" x14ac:dyDescent="0.35">
      <c r="A3960" t="s">
        <v>63</v>
      </c>
      <c r="B3960">
        <v>35</v>
      </c>
      <c r="C3960">
        <v>2024</v>
      </c>
      <c r="D3960" t="s">
        <v>155</v>
      </c>
      <c r="E3960">
        <v>128</v>
      </c>
      <c r="F3960" t="s">
        <v>156</v>
      </c>
      <c r="G3960" t="s">
        <v>24</v>
      </c>
      <c r="H3960" t="s">
        <v>25</v>
      </c>
      <c r="I3960">
        <v>144</v>
      </c>
      <c r="J3960" t="s">
        <v>31</v>
      </c>
      <c r="K3960" t="s">
        <v>28</v>
      </c>
      <c r="L3960">
        <v>5</v>
      </c>
      <c r="M3960">
        <v>1</v>
      </c>
      <c r="N3960" t="s">
        <v>27</v>
      </c>
      <c r="O3960" t="s">
        <v>27</v>
      </c>
      <c r="P3960" t="s">
        <v>28</v>
      </c>
      <c r="Q3960" t="s">
        <v>27</v>
      </c>
      <c r="R3960" t="s">
        <v>32</v>
      </c>
      <c r="S3960" s="2">
        <v>50</v>
      </c>
      <c r="T3960" s="2">
        <v>110</v>
      </c>
      <c r="U3960" t="s">
        <v>29</v>
      </c>
    </row>
    <row r="3961" spans="1:21" x14ac:dyDescent="0.35">
      <c r="A3961" t="s">
        <v>64</v>
      </c>
      <c r="B3961">
        <v>36</v>
      </c>
      <c r="C3961">
        <v>2024</v>
      </c>
      <c r="D3961" t="s">
        <v>155</v>
      </c>
      <c r="E3961">
        <v>128</v>
      </c>
      <c r="F3961" t="s">
        <v>156</v>
      </c>
      <c r="G3961" t="s">
        <v>24</v>
      </c>
      <c r="H3961" t="s">
        <v>25</v>
      </c>
      <c r="I3961">
        <v>85</v>
      </c>
      <c r="J3961" t="s">
        <v>31</v>
      </c>
      <c r="K3961" t="s">
        <v>28</v>
      </c>
      <c r="L3961">
        <v>5</v>
      </c>
      <c r="M3961">
        <v>1</v>
      </c>
      <c r="N3961" t="s">
        <v>27</v>
      </c>
      <c r="O3961" t="s">
        <v>27</v>
      </c>
      <c r="P3961">
        <v>18</v>
      </c>
      <c r="Q3961" t="s">
        <v>32</v>
      </c>
      <c r="R3961" t="s">
        <v>32</v>
      </c>
      <c r="S3961" s="2">
        <v>0</v>
      </c>
      <c r="T3961" s="2">
        <v>35</v>
      </c>
      <c r="U3961" t="s">
        <v>29</v>
      </c>
    </row>
    <row r="3962" spans="1:21" x14ac:dyDescent="0.35">
      <c r="A3962" t="s">
        <v>65</v>
      </c>
      <c r="B3962">
        <v>37</v>
      </c>
      <c r="C3962">
        <v>2024</v>
      </c>
      <c r="D3962" t="s">
        <v>155</v>
      </c>
      <c r="E3962">
        <v>128</v>
      </c>
      <c r="F3962" t="s">
        <v>156</v>
      </c>
      <c r="G3962" t="s">
        <v>24</v>
      </c>
      <c r="H3962" t="s">
        <v>25</v>
      </c>
      <c r="I3962">
        <v>125</v>
      </c>
      <c r="J3962" t="s">
        <v>31</v>
      </c>
      <c r="K3962" t="s">
        <v>28</v>
      </c>
      <c r="L3962">
        <v>5</v>
      </c>
      <c r="M3962">
        <v>1</v>
      </c>
      <c r="N3962" t="s">
        <v>27</v>
      </c>
      <c r="O3962" t="s">
        <v>27</v>
      </c>
      <c r="P3962" t="s">
        <v>28</v>
      </c>
      <c r="Q3962" t="s">
        <v>27</v>
      </c>
      <c r="R3962" t="s">
        <v>27</v>
      </c>
      <c r="S3962" s="2">
        <v>50</v>
      </c>
      <c r="T3962" s="2">
        <v>50</v>
      </c>
      <c r="U3962" t="s">
        <v>29</v>
      </c>
    </row>
    <row r="3963" spans="1:21" x14ac:dyDescent="0.35">
      <c r="A3963" t="s">
        <v>66</v>
      </c>
      <c r="B3963">
        <v>38</v>
      </c>
      <c r="C3963">
        <v>2024</v>
      </c>
      <c r="D3963" t="s">
        <v>155</v>
      </c>
      <c r="E3963">
        <v>128</v>
      </c>
      <c r="F3963" t="s">
        <v>156</v>
      </c>
      <c r="G3963" t="s">
        <v>24</v>
      </c>
      <c r="H3963" t="s">
        <v>25</v>
      </c>
      <c r="I3963">
        <v>125</v>
      </c>
      <c r="J3963" t="s">
        <v>31</v>
      </c>
      <c r="K3963" t="s">
        <v>28</v>
      </c>
      <c r="L3963">
        <v>5</v>
      </c>
      <c r="M3963">
        <v>1</v>
      </c>
      <c r="N3963" t="s">
        <v>27</v>
      </c>
      <c r="O3963" t="s">
        <v>27</v>
      </c>
      <c r="P3963" t="s">
        <v>28</v>
      </c>
      <c r="Q3963" t="s">
        <v>27</v>
      </c>
      <c r="R3963" t="s">
        <v>27</v>
      </c>
      <c r="S3963" s="2">
        <v>12</v>
      </c>
      <c r="T3963" s="2">
        <v>440</v>
      </c>
      <c r="U3963" t="s">
        <v>29</v>
      </c>
    </row>
    <row r="3964" spans="1:21" x14ac:dyDescent="0.35">
      <c r="A3964" t="s">
        <v>67</v>
      </c>
      <c r="B3964">
        <v>39</v>
      </c>
      <c r="C3964">
        <v>2024</v>
      </c>
      <c r="D3964" t="s">
        <v>155</v>
      </c>
      <c r="E3964">
        <v>128</v>
      </c>
      <c r="F3964" t="s">
        <v>156</v>
      </c>
      <c r="G3964" t="s">
        <v>24</v>
      </c>
      <c r="H3964" t="s">
        <v>25</v>
      </c>
      <c r="I3964">
        <v>150</v>
      </c>
      <c r="J3964" t="s">
        <v>31</v>
      </c>
      <c r="K3964" t="s">
        <v>28</v>
      </c>
      <c r="L3964">
        <v>5</v>
      </c>
      <c r="M3964">
        <v>1</v>
      </c>
      <c r="N3964" t="s">
        <v>27</v>
      </c>
      <c r="O3964" t="s">
        <v>27</v>
      </c>
      <c r="P3964" t="s">
        <v>28</v>
      </c>
      <c r="Q3964" t="s">
        <v>27</v>
      </c>
      <c r="R3964" t="s">
        <v>27</v>
      </c>
      <c r="S3964" s="2">
        <v>24</v>
      </c>
      <c r="T3964" s="2">
        <v>138.5</v>
      </c>
      <c r="U3964" t="s">
        <v>39</v>
      </c>
    </row>
    <row r="3965" spans="1:21" x14ac:dyDescent="0.35">
      <c r="A3965" t="s">
        <v>68</v>
      </c>
      <c r="B3965">
        <v>40</v>
      </c>
      <c r="C3965">
        <v>2024</v>
      </c>
      <c r="D3965" t="s">
        <v>155</v>
      </c>
      <c r="E3965">
        <v>128</v>
      </c>
      <c r="F3965" t="s">
        <v>156</v>
      </c>
      <c r="G3965" t="s">
        <v>24</v>
      </c>
      <c r="H3965" t="s">
        <v>25</v>
      </c>
      <c r="I3965">
        <v>70</v>
      </c>
      <c r="J3965" t="s">
        <v>31</v>
      </c>
      <c r="K3965" t="s">
        <v>28</v>
      </c>
      <c r="L3965">
        <v>5</v>
      </c>
      <c r="M3965">
        <v>1</v>
      </c>
      <c r="N3965" t="s">
        <v>27</v>
      </c>
      <c r="O3965" t="s">
        <v>27</v>
      </c>
      <c r="P3965" t="s">
        <v>28</v>
      </c>
      <c r="Q3965" t="s">
        <v>27</v>
      </c>
      <c r="R3965" t="s">
        <v>32</v>
      </c>
      <c r="S3965" s="2">
        <v>0</v>
      </c>
      <c r="T3965" s="2">
        <v>45</v>
      </c>
      <c r="U3965" t="s">
        <v>29</v>
      </c>
    </row>
    <row r="3966" spans="1:21" x14ac:dyDescent="0.35">
      <c r="A3966" t="s">
        <v>69</v>
      </c>
      <c r="B3966">
        <v>41</v>
      </c>
      <c r="C3966">
        <v>2024</v>
      </c>
      <c r="D3966" t="s">
        <v>155</v>
      </c>
      <c r="E3966">
        <v>128</v>
      </c>
      <c r="F3966" t="s">
        <v>156</v>
      </c>
      <c r="G3966" t="s">
        <v>24</v>
      </c>
      <c r="H3966" t="s">
        <v>25</v>
      </c>
      <c r="I3966">
        <v>208</v>
      </c>
      <c r="J3966" t="s">
        <v>31</v>
      </c>
      <c r="K3966" t="s">
        <v>28</v>
      </c>
      <c r="L3966">
        <v>5</v>
      </c>
      <c r="M3966">
        <v>1</v>
      </c>
      <c r="N3966" t="s">
        <v>27</v>
      </c>
      <c r="O3966" t="s">
        <v>27</v>
      </c>
      <c r="P3966" t="s">
        <v>28</v>
      </c>
      <c r="Q3966" t="s">
        <v>27</v>
      </c>
      <c r="R3966" t="s">
        <v>27</v>
      </c>
      <c r="S3966" s="2">
        <v>0</v>
      </c>
      <c r="T3966" s="2">
        <v>105</v>
      </c>
      <c r="U3966" t="s">
        <v>29</v>
      </c>
    </row>
    <row r="3967" spans="1:21" x14ac:dyDescent="0.35">
      <c r="A3967" t="s">
        <v>70</v>
      </c>
      <c r="B3967">
        <v>42</v>
      </c>
      <c r="C3967">
        <v>2024</v>
      </c>
      <c r="D3967" t="s">
        <v>155</v>
      </c>
      <c r="E3967">
        <v>128</v>
      </c>
      <c r="F3967" t="s">
        <v>156</v>
      </c>
      <c r="G3967" t="s">
        <v>24</v>
      </c>
      <c r="H3967" t="s">
        <v>25</v>
      </c>
      <c r="I3967">
        <v>100</v>
      </c>
      <c r="J3967" t="s">
        <v>31</v>
      </c>
      <c r="K3967" t="s">
        <v>28</v>
      </c>
      <c r="L3967">
        <v>5</v>
      </c>
      <c r="M3967">
        <v>1</v>
      </c>
      <c r="N3967" t="s">
        <v>27</v>
      </c>
      <c r="O3967" t="s">
        <v>27</v>
      </c>
      <c r="P3967" t="s">
        <v>28</v>
      </c>
      <c r="Q3967" t="s">
        <v>32</v>
      </c>
      <c r="R3967" t="s">
        <v>27</v>
      </c>
      <c r="S3967" s="2">
        <v>30</v>
      </c>
      <c r="T3967" s="2">
        <v>81</v>
      </c>
      <c r="U3967" t="s">
        <v>29</v>
      </c>
    </row>
    <row r="3968" spans="1:21" x14ac:dyDescent="0.35">
      <c r="A3968" t="s">
        <v>71</v>
      </c>
      <c r="B3968">
        <v>44</v>
      </c>
      <c r="C3968">
        <v>2024</v>
      </c>
      <c r="D3968" t="s">
        <v>155</v>
      </c>
      <c r="E3968">
        <v>128</v>
      </c>
      <c r="F3968" t="s">
        <v>156</v>
      </c>
      <c r="G3968" t="s">
        <v>24</v>
      </c>
      <c r="H3968" t="s">
        <v>25</v>
      </c>
      <c r="I3968">
        <v>145</v>
      </c>
      <c r="J3968" t="s">
        <v>31</v>
      </c>
      <c r="K3968" t="s">
        <v>28</v>
      </c>
      <c r="L3968">
        <v>5</v>
      </c>
      <c r="M3968">
        <v>1</v>
      </c>
      <c r="N3968" t="s">
        <v>27</v>
      </c>
      <c r="O3968" t="s">
        <v>27</v>
      </c>
      <c r="P3968" t="s">
        <v>28</v>
      </c>
      <c r="Q3968" t="s">
        <v>32</v>
      </c>
      <c r="R3968" t="s">
        <v>32</v>
      </c>
      <c r="S3968" s="2">
        <v>10</v>
      </c>
      <c r="T3968" s="2">
        <v>145</v>
      </c>
      <c r="U3968" t="s">
        <v>29</v>
      </c>
    </row>
    <row r="3969" spans="1:21" x14ac:dyDescent="0.35">
      <c r="A3969" t="s">
        <v>72</v>
      </c>
      <c r="B3969">
        <v>45</v>
      </c>
      <c r="C3969">
        <v>2024</v>
      </c>
      <c r="D3969" t="s">
        <v>155</v>
      </c>
      <c r="E3969">
        <v>128</v>
      </c>
      <c r="F3969" t="s">
        <v>156</v>
      </c>
      <c r="G3969" t="s">
        <v>24</v>
      </c>
      <c r="H3969" t="s">
        <v>25</v>
      </c>
      <c r="I3969">
        <v>30</v>
      </c>
      <c r="J3969" t="s">
        <v>31</v>
      </c>
      <c r="K3969" t="s">
        <v>28</v>
      </c>
      <c r="L3969">
        <v>5</v>
      </c>
      <c r="M3969">
        <v>1</v>
      </c>
      <c r="N3969" t="s">
        <v>27</v>
      </c>
      <c r="O3969" t="s">
        <v>27</v>
      </c>
      <c r="P3969" t="s">
        <v>28</v>
      </c>
      <c r="Q3969" t="s">
        <v>32</v>
      </c>
      <c r="R3969" t="s">
        <v>32</v>
      </c>
      <c r="S3969" s="2">
        <v>30</v>
      </c>
      <c r="T3969" s="2">
        <v>105</v>
      </c>
      <c r="U3969" t="s">
        <v>29</v>
      </c>
    </row>
    <row r="3970" spans="1:21" x14ac:dyDescent="0.35">
      <c r="A3970" t="s">
        <v>73</v>
      </c>
      <c r="B3970">
        <v>46</v>
      </c>
      <c r="C3970">
        <v>2024</v>
      </c>
      <c r="D3970" t="s">
        <v>155</v>
      </c>
      <c r="E3970">
        <v>128</v>
      </c>
      <c r="F3970" t="s">
        <v>156</v>
      </c>
      <c r="G3970" t="s">
        <v>24</v>
      </c>
      <c r="H3970" t="s">
        <v>25</v>
      </c>
      <c r="I3970">
        <v>100</v>
      </c>
      <c r="J3970" t="s">
        <v>31</v>
      </c>
      <c r="K3970" t="s">
        <v>28</v>
      </c>
      <c r="L3970">
        <v>5</v>
      </c>
      <c r="M3970">
        <v>1</v>
      </c>
      <c r="N3970" t="s">
        <v>27</v>
      </c>
      <c r="O3970" t="s">
        <v>27</v>
      </c>
      <c r="P3970" t="s">
        <v>28</v>
      </c>
      <c r="Q3970" t="s">
        <v>27</v>
      </c>
      <c r="R3970" t="s">
        <v>27</v>
      </c>
      <c r="S3970" s="2">
        <v>0</v>
      </c>
      <c r="T3970" s="2">
        <v>95</v>
      </c>
      <c r="U3970" t="s">
        <v>29</v>
      </c>
    </row>
    <row r="3971" spans="1:21" x14ac:dyDescent="0.35">
      <c r="A3971" t="s">
        <v>74</v>
      </c>
      <c r="B3971">
        <v>47</v>
      </c>
      <c r="C3971">
        <v>2024</v>
      </c>
      <c r="D3971" t="s">
        <v>155</v>
      </c>
      <c r="E3971">
        <v>128</v>
      </c>
      <c r="F3971" t="s">
        <v>156</v>
      </c>
      <c r="G3971" t="s">
        <v>24</v>
      </c>
      <c r="H3971" t="s">
        <v>25</v>
      </c>
      <c r="I3971">
        <v>39.15</v>
      </c>
      <c r="J3971" t="s">
        <v>31</v>
      </c>
      <c r="K3971" t="s">
        <v>28</v>
      </c>
      <c r="L3971">
        <v>5</v>
      </c>
      <c r="M3971">
        <v>1</v>
      </c>
      <c r="N3971" t="s">
        <v>27</v>
      </c>
      <c r="O3971" t="s">
        <v>32</v>
      </c>
      <c r="P3971" t="s">
        <v>28</v>
      </c>
      <c r="Q3971" t="s">
        <v>27</v>
      </c>
      <c r="R3971" t="s">
        <v>27</v>
      </c>
      <c r="S3971" s="2">
        <v>2</v>
      </c>
      <c r="T3971" s="2">
        <v>110</v>
      </c>
      <c r="U3971" t="s">
        <v>29</v>
      </c>
    </row>
    <row r="3972" spans="1:21" x14ac:dyDescent="0.35">
      <c r="A3972" t="s">
        <v>75</v>
      </c>
      <c r="B3972">
        <v>48</v>
      </c>
      <c r="C3972">
        <v>2024</v>
      </c>
      <c r="D3972" t="s">
        <v>155</v>
      </c>
      <c r="E3972">
        <v>128</v>
      </c>
      <c r="F3972" t="s">
        <v>156</v>
      </c>
      <c r="G3972" t="s">
        <v>24</v>
      </c>
      <c r="H3972" t="s">
        <v>25</v>
      </c>
      <c r="I3972">
        <v>100</v>
      </c>
      <c r="J3972" t="s">
        <v>31</v>
      </c>
      <c r="K3972" t="s">
        <v>28</v>
      </c>
      <c r="L3972">
        <v>5</v>
      </c>
      <c r="M3972">
        <v>2</v>
      </c>
      <c r="N3972" t="s">
        <v>27</v>
      </c>
      <c r="O3972" t="s">
        <v>27</v>
      </c>
      <c r="P3972" t="s">
        <v>28</v>
      </c>
      <c r="Q3972" t="s">
        <v>27</v>
      </c>
      <c r="R3972" t="s">
        <v>27</v>
      </c>
      <c r="S3972" s="2">
        <v>20</v>
      </c>
      <c r="T3972" s="2">
        <v>50</v>
      </c>
      <c r="U3972" t="s">
        <v>29</v>
      </c>
    </row>
    <row r="3973" spans="1:21" x14ac:dyDescent="0.35">
      <c r="A3973" t="s">
        <v>76</v>
      </c>
      <c r="B3973">
        <v>49</v>
      </c>
      <c r="C3973">
        <v>2024</v>
      </c>
      <c r="D3973" t="s">
        <v>155</v>
      </c>
      <c r="E3973">
        <v>128</v>
      </c>
      <c r="F3973" t="s">
        <v>156</v>
      </c>
      <c r="G3973" t="s">
        <v>24</v>
      </c>
      <c r="H3973" t="s">
        <v>25</v>
      </c>
      <c r="I3973">
        <v>130</v>
      </c>
      <c r="J3973" t="s">
        <v>31</v>
      </c>
      <c r="K3973" t="s">
        <v>28</v>
      </c>
      <c r="L3973">
        <v>5</v>
      </c>
      <c r="M3973">
        <v>1</v>
      </c>
      <c r="N3973" t="s">
        <v>27</v>
      </c>
      <c r="O3973" t="s">
        <v>27</v>
      </c>
      <c r="P3973" t="s">
        <v>28</v>
      </c>
      <c r="Q3973" t="s">
        <v>27</v>
      </c>
      <c r="R3973" t="s">
        <v>27</v>
      </c>
      <c r="S3973" s="2">
        <v>30</v>
      </c>
      <c r="T3973" s="2">
        <v>78</v>
      </c>
      <c r="U3973" t="s">
        <v>29</v>
      </c>
    </row>
    <row r="3974" spans="1:21" x14ac:dyDescent="0.35">
      <c r="A3974" t="s">
        <v>77</v>
      </c>
      <c r="B3974">
        <v>50</v>
      </c>
      <c r="C3974">
        <v>2024</v>
      </c>
      <c r="D3974" t="s">
        <v>155</v>
      </c>
      <c r="E3974">
        <v>128</v>
      </c>
      <c r="F3974" t="s">
        <v>156</v>
      </c>
      <c r="G3974" t="s">
        <v>24</v>
      </c>
      <c r="H3974" t="s">
        <v>25</v>
      </c>
      <c r="I3974">
        <v>100</v>
      </c>
      <c r="J3974" t="s">
        <v>31</v>
      </c>
      <c r="K3974" t="s">
        <v>28</v>
      </c>
      <c r="L3974">
        <v>5</v>
      </c>
      <c r="M3974">
        <v>1</v>
      </c>
      <c r="N3974" t="s">
        <v>27</v>
      </c>
      <c r="O3974" t="s">
        <v>27</v>
      </c>
      <c r="P3974" t="s">
        <v>28</v>
      </c>
      <c r="Q3974" t="s">
        <v>27</v>
      </c>
      <c r="R3974" t="s">
        <v>32</v>
      </c>
      <c r="S3974" s="2">
        <v>75</v>
      </c>
      <c r="T3974" s="2">
        <v>125</v>
      </c>
      <c r="U3974" t="s">
        <v>29</v>
      </c>
    </row>
    <row r="3975" spans="1:21" x14ac:dyDescent="0.35">
      <c r="A3975" t="s">
        <v>78</v>
      </c>
      <c r="B3975">
        <v>51</v>
      </c>
      <c r="C3975">
        <v>2024</v>
      </c>
      <c r="D3975" t="s">
        <v>155</v>
      </c>
      <c r="E3975">
        <v>128</v>
      </c>
      <c r="F3975" t="s">
        <v>156</v>
      </c>
      <c r="G3975" t="s">
        <v>24</v>
      </c>
      <c r="H3975" t="s">
        <v>25</v>
      </c>
      <c r="I3975">
        <v>125</v>
      </c>
      <c r="J3975" t="s">
        <v>31</v>
      </c>
      <c r="K3975" t="s">
        <v>28</v>
      </c>
      <c r="L3975">
        <v>5</v>
      </c>
      <c r="M3975">
        <v>1</v>
      </c>
      <c r="N3975" t="s">
        <v>27</v>
      </c>
      <c r="O3975" t="s">
        <v>27</v>
      </c>
      <c r="P3975" t="s">
        <v>28</v>
      </c>
      <c r="Q3975" t="s">
        <v>27</v>
      </c>
      <c r="R3975" t="s">
        <v>27</v>
      </c>
      <c r="S3975" s="2">
        <v>40</v>
      </c>
      <c r="T3975" s="2">
        <v>80</v>
      </c>
      <c r="U3975" t="s">
        <v>29</v>
      </c>
    </row>
    <row r="3976" spans="1:21" x14ac:dyDescent="0.35">
      <c r="A3976" t="s">
        <v>79</v>
      </c>
      <c r="B3976">
        <v>53</v>
      </c>
      <c r="C3976">
        <v>2024</v>
      </c>
      <c r="D3976" t="s">
        <v>155</v>
      </c>
      <c r="E3976">
        <v>128</v>
      </c>
      <c r="F3976" t="s">
        <v>156</v>
      </c>
      <c r="G3976" t="s">
        <v>24</v>
      </c>
      <c r="H3976" t="s">
        <v>25</v>
      </c>
      <c r="I3976">
        <v>125</v>
      </c>
      <c r="J3976" t="s">
        <v>31</v>
      </c>
      <c r="K3976" t="s">
        <v>28</v>
      </c>
      <c r="L3976">
        <v>5</v>
      </c>
      <c r="M3976">
        <v>1</v>
      </c>
      <c r="N3976" t="s">
        <v>27</v>
      </c>
      <c r="O3976" t="s">
        <v>27</v>
      </c>
      <c r="P3976" t="s">
        <v>28</v>
      </c>
      <c r="Q3976" t="s">
        <v>27</v>
      </c>
      <c r="R3976" t="s">
        <v>27</v>
      </c>
      <c r="S3976" s="2">
        <v>30</v>
      </c>
      <c r="T3976" s="2">
        <v>125</v>
      </c>
      <c r="U3976" t="s">
        <v>39</v>
      </c>
    </row>
    <row r="3977" spans="1:21" x14ac:dyDescent="0.35">
      <c r="A3977" t="s">
        <v>80</v>
      </c>
      <c r="B3977">
        <v>54</v>
      </c>
      <c r="C3977">
        <v>2024</v>
      </c>
      <c r="D3977" t="s">
        <v>155</v>
      </c>
      <c r="E3977">
        <v>128</v>
      </c>
      <c r="F3977" t="s">
        <v>156</v>
      </c>
      <c r="G3977" t="s">
        <v>24</v>
      </c>
      <c r="H3977" t="s">
        <v>25</v>
      </c>
      <c r="I3977">
        <v>35</v>
      </c>
      <c r="J3977" t="s">
        <v>31</v>
      </c>
      <c r="K3977" t="s">
        <v>28</v>
      </c>
      <c r="L3977">
        <v>5</v>
      </c>
      <c r="M3977">
        <v>1</v>
      </c>
      <c r="N3977" t="s">
        <v>27</v>
      </c>
      <c r="O3977" t="s">
        <v>27</v>
      </c>
      <c r="P3977">
        <v>18</v>
      </c>
      <c r="Q3977" t="s">
        <v>32</v>
      </c>
      <c r="R3977" t="s">
        <v>32</v>
      </c>
      <c r="S3977" s="2">
        <v>24</v>
      </c>
      <c r="T3977" s="2">
        <v>90</v>
      </c>
      <c r="U3977" t="s">
        <v>29</v>
      </c>
    </row>
    <row r="3978" spans="1:21" x14ac:dyDescent="0.35">
      <c r="A3978" t="s">
        <v>81</v>
      </c>
      <c r="B3978">
        <v>55</v>
      </c>
      <c r="C3978">
        <v>2024</v>
      </c>
      <c r="D3978" t="s">
        <v>155</v>
      </c>
      <c r="E3978">
        <v>128</v>
      </c>
      <c r="F3978" t="s">
        <v>156</v>
      </c>
      <c r="G3978" t="s">
        <v>24</v>
      </c>
      <c r="H3978" t="s">
        <v>25</v>
      </c>
      <c r="I3978">
        <v>135</v>
      </c>
      <c r="J3978" t="s">
        <v>31</v>
      </c>
      <c r="K3978" t="s">
        <v>28</v>
      </c>
      <c r="L3978">
        <v>5</v>
      </c>
      <c r="M3978">
        <v>2</v>
      </c>
      <c r="N3978" t="s">
        <v>27</v>
      </c>
      <c r="O3978" t="s">
        <v>27</v>
      </c>
      <c r="P3978" t="s">
        <v>28</v>
      </c>
      <c r="Q3978" t="s">
        <v>27</v>
      </c>
      <c r="R3978" t="s">
        <v>27</v>
      </c>
      <c r="S3978" s="2">
        <v>16</v>
      </c>
      <c r="T3978" s="2">
        <v>82</v>
      </c>
      <c r="U3978" t="s">
        <v>29</v>
      </c>
    </row>
    <row r="3979" spans="1:21" x14ac:dyDescent="0.35">
      <c r="A3979" t="s">
        <v>82</v>
      </c>
      <c r="B3979">
        <v>56</v>
      </c>
      <c r="C3979">
        <v>2024</v>
      </c>
      <c r="D3979" t="s">
        <v>155</v>
      </c>
      <c r="E3979">
        <v>128</v>
      </c>
      <c r="F3979" t="s">
        <v>156</v>
      </c>
      <c r="G3979" t="s">
        <v>24</v>
      </c>
      <c r="H3979" t="s">
        <v>25</v>
      </c>
      <c r="I3979">
        <v>310</v>
      </c>
      <c r="J3979" t="s">
        <v>31</v>
      </c>
      <c r="K3979" t="s">
        <v>28</v>
      </c>
      <c r="L3979">
        <v>5</v>
      </c>
      <c r="M3979">
        <v>1</v>
      </c>
      <c r="N3979" t="s">
        <v>27</v>
      </c>
      <c r="O3979" t="s">
        <v>27</v>
      </c>
      <c r="P3979" t="s">
        <v>28</v>
      </c>
      <c r="Q3979" t="s">
        <v>27</v>
      </c>
      <c r="R3979" t="s">
        <v>32</v>
      </c>
      <c r="S3979" s="2">
        <v>60</v>
      </c>
      <c r="T3979" s="2">
        <v>180</v>
      </c>
      <c r="U3979" t="s">
        <v>29</v>
      </c>
    </row>
    <row r="3980" spans="1:21" x14ac:dyDescent="0.35">
      <c r="A3980" t="s">
        <v>21</v>
      </c>
      <c r="B3980">
        <v>1</v>
      </c>
      <c r="C3980">
        <v>2024</v>
      </c>
      <c r="D3980" t="s">
        <v>157</v>
      </c>
      <c r="E3980">
        <v>129</v>
      </c>
      <c r="F3980" t="s">
        <v>158</v>
      </c>
      <c r="G3980" t="s">
        <v>24</v>
      </c>
      <c r="H3980" t="s">
        <v>25</v>
      </c>
      <c r="I3980">
        <v>680</v>
      </c>
      <c r="J3980" t="s">
        <v>31</v>
      </c>
      <c r="K3980">
        <v>1000</v>
      </c>
      <c r="L3980">
        <v>5</v>
      </c>
      <c r="M3980">
        <v>1</v>
      </c>
      <c r="N3980" t="s">
        <v>27</v>
      </c>
      <c r="O3980" t="s">
        <v>27</v>
      </c>
      <c r="P3980" t="s">
        <v>28</v>
      </c>
      <c r="Q3980" t="s">
        <v>27</v>
      </c>
      <c r="R3980" t="s">
        <v>27</v>
      </c>
      <c r="S3980">
        <v>30</v>
      </c>
      <c r="T3980">
        <v>140</v>
      </c>
      <c r="U3980" t="s">
        <v>39</v>
      </c>
    </row>
    <row r="3981" spans="1:21" x14ac:dyDescent="0.35">
      <c r="A3981" t="s">
        <v>30</v>
      </c>
      <c r="B3981">
        <v>2</v>
      </c>
      <c r="C3981">
        <v>2024</v>
      </c>
      <c r="D3981" t="s">
        <v>157</v>
      </c>
      <c r="E3981">
        <v>129</v>
      </c>
      <c r="F3981" t="s">
        <v>158</v>
      </c>
      <c r="G3981" t="s">
        <v>24</v>
      </c>
      <c r="H3981" t="s">
        <v>25</v>
      </c>
      <c r="I3981">
        <v>890</v>
      </c>
      <c r="J3981" t="s">
        <v>31</v>
      </c>
      <c r="K3981">
        <v>1000</v>
      </c>
      <c r="L3981">
        <v>5</v>
      </c>
      <c r="M3981">
        <v>1</v>
      </c>
      <c r="N3981" t="s">
        <v>27</v>
      </c>
      <c r="O3981" t="s">
        <v>27</v>
      </c>
      <c r="P3981" t="s">
        <v>28</v>
      </c>
      <c r="Q3981" t="s">
        <v>32</v>
      </c>
      <c r="R3981" t="s">
        <v>32</v>
      </c>
      <c r="S3981">
        <v>24</v>
      </c>
      <c r="T3981">
        <v>200</v>
      </c>
      <c r="U3981" t="s">
        <v>29</v>
      </c>
    </row>
    <row r="3982" spans="1:21" x14ac:dyDescent="0.35">
      <c r="A3982" t="s">
        <v>33</v>
      </c>
      <c r="B3982">
        <v>4</v>
      </c>
      <c r="C3982">
        <v>2024</v>
      </c>
      <c r="D3982" t="s">
        <v>157</v>
      </c>
      <c r="E3982">
        <v>129</v>
      </c>
      <c r="F3982" t="s">
        <v>158</v>
      </c>
      <c r="G3982" t="s">
        <v>24</v>
      </c>
      <c r="H3982" t="s">
        <v>25</v>
      </c>
      <c r="I3982">
        <v>775</v>
      </c>
      <c r="J3982" t="s">
        <v>31</v>
      </c>
      <c r="K3982">
        <v>928</v>
      </c>
      <c r="L3982">
        <v>5</v>
      </c>
      <c r="M3982">
        <v>1</v>
      </c>
      <c r="N3982" t="s">
        <v>27</v>
      </c>
      <c r="O3982" t="s">
        <v>27</v>
      </c>
      <c r="P3982" t="s">
        <v>28</v>
      </c>
      <c r="Q3982" t="s">
        <v>27</v>
      </c>
      <c r="R3982" t="s">
        <v>32</v>
      </c>
      <c r="S3982">
        <v>20</v>
      </c>
      <c r="T3982">
        <v>135</v>
      </c>
      <c r="U3982" t="s">
        <v>39</v>
      </c>
    </row>
    <row r="3983" spans="1:21" x14ac:dyDescent="0.35">
      <c r="A3983" t="s">
        <v>34</v>
      </c>
      <c r="B3983">
        <v>5</v>
      </c>
      <c r="C3983">
        <v>2024</v>
      </c>
      <c r="D3983" t="s">
        <v>157</v>
      </c>
      <c r="E3983">
        <v>129</v>
      </c>
      <c r="F3983" t="s">
        <v>158</v>
      </c>
      <c r="G3983" t="s">
        <v>24</v>
      </c>
      <c r="H3983" t="s">
        <v>25</v>
      </c>
      <c r="I3983">
        <v>544</v>
      </c>
      <c r="J3983" t="s">
        <v>31</v>
      </c>
      <c r="K3983">
        <v>1000</v>
      </c>
      <c r="L3983">
        <v>5</v>
      </c>
      <c r="M3983">
        <v>1</v>
      </c>
      <c r="N3983" t="s">
        <v>27</v>
      </c>
      <c r="O3983" t="s">
        <v>27</v>
      </c>
      <c r="P3983">
        <v>18</v>
      </c>
      <c r="Q3983" t="s">
        <v>27</v>
      </c>
      <c r="R3983" t="s">
        <v>32</v>
      </c>
      <c r="S3983">
        <v>20</v>
      </c>
      <c r="T3983">
        <v>3</v>
      </c>
      <c r="U3983" t="s">
        <v>39</v>
      </c>
    </row>
    <row r="3984" spans="1:21" x14ac:dyDescent="0.35">
      <c r="A3984" t="s">
        <v>35</v>
      </c>
      <c r="B3984">
        <v>6</v>
      </c>
      <c r="C3984">
        <v>2024</v>
      </c>
      <c r="D3984" t="s">
        <v>157</v>
      </c>
      <c r="E3984">
        <v>129</v>
      </c>
      <c r="F3984" t="s">
        <v>158</v>
      </c>
      <c r="G3984" t="s">
        <v>24</v>
      </c>
      <c r="H3984" t="s">
        <v>25</v>
      </c>
      <c r="I3984">
        <v>590</v>
      </c>
      <c r="J3984" t="s">
        <v>31</v>
      </c>
      <c r="K3984">
        <v>1000</v>
      </c>
      <c r="L3984">
        <v>5</v>
      </c>
      <c r="M3984">
        <v>1</v>
      </c>
      <c r="N3984" t="s">
        <v>27</v>
      </c>
      <c r="O3984" t="s">
        <v>27</v>
      </c>
      <c r="P3984">
        <v>18</v>
      </c>
      <c r="Q3984" t="s">
        <v>27</v>
      </c>
      <c r="R3984" t="s">
        <v>27</v>
      </c>
      <c r="S3984">
        <v>24</v>
      </c>
      <c r="T3984">
        <v>220</v>
      </c>
      <c r="U3984" t="s">
        <v>39</v>
      </c>
    </row>
    <row r="3985" spans="1:21" x14ac:dyDescent="0.35">
      <c r="A3985" t="s">
        <v>36</v>
      </c>
      <c r="B3985">
        <v>8</v>
      </c>
      <c r="C3985">
        <v>2024</v>
      </c>
      <c r="D3985" t="s">
        <v>157</v>
      </c>
      <c r="E3985">
        <v>129</v>
      </c>
      <c r="F3985" t="s">
        <v>158</v>
      </c>
      <c r="G3985" t="s">
        <v>24</v>
      </c>
      <c r="H3985" t="s">
        <v>25</v>
      </c>
      <c r="I3985">
        <v>595</v>
      </c>
      <c r="J3985" t="s">
        <v>31</v>
      </c>
      <c r="K3985">
        <v>1000</v>
      </c>
      <c r="L3985">
        <v>5</v>
      </c>
      <c r="M3985">
        <v>1</v>
      </c>
      <c r="N3985" t="s">
        <v>27</v>
      </c>
      <c r="O3985" t="s">
        <v>27</v>
      </c>
      <c r="P3985" t="s">
        <v>28</v>
      </c>
      <c r="Q3985" t="s">
        <v>27</v>
      </c>
      <c r="R3985" t="s">
        <v>27</v>
      </c>
      <c r="S3985">
        <v>24</v>
      </c>
      <c r="T3985">
        <v>40</v>
      </c>
      <c r="U3985" t="s">
        <v>29</v>
      </c>
    </row>
    <row r="3986" spans="1:21" x14ac:dyDescent="0.35">
      <c r="A3986" t="s">
        <v>37</v>
      </c>
      <c r="B3986">
        <v>9</v>
      </c>
      <c r="C3986">
        <v>2024</v>
      </c>
      <c r="D3986" t="s">
        <v>157</v>
      </c>
      <c r="E3986">
        <v>129</v>
      </c>
      <c r="F3986" t="s">
        <v>158</v>
      </c>
      <c r="G3986" t="s">
        <v>24</v>
      </c>
      <c r="H3986" t="s">
        <v>25</v>
      </c>
      <c r="I3986">
        <v>740</v>
      </c>
      <c r="J3986" t="s">
        <v>31</v>
      </c>
      <c r="K3986">
        <v>1000</v>
      </c>
      <c r="L3986">
        <v>5</v>
      </c>
      <c r="M3986">
        <v>1</v>
      </c>
      <c r="N3986" t="s">
        <v>27</v>
      </c>
      <c r="O3986" t="s">
        <v>27</v>
      </c>
      <c r="P3986" t="s">
        <v>28</v>
      </c>
      <c r="Q3986" t="s">
        <v>27</v>
      </c>
      <c r="R3986" t="s">
        <v>27</v>
      </c>
      <c r="S3986">
        <v>24</v>
      </c>
      <c r="T3986">
        <v>205</v>
      </c>
      <c r="U3986" t="s">
        <v>29</v>
      </c>
    </row>
    <row r="3987" spans="1:21" x14ac:dyDescent="0.35">
      <c r="A3987" t="s">
        <v>38</v>
      </c>
      <c r="B3987">
        <v>10</v>
      </c>
      <c r="C3987">
        <v>2024</v>
      </c>
      <c r="D3987" t="s">
        <v>157</v>
      </c>
      <c r="E3987">
        <v>129</v>
      </c>
      <c r="F3987" t="s">
        <v>158</v>
      </c>
      <c r="G3987" t="s">
        <v>24</v>
      </c>
      <c r="H3987" t="s">
        <v>25</v>
      </c>
      <c r="I3987">
        <v>763</v>
      </c>
      <c r="J3987" t="s">
        <v>31</v>
      </c>
      <c r="K3987">
        <v>1000</v>
      </c>
      <c r="L3987">
        <v>5</v>
      </c>
      <c r="M3987">
        <v>1</v>
      </c>
      <c r="N3987" t="s">
        <v>27</v>
      </c>
      <c r="O3987" t="s">
        <v>27</v>
      </c>
      <c r="P3987" t="s">
        <v>28</v>
      </c>
      <c r="Q3987" t="s">
        <v>27</v>
      </c>
      <c r="R3987" t="s">
        <v>27</v>
      </c>
      <c r="S3987">
        <v>24</v>
      </c>
      <c r="T3987">
        <v>223</v>
      </c>
      <c r="U3987" t="s">
        <v>39</v>
      </c>
    </row>
    <row r="3988" spans="1:21" x14ac:dyDescent="0.35">
      <c r="A3988" t="s">
        <v>40</v>
      </c>
      <c r="B3988">
        <v>11</v>
      </c>
      <c r="C3988">
        <v>2024</v>
      </c>
      <c r="D3988" t="s">
        <v>157</v>
      </c>
      <c r="E3988">
        <v>129</v>
      </c>
      <c r="F3988" t="s">
        <v>158</v>
      </c>
      <c r="G3988" t="s">
        <v>24</v>
      </c>
      <c r="H3988" t="s">
        <v>25</v>
      </c>
      <c r="I3988">
        <v>804</v>
      </c>
      <c r="J3988" t="s">
        <v>31</v>
      </c>
      <c r="K3988">
        <v>1000</v>
      </c>
      <c r="L3988">
        <v>5</v>
      </c>
      <c r="M3988">
        <v>1</v>
      </c>
      <c r="N3988" t="s">
        <v>27</v>
      </c>
      <c r="O3988" t="s">
        <v>27</v>
      </c>
      <c r="P3988">
        <v>18</v>
      </c>
      <c r="Q3988" t="s">
        <v>27</v>
      </c>
      <c r="R3988" t="s">
        <v>27</v>
      </c>
      <c r="S3988">
        <v>24</v>
      </c>
      <c r="T3988">
        <v>179</v>
      </c>
      <c r="U3988" t="s">
        <v>29</v>
      </c>
    </row>
    <row r="3989" spans="1:21" x14ac:dyDescent="0.35">
      <c r="A3989" t="s">
        <v>41</v>
      </c>
      <c r="B3989">
        <v>12</v>
      </c>
      <c r="C3989">
        <v>2024</v>
      </c>
      <c r="D3989" t="s">
        <v>157</v>
      </c>
      <c r="E3989">
        <v>129</v>
      </c>
      <c r="F3989" t="s">
        <v>158</v>
      </c>
      <c r="G3989" t="s">
        <v>24</v>
      </c>
      <c r="H3989" t="s">
        <v>25</v>
      </c>
      <c r="I3989">
        <v>720</v>
      </c>
      <c r="J3989" t="s">
        <v>31</v>
      </c>
      <c r="K3989">
        <v>1000</v>
      </c>
      <c r="L3989">
        <v>5</v>
      </c>
      <c r="M3989">
        <v>1</v>
      </c>
      <c r="N3989" t="s">
        <v>27</v>
      </c>
      <c r="O3989" t="s">
        <v>27</v>
      </c>
      <c r="P3989" t="s">
        <v>28</v>
      </c>
      <c r="Q3989" t="s">
        <v>27</v>
      </c>
      <c r="R3989" t="s">
        <v>32</v>
      </c>
      <c r="S3989">
        <v>26</v>
      </c>
      <c r="T3989">
        <v>60</v>
      </c>
      <c r="U3989" t="s">
        <v>29</v>
      </c>
    </row>
    <row r="3990" spans="1:21" x14ac:dyDescent="0.35">
      <c r="A3990" t="s">
        <v>42</v>
      </c>
      <c r="B3990">
        <v>13</v>
      </c>
      <c r="C3990">
        <v>2024</v>
      </c>
      <c r="D3990" t="s">
        <v>157</v>
      </c>
      <c r="E3990">
        <v>129</v>
      </c>
      <c r="F3990" t="s">
        <v>158</v>
      </c>
      <c r="G3990" t="s">
        <v>24</v>
      </c>
      <c r="H3990" t="s">
        <v>25</v>
      </c>
      <c r="I3990">
        <v>610</v>
      </c>
      <c r="J3990" t="s">
        <v>31</v>
      </c>
      <c r="K3990">
        <v>1000</v>
      </c>
      <c r="L3990">
        <v>5</v>
      </c>
      <c r="M3990">
        <v>1</v>
      </c>
      <c r="N3990" t="s">
        <v>27</v>
      </c>
      <c r="O3990" t="s">
        <v>27</v>
      </c>
      <c r="P3990">
        <v>18</v>
      </c>
      <c r="Q3990" t="s">
        <v>27</v>
      </c>
      <c r="R3990" t="s">
        <v>32</v>
      </c>
      <c r="S3990">
        <v>24</v>
      </c>
      <c r="T3990">
        <v>65</v>
      </c>
      <c r="U3990" t="s">
        <v>39</v>
      </c>
    </row>
    <row r="3991" spans="1:21" x14ac:dyDescent="0.35">
      <c r="A3991" t="s">
        <v>43</v>
      </c>
      <c r="B3991">
        <v>15</v>
      </c>
      <c r="C3991">
        <v>2024</v>
      </c>
      <c r="D3991" t="s">
        <v>157</v>
      </c>
      <c r="E3991">
        <v>129</v>
      </c>
      <c r="F3991" t="s">
        <v>158</v>
      </c>
      <c r="G3991" t="s">
        <v>24</v>
      </c>
      <c r="H3991" t="s">
        <v>25</v>
      </c>
      <c r="I3991">
        <v>726</v>
      </c>
      <c r="J3991" t="s">
        <v>31</v>
      </c>
      <c r="K3991">
        <v>1000</v>
      </c>
      <c r="L3991">
        <v>5</v>
      </c>
      <c r="M3991">
        <v>1</v>
      </c>
      <c r="N3991" t="s">
        <v>27</v>
      </c>
      <c r="O3991" t="s">
        <v>27</v>
      </c>
      <c r="P3991">
        <v>18</v>
      </c>
      <c r="Q3991" t="s">
        <v>27</v>
      </c>
      <c r="R3991" t="s">
        <v>27</v>
      </c>
      <c r="S3991">
        <v>0</v>
      </c>
      <c r="T3991">
        <v>186</v>
      </c>
      <c r="U3991" t="s">
        <v>39</v>
      </c>
    </row>
    <row r="3992" spans="1:21" x14ac:dyDescent="0.35">
      <c r="A3992" t="s">
        <v>44</v>
      </c>
      <c r="B3992">
        <v>16</v>
      </c>
      <c r="C3992">
        <v>2024</v>
      </c>
      <c r="D3992" t="s">
        <v>157</v>
      </c>
      <c r="E3992">
        <v>129</v>
      </c>
      <c r="F3992" t="s">
        <v>158</v>
      </c>
      <c r="G3992" t="s">
        <v>24</v>
      </c>
      <c r="H3992" t="s">
        <v>25</v>
      </c>
      <c r="I3992">
        <v>620</v>
      </c>
      <c r="J3992" t="s">
        <v>31</v>
      </c>
      <c r="K3992">
        <v>1000</v>
      </c>
      <c r="L3992">
        <v>5</v>
      </c>
      <c r="M3992">
        <v>1</v>
      </c>
      <c r="N3992" t="s">
        <v>27</v>
      </c>
      <c r="O3992" t="s">
        <v>27</v>
      </c>
      <c r="P3992" t="s">
        <v>28</v>
      </c>
      <c r="Q3992" t="s">
        <v>27</v>
      </c>
      <c r="R3992" t="s">
        <v>32</v>
      </c>
      <c r="S3992">
        <v>20</v>
      </c>
      <c r="T3992">
        <v>80</v>
      </c>
      <c r="U3992" t="s">
        <v>29</v>
      </c>
    </row>
    <row r="3993" spans="1:21" x14ac:dyDescent="0.35">
      <c r="A3993" t="s">
        <v>45</v>
      </c>
      <c r="B3993">
        <v>17</v>
      </c>
      <c r="C3993">
        <v>2024</v>
      </c>
      <c r="D3993" t="s">
        <v>157</v>
      </c>
      <c r="E3993">
        <v>129</v>
      </c>
      <c r="F3993" t="s">
        <v>158</v>
      </c>
      <c r="G3993" t="s">
        <v>24</v>
      </c>
      <c r="H3993" t="s">
        <v>25</v>
      </c>
      <c r="I3993">
        <v>565</v>
      </c>
      <c r="J3993" t="s">
        <v>31</v>
      </c>
      <c r="K3993">
        <v>1000</v>
      </c>
      <c r="L3993">
        <v>5</v>
      </c>
      <c r="M3993">
        <v>1</v>
      </c>
      <c r="N3993" t="s">
        <v>27</v>
      </c>
      <c r="O3993" t="s">
        <v>27</v>
      </c>
      <c r="P3993" t="s">
        <v>28</v>
      </c>
      <c r="Q3993" t="s">
        <v>27</v>
      </c>
      <c r="R3993" t="s">
        <v>27</v>
      </c>
      <c r="S3993">
        <v>24</v>
      </c>
      <c r="T3993">
        <v>40</v>
      </c>
      <c r="U3993" t="s">
        <v>29</v>
      </c>
    </row>
    <row r="3994" spans="1:21" x14ac:dyDescent="0.35">
      <c r="A3994" t="s">
        <v>46</v>
      </c>
      <c r="B3994">
        <v>18</v>
      </c>
      <c r="C3994">
        <v>2024</v>
      </c>
      <c r="D3994" t="s">
        <v>157</v>
      </c>
      <c r="E3994">
        <v>129</v>
      </c>
      <c r="F3994" t="s">
        <v>158</v>
      </c>
      <c r="G3994" t="s">
        <v>24</v>
      </c>
      <c r="H3994" t="s">
        <v>25</v>
      </c>
      <c r="I3994">
        <v>640</v>
      </c>
      <c r="J3994" t="s">
        <v>31</v>
      </c>
      <c r="K3994">
        <v>1000</v>
      </c>
      <c r="L3994">
        <v>5</v>
      </c>
      <c r="M3994">
        <v>1</v>
      </c>
      <c r="N3994" t="s">
        <v>27</v>
      </c>
      <c r="O3994" t="s">
        <v>27</v>
      </c>
      <c r="P3994" t="s">
        <v>28</v>
      </c>
      <c r="Q3994" t="s">
        <v>27</v>
      </c>
      <c r="R3994" t="s">
        <v>27</v>
      </c>
      <c r="S3994">
        <v>18</v>
      </c>
      <c r="T3994">
        <v>100</v>
      </c>
      <c r="U3994" t="s">
        <v>29</v>
      </c>
    </row>
    <row r="3995" spans="1:21" x14ac:dyDescent="0.35">
      <c r="A3995" t="s">
        <v>47</v>
      </c>
      <c r="B3995">
        <v>19</v>
      </c>
      <c r="C3995">
        <v>2024</v>
      </c>
      <c r="D3995" t="s">
        <v>157</v>
      </c>
      <c r="E3995">
        <v>129</v>
      </c>
      <c r="F3995" t="s">
        <v>158</v>
      </c>
      <c r="G3995" t="s">
        <v>24</v>
      </c>
      <c r="H3995" t="s">
        <v>25</v>
      </c>
      <c r="I3995">
        <v>660</v>
      </c>
      <c r="J3995" t="s">
        <v>31</v>
      </c>
      <c r="K3995">
        <v>1000</v>
      </c>
      <c r="L3995">
        <v>5</v>
      </c>
      <c r="M3995">
        <v>1</v>
      </c>
      <c r="N3995" t="s">
        <v>27</v>
      </c>
      <c r="O3995" t="s">
        <v>27</v>
      </c>
      <c r="P3995" t="s">
        <v>28</v>
      </c>
      <c r="Q3995" t="s">
        <v>27</v>
      </c>
      <c r="R3995" t="s">
        <v>27</v>
      </c>
      <c r="S3995">
        <v>30</v>
      </c>
      <c r="T3995">
        <v>60</v>
      </c>
      <c r="U3995" t="s">
        <v>29</v>
      </c>
    </row>
    <row r="3996" spans="1:21" x14ac:dyDescent="0.35">
      <c r="A3996" t="s">
        <v>48</v>
      </c>
      <c r="B3996">
        <v>20</v>
      </c>
      <c r="C3996">
        <v>2024</v>
      </c>
      <c r="D3996" t="s">
        <v>157</v>
      </c>
      <c r="E3996">
        <v>129</v>
      </c>
      <c r="F3996" t="s">
        <v>158</v>
      </c>
      <c r="G3996" t="s">
        <v>24</v>
      </c>
      <c r="H3996" t="s">
        <v>25</v>
      </c>
      <c r="I3996">
        <v>620</v>
      </c>
      <c r="J3996" t="s">
        <v>31</v>
      </c>
      <c r="K3996">
        <v>1000</v>
      </c>
      <c r="L3996">
        <v>5</v>
      </c>
      <c r="M3996">
        <v>1</v>
      </c>
      <c r="N3996" t="s">
        <v>27</v>
      </c>
      <c r="O3996" t="s">
        <v>27</v>
      </c>
      <c r="P3996" t="s">
        <v>28</v>
      </c>
      <c r="Q3996" t="s">
        <v>27</v>
      </c>
      <c r="R3996" t="s">
        <v>27</v>
      </c>
      <c r="S3996">
        <v>40</v>
      </c>
      <c r="T3996">
        <v>144</v>
      </c>
      <c r="U3996" t="s">
        <v>29</v>
      </c>
    </row>
    <row r="3997" spans="1:21" x14ac:dyDescent="0.35">
      <c r="A3997" t="s">
        <v>49</v>
      </c>
      <c r="B3997">
        <v>21</v>
      </c>
      <c r="C3997">
        <v>2024</v>
      </c>
      <c r="D3997" t="s">
        <v>157</v>
      </c>
      <c r="E3997">
        <v>129</v>
      </c>
      <c r="F3997" t="s">
        <v>158</v>
      </c>
      <c r="G3997" t="s">
        <v>24</v>
      </c>
      <c r="H3997" t="s">
        <v>25</v>
      </c>
      <c r="I3997">
        <v>590</v>
      </c>
      <c r="J3997" t="s">
        <v>31</v>
      </c>
      <c r="K3997">
        <v>1000</v>
      </c>
      <c r="L3997">
        <v>5</v>
      </c>
      <c r="M3997">
        <v>2</v>
      </c>
      <c r="N3997" t="s">
        <v>27</v>
      </c>
      <c r="O3997" t="s">
        <v>27</v>
      </c>
      <c r="P3997" t="s">
        <v>28</v>
      </c>
      <c r="Q3997" t="s">
        <v>27</v>
      </c>
      <c r="R3997" t="s">
        <v>32</v>
      </c>
      <c r="S3997">
        <v>24</v>
      </c>
      <c r="T3997">
        <v>100</v>
      </c>
      <c r="U3997" t="s">
        <v>39</v>
      </c>
    </row>
    <row r="3998" spans="1:21" x14ac:dyDescent="0.35">
      <c r="A3998" t="s">
        <v>50</v>
      </c>
      <c r="B3998">
        <v>22</v>
      </c>
      <c r="C3998">
        <v>2024</v>
      </c>
      <c r="D3998" t="s">
        <v>157</v>
      </c>
      <c r="E3998">
        <v>129</v>
      </c>
      <c r="F3998" t="s">
        <v>158</v>
      </c>
      <c r="G3998" t="s">
        <v>24</v>
      </c>
      <c r="H3998" t="s">
        <v>25</v>
      </c>
      <c r="I3998">
        <v>690</v>
      </c>
      <c r="J3998" t="s">
        <v>31</v>
      </c>
      <c r="K3998">
        <v>1000</v>
      </c>
      <c r="L3998">
        <v>5</v>
      </c>
      <c r="M3998">
        <v>1</v>
      </c>
      <c r="N3998" t="s">
        <v>27</v>
      </c>
      <c r="O3998" t="s">
        <v>27</v>
      </c>
      <c r="P3998" t="s">
        <v>28</v>
      </c>
      <c r="Q3998" t="s">
        <v>27</v>
      </c>
      <c r="R3998" t="s">
        <v>32</v>
      </c>
      <c r="S3998">
        <v>24</v>
      </c>
      <c r="T3998">
        <v>200</v>
      </c>
      <c r="U3998" t="s">
        <v>39</v>
      </c>
    </row>
    <row r="3999" spans="1:21" x14ac:dyDescent="0.35">
      <c r="A3999" t="s">
        <v>51</v>
      </c>
      <c r="B3999">
        <v>23</v>
      </c>
      <c r="C3999">
        <v>2024</v>
      </c>
      <c r="D3999" t="s">
        <v>157</v>
      </c>
      <c r="E3999">
        <v>129</v>
      </c>
      <c r="F3999" t="s">
        <v>158</v>
      </c>
      <c r="G3999" t="s">
        <v>24</v>
      </c>
      <c r="H3999" t="s">
        <v>25</v>
      </c>
      <c r="I3999">
        <v>575</v>
      </c>
      <c r="J3999" t="s">
        <v>31</v>
      </c>
      <c r="K3999">
        <v>1000</v>
      </c>
      <c r="L3999">
        <v>5</v>
      </c>
      <c r="M3999">
        <v>1</v>
      </c>
      <c r="N3999" t="s">
        <v>27</v>
      </c>
      <c r="O3999" t="s">
        <v>27</v>
      </c>
      <c r="P3999" t="s">
        <v>28</v>
      </c>
      <c r="Q3999" t="s">
        <v>32</v>
      </c>
      <c r="R3999" t="s">
        <v>27</v>
      </c>
      <c r="S3999">
        <v>0</v>
      </c>
      <c r="T3999">
        <v>70</v>
      </c>
      <c r="U3999" t="s">
        <v>29</v>
      </c>
    </row>
    <row r="4000" spans="1:21" x14ac:dyDescent="0.35">
      <c r="A4000" t="s">
        <v>52</v>
      </c>
      <c r="B4000">
        <v>24</v>
      </c>
      <c r="C4000">
        <v>2024</v>
      </c>
      <c r="D4000" t="s">
        <v>157</v>
      </c>
      <c r="E4000">
        <v>129</v>
      </c>
      <c r="F4000" t="s">
        <v>158</v>
      </c>
      <c r="G4000" t="s">
        <v>24</v>
      </c>
      <c r="H4000" t="s">
        <v>25</v>
      </c>
      <c r="I4000">
        <v>740</v>
      </c>
      <c r="J4000" t="s">
        <v>31</v>
      </c>
      <c r="K4000">
        <v>1000</v>
      </c>
      <c r="L4000">
        <v>5</v>
      </c>
      <c r="M4000">
        <v>2</v>
      </c>
      <c r="N4000" t="s">
        <v>27</v>
      </c>
      <c r="O4000" t="s">
        <v>27</v>
      </c>
      <c r="P4000">
        <v>18</v>
      </c>
      <c r="Q4000" t="s">
        <v>27</v>
      </c>
      <c r="R4000" t="s">
        <v>32</v>
      </c>
      <c r="S4000">
        <v>24</v>
      </c>
      <c r="T4000">
        <v>280</v>
      </c>
      <c r="U4000" t="s">
        <v>27</v>
      </c>
    </row>
    <row r="4001" spans="1:21" x14ac:dyDescent="0.35">
      <c r="A4001" t="s">
        <v>53</v>
      </c>
      <c r="B4001">
        <v>25</v>
      </c>
      <c r="C4001">
        <v>2024</v>
      </c>
      <c r="D4001" t="s">
        <v>157</v>
      </c>
      <c r="E4001">
        <v>129</v>
      </c>
      <c r="F4001" t="s">
        <v>158</v>
      </c>
      <c r="G4001" t="s">
        <v>24</v>
      </c>
      <c r="H4001" t="s">
        <v>25</v>
      </c>
      <c r="I4001">
        <v>749</v>
      </c>
      <c r="J4001" t="s">
        <v>31</v>
      </c>
      <c r="K4001">
        <v>1000</v>
      </c>
      <c r="L4001">
        <v>5</v>
      </c>
      <c r="M4001">
        <v>1</v>
      </c>
      <c r="N4001" t="s">
        <v>27</v>
      </c>
      <c r="O4001" t="s">
        <v>27</v>
      </c>
      <c r="P4001" t="s">
        <v>28</v>
      </c>
      <c r="Q4001" t="s">
        <v>32</v>
      </c>
      <c r="R4001" t="s">
        <v>27</v>
      </c>
      <c r="S4001">
        <v>24</v>
      </c>
      <c r="T4001">
        <v>100</v>
      </c>
      <c r="U4001" t="s">
        <v>29</v>
      </c>
    </row>
    <row r="4002" spans="1:21" x14ac:dyDescent="0.35">
      <c r="A4002" t="s">
        <v>54</v>
      </c>
      <c r="B4002">
        <v>26</v>
      </c>
      <c r="C4002">
        <v>2024</v>
      </c>
      <c r="D4002" t="s">
        <v>157</v>
      </c>
      <c r="E4002">
        <v>129</v>
      </c>
      <c r="F4002" t="s">
        <v>158</v>
      </c>
      <c r="G4002" t="s">
        <v>24</v>
      </c>
      <c r="H4002" t="s">
        <v>25</v>
      </c>
      <c r="I4002">
        <v>780.4</v>
      </c>
      <c r="J4002" t="s">
        <v>31</v>
      </c>
      <c r="K4002">
        <v>1000</v>
      </c>
      <c r="L4002">
        <v>5</v>
      </c>
      <c r="M4002">
        <v>2</v>
      </c>
      <c r="N4002" t="s">
        <v>27</v>
      </c>
      <c r="O4002" t="s">
        <v>27</v>
      </c>
      <c r="P4002" t="s">
        <v>28</v>
      </c>
      <c r="Q4002" t="s">
        <v>32</v>
      </c>
      <c r="R4002" t="s">
        <v>32</v>
      </c>
      <c r="S4002">
        <v>20</v>
      </c>
      <c r="T4002">
        <v>165.4</v>
      </c>
      <c r="U4002" t="s">
        <v>29</v>
      </c>
    </row>
    <row r="4003" spans="1:21" x14ac:dyDescent="0.35">
      <c r="A4003" t="s">
        <v>55</v>
      </c>
      <c r="B4003">
        <v>27</v>
      </c>
      <c r="C4003">
        <v>2024</v>
      </c>
      <c r="D4003" t="s">
        <v>157</v>
      </c>
      <c r="E4003">
        <v>129</v>
      </c>
      <c r="F4003" t="s">
        <v>158</v>
      </c>
      <c r="G4003" t="s">
        <v>24</v>
      </c>
      <c r="H4003" t="s">
        <v>25</v>
      </c>
      <c r="I4003">
        <v>725</v>
      </c>
      <c r="J4003" t="s">
        <v>31</v>
      </c>
      <c r="K4003">
        <v>1000</v>
      </c>
      <c r="L4003">
        <v>5</v>
      </c>
      <c r="M4003">
        <v>1</v>
      </c>
      <c r="N4003" t="s">
        <v>27</v>
      </c>
      <c r="O4003" t="s">
        <v>27</v>
      </c>
      <c r="P4003" t="s">
        <v>28</v>
      </c>
      <c r="Q4003" t="s">
        <v>27</v>
      </c>
      <c r="R4003" t="s">
        <v>27</v>
      </c>
      <c r="S4003">
        <v>24</v>
      </c>
      <c r="T4003">
        <v>185</v>
      </c>
      <c r="U4003" t="s">
        <v>39</v>
      </c>
    </row>
    <row r="4004" spans="1:21" x14ac:dyDescent="0.35">
      <c r="A4004" t="s">
        <v>56</v>
      </c>
      <c r="B4004">
        <v>28</v>
      </c>
      <c r="C4004">
        <v>2024</v>
      </c>
      <c r="D4004" t="s">
        <v>157</v>
      </c>
      <c r="E4004">
        <v>129</v>
      </c>
      <c r="F4004" t="s">
        <v>158</v>
      </c>
      <c r="G4004" t="s">
        <v>24</v>
      </c>
      <c r="H4004" t="s">
        <v>25</v>
      </c>
      <c r="I4004">
        <v>790</v>
      </c>
      <c r="J4004" t="s">
        <v>31</v>
      </c>
      <c r="K4004">
        <v>1000</v>
      </c>
      <c r="L4004">
        <v>5</v>
      </c>
      <c r="M4004">
        <v>1</v>
      </c>
      <c r="N4004" t="s">
        <v>27</v>
      </c>
      <c r="O4004" t="s">
        <v>27</v>
      </c>
      <c r="P4004" t="s">
        <v>28</v>
      </c>
      <c r="Q4004" t="s">
        <v>32</v>
      </c>
      <c r="R4004" t="s">
        <v>32</v>
      </c>
      <c r="S4004">
        <v>20</v>
      </c>
      <c r="T4004">
        <v>150</v>
      </c>
      <c r="U4004" t="s">
        <v>29</v>
      </c>
    </row>
    <row r="4005" spans="1:21" x14ac:dyDescent="0.35">
      <c r="A4005" t="s">
        <v>57</v>
      </c>
      <c r="B4005">
        <v>29</v>
      </c>
      <c r="C4005">
        <v>2024</v>
      </c>
      <c r="D4005" t="s">
        <v>157</v>
      </c>
      <c r="E4005">
        <v>129</v>
      </c>
      <c r="F4005" t="s">
        <v>158</v>
      </c>
      <c r="G4005" t="s">
        <v>24</v>
      </c>
      <c r="H4005" t="s">
        <v>25</v>
      </c>
      <c r="I4005">
        <v>570</v>
      </c>
      <c r="J4005" t="s">
        <v>31</v>
      </c>
      <c r="K4005">
        <v>1000</v>
      </c>
      <c r="L4005">
        <v>5</v>
      </c>
      <c r="M4005">
        <v>2</v>
      </c>
      <c r="N4005" t="s">
        <v>27</v>
      </c>
      <c r="O4005" t="s">
        <v>27</v>
      </c>
      <c r="P4005" t="s">
        <v>28</v>
      </c>
      <c r="Q4005" t="s">
        <v>27</v>
      </c>
      <c r="R4005" t="s">
        <v>27</v>
      </c>
      <c r="S4005">
        <v>24</v>
      </c>
      <c r="T4005">
        <v>30</v>
      </c>
      <c r="U4005" t="s">
        <v>39</v>
      </c>
    </row>
    <row r="4006" spans="1:21" x14ac:dyDescent="0.35">
      <c r="A4006" t="s">
        <v>58</v>
      </c>
      <c r="B4006">
        <v>30</v>
      </c>
      <c r="C4006">
        <v>2024</v>
      </c>
      <c r="D4006" t="s">
        <v>157</v>
      </c>
      <c r="E4006">
        <v>129</v>
      </c>
      <c r="F4006" t="s">
        <v>158</v>
      </c>
      <c r="G4006" t="s">
        <v>24</v>
      </c>
      <c r="H4006" t="s">
        <v>25</v>
      </c>
      <c r="I4006">
        <v>730</v>
      </c>
      <c r="J4006" t="s">
        <v>31</v>
      </c>
      <c r="K4006">
        <v>1000</v>
      </c>
      <c r="L4006">
        <v>5</v>
      </c>
      <c r="M4006">
        <v>1</v>
      </c>
      <c r="N4006" t="s">
        <v>27</v>
      </c>
      <c r="O4006" t="s">
        <v>27</v>
      </c>
      <c r="P4006" t="s">
        <v>28</v>
      </c>
      <c r="Q4006" t="s">
        <v>27</v>
      </c>
      <c r="R4006" t="s">
        <v>27</v>
      </c>
      <c r="S4006">
        <v>20</v>
      </c>
      <c r="T4006">
        <v>0</v>
      </c>
      <c r="U4006" t="s">
        <v>29</v>
      </c>
    </row>
    <row r="4007" spans="1:21" x14ac:dyDescent="0.35">
      <c r="A4007" t="s">
        <v>59</v>
      </c>
      <c r="B4007">
        <v>31</v>
      </c>
      <c r="C4007">
        <v>2024</v>
      </c>
      <c r="D4007" t="s">
        <v>157</v>
      </c>
      <c r="E4007">
        <v>129</v>
      </c>
      <c r="F4007" t="s">
        <v>158</v>
      </c>
      <c r="G4007" t="s">
        <v>24</v>
      </c>
      <c r="H4007" t="s">
        <v>25</v>
      </c>
      <c r="I4007">
        <v>660</v>
      </c>
      <c r="J4007" t="s">
        <v>31</v>
      </c>
      <c r="K4007">
        <v>1000</v>
      </c>
      <c r="L4007">
        <v>5</v>
      </c>
      <c r="M4007">
        <v>1</v>
      </c>
      <c r="N4007" t="s">
        <v>27</v>
      </c>
      <c r="O4007" t="s">
        <v>27</v>
      </c>
      <c r="P4007">
        <v>19</v>
      </c>
      <c r="Q4007" t="s">
        <v>32</v>
      </c>
      <c r="R4007" t="s">
        <v>32</v>
      </c>
      <c r="S4007">
        <v>20</v>
      </c>
      <c r="T4007">
        <v>120</v>
      </c>
      <c r="U4007" t="s">
        <v>39</v>
      </c>
    </row>
    <row r="4008" spans="1:21" x14ac:dyDescent="0.35">
      <c r="A4008" t="s">
        <v>60</v>
      </c>
      <c r="B4008">
        <v>32</v>
      </c>
      <c r="C4008">
        <v>2024</v>
      </c>
      <c r="D4008" t="s">
        <v>157</v>
      </c>
      <c r="E4008">
        <v>129</v>
      </c>
      <c r="F4008" t="s">
        <v>158</v>
      </c>
      <c r="G4008" t="s">
        <v>24</v>
      </c>
      <c r="H4008" t="s">
        <v>25</v>
      </c>
      <c r="I4008">
        <v>840</v>
      </c>
      <c r="J4008" t="s">
        <v>31</v>
      </c>
      <c r="K4008">
        <v>1000</v>
      </c>
      <c r="L4008">
        <v>5</v>
      </c>
      <c r="M4008">
        <v>2</v>
      </c>
      <c r="N4008" t="s">
        <v>27</v>
      </c>
      <c r="O4008" t="s">
        <v>27</v>
      </c>
      <c r="P4008" t="s">
        <v>28</v>
      </c>
      <c r="Q4008" t="s">
        <v>27</v>
      </c>
      <c r="R4008" t="s">
        <v>32</v>
      </c>
      <c r="S4008">
        <v>24</v>
      </c>
      <c r="T4008">
        <v>300</v>
      </c>
      <c r="U4008" t="s">
        <v>29</v>
      </c>
    </row>
    <row r="4009" spans="1:21" x14ac:dyDescent="0.35">
      <c r="A4009" t="s">
        <v>61</v>
      </c>
      <c r="B4009">
        <v>33</v>
      </c>
      <c r="C4009">
        <v>2024</v>
      </c>
      <c r="D4009" t="s">
        <v>157</v>
      </c>
      <c r="E4009">
        <v>129</v>
      </c>
      <c r="F4009" t="s">
        <v>158</v>
      </c>
      <c r="G4009" t="s">
        <v>24</v>
      </c>
      <c r="H4009" t="s">
        <v>25</v>
      </c>
      <c r="I4009">
        <v>650</v>
      </c>
      <c r="J4009" t="s">
        <v>31</v>
      </c>
      <c r="K4009">
        <v>1000</v>
      </c>
      <c r="L4009">
        <v>5</v>
      </c>
      <c r="M4009">
        <v>1</v>
      </c>
      <c r="N4009" t="s">
        <v>27</v>
      </c>
      <c r="O4009" t="s">
        <v>27</v>
      </c>
      <c r="P4009">
        <v>17</v>
      </c>
      <c r="Q4009" t="s">
        <v>27</v>
      </c>
      <c r="R4009" t="s">
        <v>32</v>
      </c>
      <c r="S4009">
        <v>24</v>
      </c>
      <c r="T4009">
        <v>110</v>
      </c>
      <c r="U4009" t="s">
        <v>27</v>
      </c>
    </row>
    <row r="4010" spans="1:21" x14ac:dyDescent="0.35">
      <c r="A4010" t="s">
        <v>62</v>
      </c>
      <c r="B4010">
        <v>34</v>
      </c>
      <c r="C4010">
        <v>2024</v>
      </c>
      <c r="D4010" t="s">
        <v>157</v>
      </c>
      <c r="E4010">
        <v>129</v>
      </c>
      <c r="F4010" t="s">
        <v>158</v>
      </c>
      <c r="G4010" t="s">
        <v>24</v>
      </c>
      <c r="H4010" t="s">
        <v>25</v>
      </c>
      <c r="I4010">
        <v>800</v>
      </c>
      <c r="J4010" t="s">
        <v>31</v>
      </c>
      <c r="K4010">
        <v>1000</v>
      </c>
      <c r="L4010">
        <v>5</v>
      </c>
      <c r="M4010">
        <v>2</v>
      </c>
      <c r="N4010" t="s">
        <v>27</v>
      </c>
      <c r="O4010" t="s">
        <v>27</v>
      </c>
      <c r="P4010">
        <v>18</v>
      </c>
      <c r="Q4010" t="s">
        <v>27</v>
      </c>
      <c r="R4010" t="s">
        <v>32</v>
      </c>
      <c r="S4010">
        <v>0</v>
      </c>
      <c r="T4010">
        <v>160</v>
      </c>
      <c r="U4010" t="s">
        <v>39</v>
      </c>
    </row>
    <row r="4011" spans="1:21" x14ac:dyDescent="0.35">
      <c r="A4011" t="s">
        <v>63</v>
      </c>
      <c r="B4011">
        <v>35</v>
      </c>
      <c r="C4011">
        <v>2024</v>
      </c>
      <c r="D4011" t="s">
        <v>157</v>
      </c>
      <c r="E4011">
        <v>129</v>
      </c>
      <c r="F4011" t="s">
        <v>158</v>
      </c>
      <c r="G4011" t="s">
        <v>24</v>
      </c>
      <c r="H4011" t="s">
        <v>25</v>
      </c>
      <c r="I4011">
        <v>660</v>
      </c>
      <c r="J4011" t="s">
        <v>31</v>
      </c>
      <c r="K4011">
        <v>1000</v>
      </c>
      <c r="L4011">
        <v>5</v>
      </c>
      <c r="M4011">
        <v>2</v>
      </c>
      <c r="N4011" t="s">
        <v>27</v>
      </c>
      <c r="O4011" t="s">
        <v>27</v>
      </c>
      <c r="P4011" t="s">
        <v>28</v>
      </c>
      <c r="Q4011" t="s">
        <v>27</v>
      </c>
      <c r="R4011" t="s">
        <v>27</v>
      </c>
      <c r="S4011">
        <v>30</v>
      </c>
      <c r="T4011">
        <v>170</v>
      </c>
      <c r="U4011" t="s">
        <v>29</v>
      </c>
    </row>
    <row r="4012" spans="1:21" x14ac:dyDescent="0.35">
      <c r="A4012" t="s">
        <v>64</v>
      </c>
      <c r="B4012">
        <v>36</v>
      </c>
      <c r="C4012">
        <v>2024</v>
      </c>
      <c r="D4012" t="s">
        <v>157</v>
      </c>
      <c r="E4012">
        <v>129</v>
      </c>
      <c r="F4012" t="s">
        <v>158</v>
      </c>
      <c r="G4012" t="s">
        <v>24</v>
      </c>
      <c r="H4012" t="s">
        <v>25</v>
      </c>
      <c r="I4012">
        <v>834</v>
      </c>
      <c r="J4012" t="s">
        <v>31</v>
      </c>
      <c r="K4012">
        <v>1000</v>
      </c>
      <c r="L4012">
        <v>5</v>
      </c>
      <c r="M4012">
        <v>1</v>
      </c>
      <c r="N4012" t="s">
        <v>27</v>
      </c>
      <c r="O4012" t="s">
        <v>27</v>
      </c>
      <c r="P4012">
        <v>21</v>
      </c>
      <c r="Q4012" t="s">
        <v>32</v>
      </c>
      <c r="R4012" t="s">
        <v>32</v>
      </c>
      <c r="S4012">
        <v>24</v>
      </c>
      <c r="T4012">
        <v>149.33000000000001</v>
      </c>
      <c r="U4012" t="s">
        <v>27</v>
      </c>
    </row>
    <row r="4013" spans="1:21" x14ac:dyDescent="0.35">
      <c r="A4013" t="s">
        <v>65</v>
      </c>
      <c r="B4013">
        <v>37</v>
      </c>
      <c r="C4013">
        <v>2024</v>
      </c>
      <c r="D4013" t="s">
        <v>157</v>
      </c>
      <c r="E4013">
        <v>129</v>
      </c>
      <c r="F4013" t="s">
        <v>158</v>
      </c>
      <c r="G4013" t="s">
        <v>24</v>
      </c>
      <c r="H4013" t="s">
        <v>25</v>
      </c>
      <c r="I4013">
        <v>650</v>
      </c>
      <c r="J4013" t="s">
        <v>31</v>
      </c>
      <c r="K4013">
        <v>1000</v>
      </c>
      <c r="L4013">
        <v>5</v>
      </c>
      <c r="M4013">
        <v>2</v>
      </c>
      <c r="N4013" t="s">
        <v>27</v>
      </c>
      <c r="O4013" t="s">
        <v>27</v>
      </c>
      <c r="P4013" t="s">
        <v>28</v>
      </c>
      <c r="Q4013" t="s">
        <v>27</v>
      </c>
      <c r="R4013" t="s">
        <v>32</v>
      </c>
      <c r="S4013">
        <v>30</v>
      </c>
      <c r="T4013">
        <v>100</v>
      </c>
      <c r="U4013" t="s">
        <v>29</v>
      </c>
    </row>
    <row r="4014" spans="1:21" x14ac:dyDescent="0.35">
      <c r="A4014" t="s">
        <v>66</v>
      </c>
      <c r="B4014">
        <v>38</v>
      </c>
      <c r="C4014">
        <v>2024</v>
      </c>
      <c r="D4014" t="s">
        <v>157</v>
      </c>
      <c r="E4014">
        <v>129</v>
      </c>
      <c r="F4014" t="s">
        <v>158</v>
      </c>
      <c r="G4014" t="s">
        <v>24</v>
      </c>
      <c r="H4014" t="s">
        <v>25</v>
      </c>
      <c r="I4014">
        <v>740</v>
      </c>
      <c r="J4014" t="s">
        <v>31</v>
      </c>
      <c r="K4014">
        <v>1000</v>
      </c>
      <c r="L4014">
        <v>5</v>
      </c>
      <c r="M4014">
        <v>2</v>
      </c>
      <c r="N4014" t="s">
        <v>27</v>
      </c>
      <c r="O4014" t="s">
        <v>27</v>
      </c>
      <c r="P4014" t="s">
        <v>28</v>
      </c>
      <c r="Q4014" t="s">
        <v>27</v>
      </c>
      <c r="R4014" t="s">
        <v>27</v>
      </c>
      <c r="S4014">
        <v>20</v>
      </c>
      <c r="T4014">
        <v>150</v>
      </c>
      <c r="U4014" t="s">
        <v>39</v>
      </c>
    </row>
    <row r="4015" spans="1:21" x14ac:dyDescent="0.35">
      <c r="A4015" t="s">
        <v>67</v>
      </c>
      <c r="B4015">
        <v>39</v>
      </c>
      <c r="C4015">
        <v>2024</v>
      </c>
      <c r="D4015" t="s">
        <v>157</v>
      </c>
      <c r="E4015">
        <v>129</v>
      </c>
      <c r="F4015" t="s">
        <v>158</v>
      </c>
      <c r="G4015" t="s">
        <v>24</v>
      </c>
      <c r="H4015" t="s">
        <v>25</v>
      </c>
      <c r="I4015">
        <v>640</v>
      </c>
      <c r="J4015" t="s">
        <v>31</v>
      </c>
      <c r="K4015">
        <v>1000</v>
      </c>
      <c r="L4015">
        <v>5</v>
      </c>
      <c r="M4015">
        <v>2</v>
      </c>
      <c r="N4015" t="s">
        <v>27</v>
      </c>
      <c r="O4015" t="s">
        <v>27</v>
      </c>
      <c r="P4015">
        <v>18</v>
      </c>
      <c r="Q4015" t="s">
        <v>32</v>
      </c>
      <c r="R4015" t="s">
        <v>27</v>
      </c>
      <c r="S4015">
        <v>20</v>
      </c>
      <c r="T4015">
        <v>70</v>
      </c>
      <c r="U4015" t="s">
        <v>29</v>
      </c>
    </row>
    <row r="4016" spans="1:21" x14ac:dyDescent="0.35">
      <c r="A4016" t="s">
        <v>68</v>
      </c>
      <c r="B4016">
        <v>40</v>
      </c>
      <c r="C4016">
        <v>2024</v>
      </c>
      <c r="D4016" t="s">
        <v>157</v>
      </c>
      <c r="E4016">
        <v>129</v>
      </c>
      <c r="F4016" t="s">
        <v>158</v>
      </c>
      <c r="G4016" t="s">
        <v>24</v>
      </c>
      <c r="H4016" t="s">
        <v>25</v>
      </c>
      <c r="I4016">
        <v>660</v>
      </c>
      <c r="J4016" t="s">
        <v>31</v>
      </c>
      <c r="K4016">
        <v>1000</v>
      </c>
      <c r="L4016">
        <v>5</v>
      </c>
      <c r="M4016">
        <v>1</v>
      </c>
      <c r="N4016" t="s">
        <v>27</v>
      </c>
      <c r="O4016" t="s">
        <v>27</v>
      </c>
      <c r="P4016">
        <v>18</v>
      </c>
      <c r="Q4016" t="s">
        <v>27</v>
      </c>
      <c r="R4016" t="s">
        <v>27</v>
      </c>
      <c r="S4016">
        <v>20</v>
      </c>
      <c r="T4016">
        <v>200</v>
      </c>
      <c r="U4016" t="s">
        <v>29</v>
      </c>
    </row>
    <row r="4017" spans="1:21" x14ac:dyDescent="0.35">
      <c r="A4017" t="s">
        <v>69</v>
      </c>
      <c r="B4017">
        <v>41</v>
      </c>
      <c r="C4017">
        <v>2024</v>
      </c>
      <c r="D4017" t="s">
        <v>157</v>
      </c>
      <c r="E4017">
        <v>129</v>
      </c>
      <c r="F4017" t="s">
        <v>158</v>
      </c>
      <c r="G4017" t="s">
        <v>24</v>
      </c>
      <c r="H4017" t="s">
        <v>25</v>
      </c>
      <c r="I4017">
        <v>820</v>
      </c>
      <c r="J4017" t="s">
        <v>31</v>
      </c>
      <c r="K4017">
        <v>1000</v>
      </c>
      <c r="L4017">
        <v>5</v>
      </c>
      <c r="M4017">
        <v>2</v>
      </c>
      <c r="N4017" t="s">
        <v>27</v>
      </c>
      <c r="O4017" t="s">
        <v>27</v>
      </c>
      <c r="P4017" t="s">
        <v>28</v>
      </c>
      <c r="Q4017" t="s">
        <v>32</v>
      </c>
      <c r="R4017" t="s">
        <v>27</v>
      </c>
      <c r="S4017">
        <v>30</v>
      </c>
      <c r="T4017">
        <v>240</v>
      </c>
      <c r="U4017" t="s">
        <v>29</v>
      </c>
    </row>
    <row r="4018" spans="1:21" x14ac:dyDescent="0.35">
      <c r="A4018" t="s">
        <v>70</v>
      </c>
      <c r="B4018">
        <v>42</v>
      </c>
      <c r="C4018">
        <v>2024</v>
      </c>
      <c r="D4018" t="s">
        <v>157</v>
      </c>
      <c r="E4018">
        <v>129</v>
      </c>
      <c r="F4018" t="s">
        <v>158</v>
      </c>
      <c r="G4018" t="s">
        <v>24</v>
      </c>
      <c r="H4018" t="s">
        <v>25</v>
      </c>
      <c r="I4018">
        <v>570</v>
      </c>
      <c r="J4018" t="s">
        <v>31</v>
      </c>
      <c r="K4018">
        <v>1000</v>
      </c>
      <c r="L4018">
        <v>5</v>
      </c>
      <c r="M4018">
        <v>1</v>
      </c>
      <c r="N4018" t="s">
        <v>27</v>
      </c>
      <c r="O4018" t="s">
        <v>27</v>
      </c>
      <c r="P4018" t="s">
        <v>28</v>
      </c>
      <c r="Q4018" t="s">
        <v>27</v>
      </c>
      <c r="R4018" t="s">
        <v>32</v>
      </c>
      <c r="S4018">
        <v>24</v>
      </c>
      <c r="T4018">
        <v>55</v>
      </c>
      <c r="U4018" t="s">
        <v>29</v>
      </c>
    </row>
    <row r="4019" spans="1:21" x14ac:dyDescent="0.35">
      <c r="A4019" t="s">
        <v>71</v>
      </c>
      <c r="B4019">
        <v>44</v>
      </c>
      <c r="C4019">
        <v>2024</v>
      </c>
      <c r="D4019" t="s">
        <v>157</v>
      </c>
      <c r="E4019">
        <v>129</v>
      </c>
      <c r="F4019" t="s">
        <v>158</v>
      </c>
      <c r="G4019" t="s">
        <v>24</v>
      </c>
      <c r="H4019" t="s">
        <v>25</v>
      </c>
      <c r="I4019">
        <v>680</v>
      </c>
      <c r="J4019" t="s">
        <v>31</v>
      </c>
      <c r="K4019">
        <v>1000</v>
      </c>
      <c r="L4019">
        <v>5</v>
      </c>
      <c r="M4019">
        <v>1</v>
      </c>
      <c r="N4019" t="s">
        <v>27</v>
      </c>
      <c r="O4019" t="s">
        <v>27</v>
      </c>
      <c r="P4019">
        <v>18</v>
      </c>
      <c r="Q4019" t="s">
        <v>27</v>
      </c>
      <c r="R4019" t="s">
        <v>32</v>
      </c>
      <c r="S4019">
        <v>20</v>
      </c>
      <c r="T4019">
        <v>140</v>
      </c>
      <c r="U4019" t="s">
        <v>29</v>
      </c>
    </row>
    <row r="4020" spans="1:21" x14ac:dyDescent="0.35">
      <c r="A4020" t="s">
        <v>72</v>
      </c>
      <c r="B4020">
        <v>45</v>
      </c>
      <c r="C4020">
        <v>2024</v>
      </c>
      <c r="D4020" t="s">
        <v>157</v>
      </c>
      <c r="E4020">
        <v>129</v>
      </c>
      <c r="F4020" t="s">
        <v>158</v>
      </c>
      <c r="G4020" t="s">
        <v>24</v>
      </c>
      <c r="H4020" t="s">
        <v>25</v>
      </c>
      <c r="I4020">
        <v>675</v>
      </c>
      <c r="J4020" t="s">
        <v>31</v>
      </c>
      <c r="K4020">
        <v>1000</v>
      </c>
      <c r="L4020">
        <v>5</v>
      </c>
      <c r="M4020">
        <v>2</v>
      </c>
      <c r="N4020" t="s">
        <v>27</v>
      </c>
      <c r="O4020" t="s">
        <v>27</v>
      </c>
      <c r="P4020" t="s">
        <v>28</v>
      </c>
      <c r="Q4020" t="s">
        <v>27</v>
      </c>
      <c r="R4020" t="s">
        <v>27</v>
      </c>
      <c r="S4020">
        <v>16</v>
      </c>
      <c r="T4020">
        <v>100</v>
      </c>
      <c r="U4020" t="s">
        <v>29</v>
      </c>
    </row>
    <row r="4021" spans="1:21" x14ac:dyDescent="0.35">
      <c r="A4021" t="s">
        <v>73</v>
      </c>
      <c r="B4021">
        <v>46</v>
      </c>
      <c r="C4021">
        <v>2024</v>
      </c>
      <c r="D4021" t="s">
        <v>157</v>
      </c>
      <c r="E4021">
        <v>129</v>
      </c>
      <c r="F4021" t="s">
        <v>158</v>
      </c>
      <c r="G4021" t="s">
        <v>24</v>
      </c>
      <c r="H4021" t="s">
        <v>25</v>
      </c>
      <c r="I4021">
        <v>590</v>
      </c>
      <c r="J4021" t="s">
        <v>31</v>
      </c>
      <c r="K4021">
        <v>1000</v>
      </c>
      <c r="L4021">
        <v>5</v>
      </c>
      <c r="M4021">
        <v>1</v>
      </c>
      <c r="N4021" t="s">
        <v>27</v>
      </c>
      <c r="O4021" t="s">
        <v>27</v>
      </c>
      <c r="P4021" t="s">
        <v>28</v>
      </c>
      <c r="Q4021" t="s">
        <v>27</v>
      </c>
      <c r="R4021" t="s">
        <v>32</v>
      </c>
      <c r="S4021">
        <v>12</v>
      </c>
      <c r="T4021">
        <v>100</v>
      </c>
      <c r="U4021" t="s">
        <v>39</v>
      </c>
    </row>
    <row r="4022" spans="1:21" x14ac:dyDescent="0.35">
      <c r="A4022" t="s">
        <v>74</v>
      </c>
      <c r="B4022">
        <v>47</v>
      </c>
      <c r="C4022">
        <v>2024</v>
      </c>
      <c r="D4022" t="s">
        <v>157</v>
      </c>
      <c r="E4022">
        <v>129</v>
      </c>
      <c r="F4022" t="s">
        <v>158</v>
      </c>
      <c r="G4022" t="s">
        <v>24</v>
      </c>
      <c r="H4022" t="s">
        <v>25</v>
      </c>
      <c r="I4022">
        <v>640</v>
      </c>
      <c r="J4022" t="s">
        <v>31</v>
      </c>
      <c r="K4022">
        <v>1000</v>
      </c>
      <c r="L4022">
        <v>5</v>
      </c>
      <c r="M4022">
        <v>1</v>
      </c>
      <c r="N4022" t="s">
        <v>27</v>
      </c>
      <c r="O4022" t="s">
        <v>27</v>
      </c>
      <c r="P4022" t="s">
        <v>28</v>
      </c>
      <c r="Q4022" t="s">
        <v>27</v>
      </c>
      <c r="R4022" t="s">
        <v>32</v>
      </c>
      <c r="S4022">
        <v>24</v>
      </c>
      <c r="T4022">
        <v>85</v>
      </c>
      <c r="U4022" t="s">
        <v>39</v>
      </c>
    </row>
    <row r="4023" spans="1:21" x14ac:dyDescent="0.35">
      <c r="A4023" t="s">
        <v>75</v>
      </c>
      <c r="B4023">
        <v>48</v>
      </c>
      <c r="C4023">
        <v>2024</v>
      </c>
      <c r="D4023" t="s">
        <v>157</v>
      </c>
      <c r="E4023">
        <v>129</v>
      </c>
      <c r="F4023" t="s">
        <v>158</v>
      </c>
      <c r="G4023" t="s">
        <v>24</v>
      </c>
      <c r="H4023" t="s">
        <v>25</v>
      </c>
      <c r="I4023">
        <v>680</v>
      </c>
      <c r="J4023" t="s">
        <v>31</v>
      </c>
      <c r="K4023">
        <v>1000</v>
      </c>
      <c r="L4023">
        <v>5</v>
      </c>
      <c r="M4023">
        <v>2</v>
      </c>
      <c r="N4023" t="s">
        <v>27</v>
      </c>
      <c r="O4023" t="s">
        <v>27</v>
      </c>
      <c r="P4023" t="s">
        <v>28</v>
      </c>
      <c r="Q4023" t="s">
        <v>27</v>
      </c>
      <c r="R4023" t="s">
        <v>27</v>
      </c>
      <c r="S4023">
        <v>24</v>
      </c>
      <c r="T4023">
        <v>248</v>
      </c>
      <c r="U4023" t="s">
        <v>29</v>
      </c>
    </row>
    <row r="4024" spans="1:21" x14ac:dyDescent="0.35">
      <c r="A4024" t="s">
        <v>76</v>
      </c>
      <c r="B4024">
        <v>49</v>
      </c>
      <c r="C4024">
        <v>2024</v>
      </c>
      <c r="D4024" t="s">
        <v>157</v>
      </c>
      <c r="E4024">
        <v>129</v>
      </c>
      <c r="F4024" t="s">
        <v>158</v>
      </c>
      <c r="G4024" t="s">
        <v>24</v>
      </c>
      <c r="H4024" t="s">
        <v>25</v>
      </c>
      <c r="I4024">
        <v>610</v>
      </c>
      <c r="J4024" t="s">
        <v>31</v>
      </c>
      <c r="K4024">
        <v>1000</v>
      </c>
      <c r="L4024">
        <v>5</v>
      </c>
      <c r="M4024">
        <v>1</v>
      </c>
      <c r="N4024" t="s">
        <v>27</v>
      </c>
      <c r="O4024" t="s">
        <v>27</v>
      </c>
      <c r="P4024" t="s">
        <v>28</v>
      </c>
      <c r="Q4024" t="s">
        <v>27</v>
      </c>
      <c r="R4024" t="s">
        <v>27</v>
      </c>
      <c r="S4024">
        <v>24</v>
      </c>
      <c r="T4024">
        <v>47</v>
      </c>
      <c r="U4024" t="s">
        <v>29</v>
      </c>
    </row>
    <row r="4025" spans="1:21" x14ac:dyDescent="0.35">
      <c r="A4025" t="s">
        <v>77</v>
      </c>
      <c r="B4025">
        <v>50</v>
      </c>
      <c r="C4025">
        <v>2024</v>
      </c>
      <c r="D4025" t="s">
        <v>157</v>
      </c>
      <c r="E4025">
        <v>129</v>
      </c>
      <c r="F4025" t="s">
        <v>158</v>
      </c>
      <c r="G4025" t="s">
        <v>24</v>
      </c>
      <c r="H4025" t="s">
        <v>25</v>
      </c>
      <c r="I4025">
        <v>655</v>
      </c>
      <c r="J4025" t="s">
        <v>31</v>
      </c>
      <c r="K4025">
        <v>1000</v>
      </c>
      <c r="L4025">
        <v>5</v>
      </c>
      <c r="M4025">
        <v>1</v>
      </c>
      <c r="N4025" t="s">
        <v>27</v>
      </c>
      <c r="O4025" t="s">
        <v>27</v>
      </c>
      <c r="P4025" t="s">
        <v>28</v>
      </c>
      <c r="Q4025" t="s">
        <v>27</v>
      </c>
      <c r="R4025" t="s">
        <v>27</v>
      </c>
      <c r="S4025">
        <v>20</v>
      </c>
      <c r="T4025">
        <v>180</v>
      </c>
      <c r="U4025" t="s">
        <v>29</v>
      </c>
    </row>
    <row r="4026" spans="1:21" x14ac:dyDescent="0.35">
      <c r="A4026" t="s">
        <v>78</v>
      </c>
      <c r="B4026">
        <v>51</v>
      </c>
      <c r="C4026">
        <v>2024</v>
      </c>
      <c r="D4026" t="s">
        <v>157</v>
      </c>
      <c r="E4026">
        <v>129</v>
      </c>
      <c r="F4026" t="s">
        <v>158</v>
      </c>
      <c r="G4026" t="s">
        <v>24</v>
      </c>
      <c r="H4026" t="s">
        <v>25</v>
      </c>
      <c r="I4026">
        <v>670</v>
      </c>
      <c r="J4026" t="s">
        <v>31</v>
      </c>
      <c r="K4026">
        <v>1000</v>
      </c>
      <c r="L4026">
        <v>5</v>
      </c>
      <c r="M4026">
        <v>1</v>
      </c>
      <c r="N4026" t="s">
        <v>27</v>
      </c>
      <c r="O4026" t="s">
        <v>27</v>
      </c>
      <c r="P4026" t="s">
        <v>28</v>
      </c>
      <c r="Q4026" t="s">
        <v>32</v>
      </c>
      <c r="R4026" t="s">
        <v>27</v>
      </c>
      <c r="S4026">
        <v>20</v>
      </c>
      <c r="T4026">
        <v>135</v>
      </c>
      <c r="U4026" t="s">
        <v>29</v>
      </c>
    </row>
    <row r="4027" spans="1:21" x14ac:dyDescent="0.35">
      <c r="A4027" t="s">
        <v>79</v>
      </c>
      <c r="B4027">
        <v>53</v>
      </c>
      <c r="C4027">
        <v>2024</v>
      </c>
      <c r="D4027" t="s">
        <v>157</v>
      </c>
      <c r="E4027">
        <v>129</v>
      </c>
      <c r="F4027" t="s">
        <v>158</v>
      </c>
      <c r="G4027" t="s">
        <v>24</v>
      </c>
      <c r="H4027" t="s">
        <v>25</v>
      </c>
      <c r="I4027">
        <v>706</v>
      </c>
      <c r="J4027" t="s">
        <v>31</v>
      </c>
      <c r="K4027">
        <v>1000</v>
      </c>
      <c r="L4027">
        <v>5</v>
      </c>
      <c r="M4027">
        <v>2</v>
      </c>
      <c r="N4027" t="s">
        <v>27</v>
      </c>
      <c r="O4027" t="s">
        <v>27</v>
      </c>
      <c r="P4027" t="s">
        <v>28</v>
      </c>
      <c r="Q4027" t="s">
        <v>27</v>
      </c>
      <c r="R4027" t="s">
        <v>32</v>
      </c>
      <c r="S4027">
        <v>30</v>
      </c>
      <c r="T4027">
        <v>157</v>
      </c>
      <c r="U4027" t="s">
        <v>29</v>
      </c>
    </row>
    <row r="4028" spans="1:21" x14ac:dyDescent="0.35">
      <c r="A4028" t="s">
        <v>80</v>
      </c>
      <c r="B4028">
        <v>54</v>
      </c>
      <c r="C4028">
        <v>2024</v>
      </c>
      <c r="D4028" t="s">
        <v>157</v>
      </c>
      <c r="E4028">
        <v>129</v>
      </c>
      <c r="F4028" t="s">
        <v>158</v>
      </c>
      <c r="G4028" t="s">
        <v>24</v>
      </c>
      <c r="H4028" t="s">
        <v>25</v>
      </c>
      <c r="I4028">
        <v>690</v>
      </c>
      <c r="J4028" t="s">
        <v>31</v>
      </c>
      <c r="K4028">
        <v>1000</v>
      </c>
      <c r="L4028">
        <v>5</v>
      </c>
      <c r="M4028">
        <v>1</v>
      </c>
      <c r="N4028" t="s">
        <v>27</v>
      </c>
      <c r="O4028" t="s">
        <v>27</v>
      </c>
      <c r="P4028" t="s">
        <v>28</v>
      </c>
      <c r="Q4028" t="s">
        <v>27</v>
      </c>
      <c r="R4028" t="s">
        <v>32</v>
      </c>
      <c r="S4028">
        <v>24</v>
      </c>
      <c r="T4028">
        <v>120</v>
      </c>
      <c r="U4028" t="s">
        <v>39</v>
      </c>
    </row>
    <row r="4029" spans="1:21" x14ac:dyDescent="0.35">
      <c r="A4029" t="s">
        <v>81</v>
      </c>
      <c r="B4029">
        <v>55</v>
      </c>
      <c r="C4029">
        <v>2024</v>
      </c>
      <c r="D4029" t="s">
        <v>157</v>
      </c>
      <c r="E4029">
        <v>129</v>
      </c>
      <c r="F4029" t="s">
        <v>158</v>
      </c>
      <c r="G4029" t="s">
        <v>24</v>
      </c>
      <c r="H4029" t="s">
        <v>25</v>
      </c>
      <c r="I4029">
        <v>675</v>
      </c>
      <c r="J4029" t="s">
        <v>31</v>
      </c>
      <c r="K4029">
        <v>1000</v>
      </c>
      <c r="L4029">
        <v>5</v>
      </c>
      <c r="M4029">
        <v>2</v>
      </c>
      <c r="N4029" t="s">
        <v>27</v>
      </c>
      <c r="O4029" t="s">
        <v>27</v>
      </c>
      <c r="P4029" t="s">
        <v>28</v>
      </c>
      <c r="Q4029" t="s">
        <v>32</v>
      </c>
      <c r="R4029" t="s">
        <v>27</v>
      </c>
      <c r="S4029">
        <v>24</v>
      </c>
      <c r="T4029">
        <v>60</v>
      </c>
      <c r="U4029" t="s">
        <v>39</v>
      </c>
    </row>
    <row r="4030" spans="1:21" x14ac:dyDescent="0.35">
      <c r="A4030" t="s">
        <v>82</v>
      </c>
      <c r="B4030">
        <v>56</v>
      </c>
      <c r="C4030">
        <v>2024</v>
      </c>
      <c r="D4030" t="s">
        <v>157</v>
      </c>
      <c r="E4030">
        <v>129</v>
      </c>
      <c r="F4030" t="s">
        <v>158</v>
      </c>
      <c r="G4030" t="s">
        <v>24</v>
      </c>
      <c r="H4030" t="s">
        <v>25</v>
      </c>
      <c r="I4030">
        <v>765</v>
      </c>
      <c r="J4030" t="s">
        <v>31</v>
      </c>
      <c r="K4030">
        <v>1000</v>
      </c>
      <c r="L4030">
        <v>5</v>
      </c>
      <c r="M4030">
        <v>1</v>
      </c>
      <c r="N4030" t="s">
        <v>27</v>
      </c>
      <c r="O4030" t="s">
        <v>27</v>
      </c>
      <c r="P4030" t="s">
        <v>28</v>
      </c>
      <c r="Q4030" t="s">
        <v>27</v>
      </c>
      <c r="R4030" t="s">
        <v>27</v>
      </c>
      <c r="S4030">
        <v>24</v>
      </c>
      <c r="T4030">
        <v>110</v>
      </c>
      <c r="U4030" t="s">
        <v>29</v>
      </c>
    </row>
    <row r="4031" spans="1:21" x14ac:dyDescent="0.35">
      <c r="A4031" t="s">
        <v>21</v>
      </c>
      <c r="B4031">
        <v>1</v>
      </c>
      <c r="C4031">
        <v>2024</v>
      </c>
      <c r="D4031" t="s">
        <v>159</v>
      </c>
      <c r="E4031">
        <v>130</v>
      </c>
      <c r="F4031" t="s">
        <v>158</v>
      </c>
      <c r="G4031" t="s">
        <v>24</v>
      </c>
      <c r="H4031" t="s">
        <v>25</v>
      </c>
      <c r="I4031">
        <v>655</v>
      </c>
      <c r="J4031" t="s">
        <v>126</v>
      </c>
      <c r="K4031">
        <v>667</v>
      </c>
      <c r="L4031">
        <v>3</v>
      </c>
      <c r="M4031">
        <v>1</v>
      </c>
      <c r="N4031" t="s">
        <v>27</v>
      </c>
      <c r="O4031" t="s">
        <v>27</v>
      </c>
      <c r="Q4031" t="s">
        <v>27</v>
      </c>
      <c r="R4031" t="s">
        <v>27</v>
      </c>
      <c r="S4031">
        <v>20</v>
      </c>
      <c r="T4031">
        <v>115</v>
      </c>
      <c r="U4031" t="s">
        <v>39</v>
      </c>
    </row>
    <row r="4032" spans="1:21" x14ac:dyDescent="0.35">
      <c r="A4032" t="s">
        <v>30</v>
      </c>
      <c r="B4032">
        <v>2</v>
      </c>
      <c r="C4032">
        <v>2024</v>
      </c>
      <c r="D4032" t="s">
        <v>159</v>
      </c>
      <c r="E4032">
        <v>130</v>
      </c>
      <c r="F4032" t="s">
        <v>158</v>
      </c>
      <c r="G4032" t="s">
        <v>24</v>
      </c>
      <c r="H4032" t="s">
        <v>25</v>
      </c>
      <c r="I4032">
        <v>795</v>
      </c>
      <c r="J4032" t="s">
        <v>126</v>
      </c>
      <c r="K4032">
        <v>334</v>
      </c>
      <c r="L4032">
        <v>3</v>
      </c>
      <c r="M4032">
        <v>1</v>
      </c>
      <c r="N4032" t="s">
        <v>27</v>
      </c>
      <c r="O4032" t="s">
        <v>27</v>
      </c>
      <c r="Q4032" t="s">
        <v>32</v>
      </c>
      <c r="R4032" t="s">
        <v>32</v>
      </c>
      <c r="S4032">
        <v>24</v>
      </c>
      <c r="T4032">
        <v>130</v>
      </c>
      <c r="U4032" t="s">
        <v>29</v>
      </c>
    </row>
    <row r="4033" spans="1:21" x14ac:dyDescent="0.35">
      <c r="A4033" t="s">
        <v>33</v>
      </c>
      <c r="B4033">
        <v>4</v>
      </c>
      <c r="C4033">
        <v>2024</v>
      </c>
      <c r="D4033" t="s">
        <v>159</v>
      </c>
      <c r="E4033">
        <v>130</v>
      </c>
      <c r="F4033" t="s">
        <v>158</v>
      </c>
      <c r="G4033" t="s">
        <v>24</v>
      </c>
      <c r="H4033" t="s">
        <v>25</v>
      </c>
      <c r="I4033">
        <v>710</v>
      </c>
      <c r="J4033" t="s">
        <v>126</v>
      </c>
      <c r="K4033">
        <v>608</v>
      </c>
      <c r="L4033">
        <v>3</v>
      </c>
      <c r="M4033">
        <v>1</v>
      </c>
      <c r="N4033" t="s">
        <v>27</v>
      </c>
      <c r="O4033" t="s">
        <v>27</v>
      </c>
      <c r="Q4033" t="s">
        <v>32</v>
      </c>
      <c r="R4033" t="s">
        <v>27</v>
      </c>
      <c r="S4033">
        <v>12</v>
      </c>
      <c r="T4033">
        <v>70</v>
      </c>
      <c r="U4033" t="s">
        <v>39</v>
      </c>
    </row>
    <row r="4034" spans="1:21" x14ac:dyDescent="0.35">
      <c r="A4034" t="s">
        <v>34</v>
      </c>
      <c r="B4034">
        <v>5</v>
      </c>
      <c r="C4034">
        <v>2024</v>
      </c>
      <c r="D4034" t="s">
        <v>159</v>
      </c>
      <c r="E4034">
        <v>130</v>
      </c>
      <c r="F4034" t="s">
        <v>158</v>
      </c>
      <c r="G4034" t="s">
        <v>24</v>
      </c>
      <c r="H4034" t="s">
        <v>25</v>
      </c>
      <c r="I4034">
        <v>543</v>
      </c>
      <c r="J4034" t="s">
        <v>126</v>
      </c>
      <c r="K4034">
        <v>334</v>
      </c>
      <c r="L4034">
        <v>3</v>
      </c>
      <c r="M4034">
        <v>1</v>
      </c>
      <c r="N4034" t="s">
        <v>27</v>
      </c>
      <c r="O4034" t="s">
        <v>27</v>
      </c>
      <c r="P4034">
        <v>18</v>
      </c>
      <c r="Q4034" t="s">
        <v>32</v>
      </c>
      <c r="R4034" t="s">
        <v>32</v>
      </c>
      <c r="S4034">
        <v>20</v>
      </c>
      <c r="T4034">
        <v>3</v>
      </c>
      <c r="U4034" t="s">
        <v>39</v>
      </c>
    </row>
    <row r="4035" spans="1:21" x14ac:dyDescent="0.35">
      <c r="A4035" t="s">
        <v>35</v>
      </c>
      <c r="B4035">
        <v>6</v>
      </c>
      <c r="C4035">
        <v>2024</v>
      </c>
      <c r="D4035" t="s">
        <v>159</v>
      </c>
      <c r="E4035">
        <v>130</v>
      </c>
      <c r="F4035" t="s">
        <v>158</v>
      </c>
      <c r="G4035" t="s">
        <v>24</v>
      </c>
      <c r="H4035" t="s">
        <v>25</v>
      </c>
      <c r="I4035">
        <v>590</v>
      </c>
      <c r="J4035" t="s">
        <v>126</v>
      </c>
      <c r="K4035">
        <v>667</v>
      </c>
      <c r="L4035">
        <v>3</v>
      </c>
      <c r="M4035">
        <v>1</v>
      </c>
      <c r="N4035" t="s">
        <v>27</v>
      </c>
      <c r="O4035" t="s">
        <v>27</v>
      </c>
      <c r="P4035">
        <v>18</v>
      </c>
      <c r="Q4035" t="s">
        <v>27</v>
      </c>
      <c r="R4035" t="s">
        <v>27</v>
      </c>
      <c r="S4035">
        <v>24</v>
      </c>
      <c r="T4035">
        <v>180</v>
      </c>
      <c r="U4035" t="s">
        <v>39</v>
      </c>
    </row>
    <row r="4036" spans="1:21" x14ac:dyDescent="0.35">
      <c r="A4036" t="s">
        <v>36</v>
      </c>
      <c r="B4036">
        <v>8</v>
      </c>
      <c r="C4036">
        <v>2024</v>
      </c>
      <c r="D4036" t="s">
        <v>159</v>
      </c>
      <c r="E4036">
        <v>130</v>
      </c>
      <c r="F4036" t="s">
        <v>158</v>
      </c>
      <c r="G4036" t="s">
        <v>24</v>
      </c>
      <c r="H4036" t="s">
        <v>25</v>
      </c>
      <c r="I4036">
        <v>562</v>
      </c>
      <c r="J4036" t="s">
        <v>126</v>
      </c>
      <c r="K4036">
        <v>667</v>
      </c>
      <c r="L4036">
        <v>3</v>
      </c>
      <c r="M4036">
        <v>1</v>
      </c>
      <c r="N4036" t="s">
        <v>27</v>
      </c>
      <c r="O4036" t="s">
        <v>27</v>
      </c>
      <c r="Q4036" t="s">
        <v>27</v>
      </c>
      <c r="R4036" t="s">
        <v>27</v>
      </c>
      <c r="S4036">
        <v>24</v>
      </c>
      <c r="T4036">
        <v>24</v>
      </c>
      <c r="U4036" t="s">
        <v>29</v>
      </c>
    </row>
    <row r="4037" spans="1:21" x14ac:dyDescent="0.35">
      <c r="A4037" t="s">
        <v>37</v>
      </c>
      <c r="B4037">
        <v>9</v>
      </c>
      <c r="C4037">
        <v>2024</v>
      </c>
      <c r="D4037" t="s">
        <v>159</v>
      </c>
      <c r="E4037">
        <v>130</v>
      </c>
      <c r="F4037" t="s">
        <v>158</v>
      </c>
      <c r="G4037" t="s">
        <v>24</v>
      </c>
      <c r="H4037" t="s">
        <v>25</v>
      </c>
      <c r="I4037">
        <v>740</v>
      </c>
      <c r="J4037" t="s">
        <v>126</v>
      </c>
      <c r="K4037">
        <v>334</v>
      </c>
      <c r="L4037">
        <v>3</v>
      </c>
      <c r="M4037">
        <v>1</v>
      </c>
      <c r="N4037" t="s">
        <v>27</v>
      </c>
      <c r="O4037" t="s">
        <v>27</v>
      </c>
      <c r="Q4037" t="s">
        <v>27</v>
      </c>
      <c r="R4037" t="s">
        <v>27</v>
      </c>
      <c r="S4037">
        <v>18</v>
      </c>
      <c r="T4037">
        <v>205</v>
      </c>
      <c r="U4037" t="s">
        <v>29</v>
      </c>
    </row>
    <row r="4038" spans="1:21" x14ac:dyDescent="0.35">
      <c r="A4038" t="s">
        <v>38</v>
      </c>
      <c r="B4038">
        <v>10</v>
      </c>
      <c r="C4038">
        <v>2024</v>
      </c>
      <c r="D4038" t="s">
        <v>159</v>
      </c>
      <c r="E4038">
        <v>130</v>
      </c>
      <c r="F4038" t="s">
        <v>158</v>
      </c>
      <c r="G4038" t="s">
        <v>24</v>
      </c>
      <c r="H4038" t="s">
        <v>25</v>
      </c>
      <c r="I4038">
        <v>628</v>
      </c>
      <c r="J4038" t="s">
        <v>126</v>
      </c>
      <c r="K4038">
        <v>667</v>
      </c>
      <c r="L4038">
        <v>3</v>
      </c>
      <c r="M4038">
        <v>1</v>
      </c>
      <c r="N4038" t="s">
        <v>27</v>
      </c>
      <c r="O4038" t="s">
        <v>27</v>
      </c>
      <c r="Q4038" t="s">
        <v>27</v>
      </c>
      <c r="R4038" t="s">
        <v>27</v>
      </c>
      <c r="S4038">
        <v>24</v>
      </c>
      <c r="T4038">
        <v>88</v>
      </c>
      <c r="U4038" t="s">
        <v>39</v>
      </c>
    </row>
    <row r="4039" spans="1:21" x14ac:dyDescent="0.35">
      <c r="A4039" t="s">
        <v>40</v>
      </c>
      <c r="B4039">
        <v>11</v>
      </c>
      <c r="C4039">
        <v>2024</v>
      </c>
      <c r="D4039" t="s">
        <v>159</v>
      </c>
      <c r="E4039">
        <v>130</v>
      </c>
      <c r="F4039" t="s">
        <v>158</v>
      </c>
      <c r="G4039" t="s">
        <v>24</v>
      </c>
      <c r="H4039" t="s">
        <v>25</v>
      </c>
      <c r="I4039">
        <v>804</v>
      </c>
      <c r="J4039" t="s">
        <v>126</v>
      </c>
      <c r="K4039">
        <v>667</v>
      </c>
      <c r="L4039">
        <v>3</v>
      </c>
      <c r="M4039">
        <v>1</v>
      </c>
      <c r="N4039" t="s">
        <v>27</v>
      </c>
      <c r="O4039" t="s">
        <v>27</v>
      </c>
      <c r="P4039">
        <v>18</v>
      </c>
      <c r="Q4039" t="s">
        <v>27</v>
      </c>
      <c r="R4039" t="s">
        <v>27</v>
      </c>
      <c r="S4039">
        <v>12</v>
      </c>
      <c r="T4039">
        <v>179</v>
      </c>
      <c r="U4039" t="s">
        <v>29</v>
      </c>
    </row>
    <row r="4040" spans="1:21" x14ac:dyDescent="0.35">
      <c r="A4040" t="s">
        <v>41</v>
      </c>
      <c r="B4040">
        <v>12</v>
      </c>
      <c r="C4040">
        <v>2024</v>
      </c>
      <c r="D4040" t="s">
        <v>159</v>
      </c>
      <c r="E4040">
        <v>130</v>
      </c>
      <c r="F4040" t="s">
        <v>158</v>
      </c>
      <c r="G4040" t="s">
        <v>24</v>
      </c>
      <c r="H4040" t="s">
        <v>25</v>
      </c>
      <c r="I4040">
        <v>720</v>
      </c>
      <c r="J4040" t="s">
        <v>126</v>
      </c>
      <c r="K4040">
        <v>84</v>
      </c>
      <c r="L4040">
        <v>3</v>
      </c>
      <c r="M4040">
        <v>1</v>
      </c>
      <c r="N4040" t="s">
        <v>27</v>
      </c>
      <c r="O4040" t="s">
        <v>27</v>
      </c>
      <c r="Q4040" t="s">
        <v>32</v>
      </c>
      <c r="R4040" t="s">
        <v>27</v>
      </c>
      <c r="S4040">
        <v>26</v>
      </c>
      <c r="T4040">
        <v>60</v>
      </c>
      <c r="U4040" t="s">
        <v>29</v>
      </c>
    </row>
    <row r="4041" spans="1:21" x14ac:dyDescent="0.35">
      <c r="A4041" t="s">
        <v>42</v>
      </c>
      <c r="B4041">
        <v>13</v>
      </c>
      <c r="C4041">
        <v>2024</v>
      </c>
      <c r="D4041" t="s">
        <v>159</v>
      </c>
      <c r="E4041">
        <v>130</v>
      </c>
      <c r="F4041" t="s">
        <v>158</v>
      </c>
      <c r="G4041" t="s">
        <v>24</v>
      </c>
      <c r="H4041" t="s">
        <v>25</v>
      </c>
      <c r="I4041">
        <v>600</v>
      </c>
      <c r="J4041" t="s">
        <v>126</v>
      </c>
      <c r="K4041">
        <v>667</v>
      </c>
      <c r="L4041">
        <v>3</v>
      </c>
      <c r="M4041">
        <v>1</v>
      </c>
      <c r="N4041" t="s">
        <v>27</v>
      </c>
      <c r="O4041" t="s">
        <v>27</v>
      </c>
      <c r="P4041">
        <v>18</v>
      </c>
      <c r="Q4041" t="s">
        <v>32</v>
      </c>
      <c r="R4041" t="s">
        <v>27</v>
      </c>
      <c r="S4041">
        <v>24</v>
      </c>
      <c r="T4041">
        <v>55</v>
      </c>
      <c r="U4041" t="s">
        <v>39</v>
      </c>
    </row>
    <row r="4042" spans="1:21" x14ac:dyDescent="0.35">
      <c r="A4042" t="s">
        <v>43</v>
      </c>
      <c r="B4042">
        <v>15</v>
      </c>
      <c r="C4042">
        <v>2024</v>
      </c>
      <c r="D4042" t="s">
        <v>159</v>
      </c>
      <c r="E4042">
        <v>130</v>
      </c>
      <c r="F4042" t="s">
        <v>158</v>
      </c>
      <c r="G4042" t="s">
        <v>24</v>
      </c>
      <c r="H4042" t="s">
        <v>25</v>
      </c>
      <c r="I4042">
        <v>726</v>
      </c>
      <c r="J4042" t="s">
        <v>126</v>
      </c>
      <c r="K4042">
        <v>667</v>
      </c>
      <c r="L4042">
        <v>3</v>
      </c>
      <c r="M4042">
        <v>1</v>
      </c>
      <c r="N4042" t="s">
        <v>27</v>
      </c>
      <c r="O4042" t="s">
        <v>27</v>
      </c>
      <c r="P4042">
        <v>18</v>
      </c>
      <c r="Q4042" t="s">
        <v>27</v>
      </c>
      <c r="R4042" t="s">
        <v>27</v>
      </c>
      <c r="S4042">
        <v>0</v>
      </c>
      <c r="T4042">
        <v>186</v>
      </c>
      <c r="U4042" t="s">
        <v>39</v>
      </c>
    </row>
    <row r="4043" spans="1:21" x14ac:dyDescent="0.35">
      <c r="A4043" t="s">
        <v>44</v>
      </c>
      <c r="B4043">
        <v>16</v>
      </c>
      <c r="C4043">
        <v>2024</v>
      </c>
      <c r="D4043" t="s">
        <v>159</v>
      </c>
      <c r="E4043">
        <v>130</v>
      </c>
      <c r="F4043" t="s">
        <v>158</v>
      </c>
      <c r="G4043" t="s">
        <v>24</v>
      </c>
      <c r="H4043" t="s">
        <v>25</v>
      </c>
      <c r="I4043">
        <v>600</v>
      </c>
      <c r="J4043" t="s">
        <v>126</v>
      </c>
      <c r="K4043">
        <v>667</v>
      </c>
      <c r="L4043">
        <v>3</v>
      </c>
      <c r="M4043">
        <v>1</v>
      </c>
      <c r="N4043" t="s">
        <v>27</v>
      </c>
      <c r="O4043" t="s">
        <v>27</v>
      </c>
      <c r="Q4043" t="s">
        <v>32</v>
      </c>
      <c r="R4043" t="s">
        <v>27</v>
      </c>
      <c r="S4043">
        <v>20</v>
      </c>
      <c r="T4043">
        <v>60</v>
      </c>
      <c r="U4043" t="s">
        <v>29</v>
      </c>
    </row>
    <row r="4044" spans="1:21" x14ac:dyDescent="0.35">
      <c r="A4044" t="s">
        <v>45</v>
      </c>
      <c r="B4044">
        <v>17</v>
      </c>
      <c r="C4044">
        <v>2024</v>
      </c>
      <c r="D4044" t="s">
        <v>159</v>
      </c>
      <c r="E4044">
        <v>130</v>
      </c>
      <c r="F4044" t="s">
        <v>158</v>
      </c>
      <c r="G4044" t="s">
        <v>24</v>
      </c>
      <c r="H4044" t="s">
        <v>25</v>
      </c>
      <c r="I4044">
        <v>565</v>
      </c>
      <c r="J4044" t="s">
        <v>126</v>
      </c>
      <c r="K4044">
        <v>667</v>
      </c>
      <c r="L4044">
        <v>3</v>
      </c>
      <c r="M4044">
        <v>1</v>
      </c>
      <c r="N4044" t="s">
        <v>27</v>
      </c>
      <c r="O4044" t="s">
        <v>27</v>
      </c>
      <c r="Q4044" t="s">
        <v>27</v>
      </c>
      <c r="R4044" t="s">
        <v>27</v>
      </c>
      <c r="S4044">
        <v>24</v>
      </c>
      <c r="T4044">
        <v>20</v>
      </c>
      <c r="U4044" t="s">
        <v>29</v>
      </c>
    </row>
    <row r="4045" spans="1:21" x14ac:dyDescent="0.35">
      <c r="A4045" t="s">
        <v>46</v>
      </c>
      <c r="B4045">
        <v>18</v>
      </c>
      <c r="C4045">
        <v>2024</v>
      </c>
      <c r="D4045" t="s">
        <v>159</v>
      </c>
      <c r="E4045">
        <v>130</v>
      </c>
      <c r="F4045" t="s">
        <v>158</v>
      </c>
      <c r="G4045" t="s">
        <v>24</v>
      </c>
      <c r="H4045" t="s">
        <v>25</v>
      </c>
      <c r="I4045">
        <v>640</v>
      </c>
      <c r="J4045" t="s">
        <v>126</v>
      </c>
      <c r="K4045">
        <v>667</v>
      </c>
      <c r="L4045">
        <v>3</v>
      </c>
      <c r="M4045">
        <v>1</v>
      </c>
      <c r="N4045" t="s">
        <v>27</v>
      </c>
      <c r="O4045" t="s">
        <v>27</v>
      </c>
      <c r="Q4045" t="s">
        <v>27</v>
      </c>
      <c r="R4045" t="s">
        <v>27</v>
      </c>
      <c r="S4045">
        <v>18</v>
      </c>
      <c r="T4045">
        <v>100</v>
      </c>
      <c r="U4045" t="s">
        <v>29</v>
      </c>
    </row>
    <row r="4046" spans="1:21" x14ac:dyDescent="0.35">
      <c r="A4046" t="s">
        <v>47</v>
      </c>
      <c r="B4046">
        <v>19</v>
      </c>
      <c r="C4046">
        <v>2024</v>
      </c>
      <c r="D4046" t="s">
        <v>159</v>
      </c>
      <c r="E4046">
        <v>130</v>
      </c>
      <c r="F4046" t="s">
        <v>158</v>
      </c>
      <c r="G4046" t="s">
        <v>24</v>
      </c>
      <c r="H4046" t="s">
        <v>25</v>
      </c>
      <c r="I4046">
        <v>660</v>
      </c>
      <c r="J4046" t="s">
        <v>126</v>
      </c>
      <c r="K4046">
        <v>334</v>
      </c>
      <c r="L4046">
        <v>3</v>
      </c>
      <c r="M4046">
        <v>1</v>
      </c>
      <c r="N4046" t="s">
        <v>27</v>
      </c>
      <c r="O4046" t="s">
        <v>27</v>
      </c>
      <c r="Q4046" t="s">
        <v>27</v>
      </c>
      <c r="R4046" t="s">
        <v>27</v>
      </c>
      <c r="S4046">
        <v>15</v>
      </c>
      <c r="T4046">
        <v>60</v>
      </c>
      <c r="U4046" t="s">
        <v>29</v>
      </c>
    </row>
    <row r="4047" spans="1:21" x14ac:dyDescent="0.35">
      <c r="A4047" t="s">
        <v>48</v>
      </c>
      <c r="B4047">
        <v>20</v>
      </c>
      <c r="C4047">
        <v>2024</v>
      </c>
      <c r="D4047" t="s">
        <v>159</v>
      </c>
      <c r="E4047">
        <v>130</v>
      </c>
      <c r="F4047" t="s">
        <v>158</v>
      </c>
      <c r="G4047" t="s">
        <v>24</v>
      </c>
      <c r="H4047" t="s">
        <v>25</v>
      </c>
      <c r="I4047">
        <v>620</v>
      </c>
      <c r="J4047" t="s">
        <v>126</v>
      </c>
      <c r="K4047">
        <v>667</v>
      </c>
      <c r="L4047">
        <v>3</v>
      </c>
      <c r="M4047">
        <v>1</v>
      </c>
      <c r="N4047" t="s">
        <v>27</v>
      </c>
      <c r="O4047" t="s">
        <v>27</v>
      </c>
      <c r="Q4047" t="s">
        <v>27</v>
      </c>
      <c r="R4047" t="s">
        <v>27</v>
      </c>
      <c r="S4047">
        <v>40</v>
      </c>
      <c r="T4047">
        <v>144</v>
      </c>
      <c r="U4047" t="s">
        <v>29</v>
      </c>
    </row>
    <row r="4048" spans="1:21" x14ac:dyDescent="0.35">
      <c r="A4048" t="s">
        <v>49</v>
      </c>
      <c r="B4048">
        <v>21</v>
      </c>
      <c r="C4048">
        <v>2024</v>
      </c>
      <c r="D4048" t="s">
        <v>159</v>
      </c>
      <c r="E4048">
        <v>130</v>
      </c>
      <c r="F4048" t="s">
        <v>158</v>
      </c>
      <c r="G4048" t="s">
        <v>24</v>
      </c>
      <c r="H4048" t="s">
        <v>25</v>
      </c>
      <c r="I4048">
        <v>575</v>
      </c>
      <c r="J4048" t="s">
        <v>126</v>
      </c>
      <c r="K4048">
        <v>667</v>
      </c>
      <c r="L4048">
        <v>3</v>
      </c>
      <c r="M4048">
        <v>2</v>
      </c>
      <c r="N4048" t="s">
        <v>27</v>
      </c>
      <c r="O4048" t="s">
        <v>27</v>
      </c>
      <c r="Q4048" t="s">
        <v>32</v>
      </c>
      <c r="R4048" t="s">
        <v>27</v>
      </c>
      <c r="S4048">
        <v>24</v>
      </c>
      <c r="T4048">
        <v>70</v>
      </c>
      <c r="U4048" t="s">
        <v>39</v>
      </c>
    </row>
    <row r="4049" spans="1:21" x14ac:dyDescent="0.35">
      <c r="A4049" t="s">
        <v>50</v>
      </c>
      <c r="B4049">
        <v>22</v>
      </c>
      <c r="C4049">
        <v>2024</v>
      </c>
      <c r="D4049" t="s">
        <v>159</v>
      </c>
      <c r="E4049">
        <v>130</v>
      </c>
      <c r="F4049" t="s">
        <v>158</v>
      </c>
      <c r="G4049" t="s">
        <v>24</v>
      </c>
      <c r="H4049" t="s">
        <v>25</v>
      </c>
      <c r="I4049">
        <v>615</v>
      </c>
      <c r="J4049" t="s">
        <v>126</v>
      </c>
      <c r="K4049">
        <v>667</v>
      </c>
      <c r="L4049">
        <v>3</v>
      </c>
      <c r="M4049">
        <v>1</v>
      </c>
      <c r="N4049" t="s">
        <v>27</v>
      </c>
      <c r="O4049" t="s">
        <v>27</v>
      </c>
      <c r="Q4049" t="s">
        <v>32</v>
      </c>
      <c r="R4049" t="s">
        <v>27</v>
      </c>
      <c r="S4049">
        <v>24</v>
      </c>
      <c r="T4049">
        <v>150</v>
      </c>
      <c r="U4049" t="s">
        <v>39</v>
      </c>
    </row>
    <row r="4050" spans="1:21" x14ac:dyDescent="0.35">
      <c r="A4050" t="s">
        <v>51</v>
      </c>
      <c r="B4050">
        <v>23</v>
      </c>
      <c r="C4050">
        <v>2024</v>
      </c>
      <c r="D4050" t="s">
        <v>159</v>
      </c>
      <c r="E4050">
        <v>130</v>
      </c>
      <c r="F4050" t="s">
        <v>158</v>
      </c>
      <c r="G4050" t="s">
        <v>24</v>
      </c>
      <c r="H4050" t="s">
        <v>25</v>
      </c>
      <c r="I4050">
        <v>570</v>
      </c>
      <c r="J4050" t="s">
        <v>126</v>
      </c>
      <c r="K4050">
        <v>667</v>
      </c>
      <c r="L4050">
        <v>3</v>
      </c>
      <c r="M4050">
        <v>1</v>
      </c>
      <c r="N4050" t="s">
        <v>27</v>
      </c>
      <c r="O4050" t="s">
        <v>27</v>
      </c>
      <c r="Q4050" t="s">
        <v>27</v>
      </c>
      <c r="R4050" t="s">
        <v>32</v>
      </c>
      <c r="S4050">
        <v>0</v>
      </c>
      <c r="T4050">
        <v>60</v>
      </c>
      <c r="U4050" t="s">
        <v>29</v>
      </c>
    </row>
    <row r="4051" spans="1:21" x14ac:dyDescent="0.35">
      <c r="A4051" t="s">
        <v>52</v>
      </c>
      <c r="B4051">
        <v>24</v>
      </c>
      <c r="C4051">
        <v>2024</v>
      </c>
      <c r="D4051" t="s">
        <v>159</v>
      </c>
      <c r="E4051">
        <v>130</v>
      </c>
      <c r="F4051" t="s">
        <v>158</v>
      </c>
      <c r="G4051" t="s">
        <v>24</v>
      </c>
      <c r="H4051" t="s">
        <v>25</v>
      </c>
      <c r="I4051">
        <v>740</v>
      </c>
      <c r="J4051" t="s">
        <v>126</v>
      </c>
      <c r="K4051">
        <v>667</v>
      </c>
      <c r="L4051">
        <v>3</v>
      </c>
      <c r="M4051">
        <v>2</v>
      </c>
      <c r="N4051" t="s">
        <v>27</v>
      </c>
      <c r="O4051" t="s">
        <v>27</v>
      </c>
      <c r="P4051">
        <v>18</v>
      </c>
      <c r="Q4051" t="s">
        <v>32</v>
      </c>
      <c r="R4051" t="s">
        <v>27</v>
      </c>
      <c r="S4051">
        <v>24</v>
      </c>
      <c r="T4051">
        <v>200</v>
      </c>
    </row>
    <row r="4052" spans="1:21" x14ac:dyDescent="0.35">
      <c r="A4052" t="s">
        <v>53</v>
      </c>
      <c r="B4052">
        <v>25</v>
      </c>
      <c r="C4052">
        <v>2024</v>
      </c>
      <c r="D4052" t="s">
        <v>159</v>
      </c>
      <c r="E4052">
        <v>130</v>
      </c>
      <c r="F4052" t="s">
        <v>158</v>
      </c>
      <c r="G4052" t="s">
        <v>24</v>
      </c>
      <c r="H4052" t="s">
        <v>25</v>
      </c>
      <c r="I4052">
        <v>749</v>
      </c>
      <c r="J4052" t="s">
        <v>126</v>
      </c>
      <c r="K4052">
        <v>667</v>
      </c>
      <c r="L4052">
        <v>3</v>
      </c>
      <c r="M4052">
        <v>1</v>
      </c>
      <c r="N4052" t="s">
        <v>27</v>
      </c>
      <c r="O4052" t="s">
        <v>27</v>
      </c>
      <c r="Q4052" t="s">
        <v>27</v>
      </c>
      <c r="R4052" t="s">
        <v>32</v>
      </c>
      <c r="S4052">
        <v>24</v>
      </c>
      <c r="T4052">
        <v>100</v>
      </c>
      <c r="U4052" t="s">
        <v>29</v>
      </c>
    </row>
    <row r="4053" spans="1:21" x14ac:dyDescent="0.35">
      <c r="A4053" t="s">
        <v>54</v>
      </c>
      <c r="B4053">
        <v>26</v>
      </c>
      <c r="C4053">
        <v>2024</v>
      </c>
      <c r="D4053" t="s">
        <v>159</v>
      </c>
      <c r="E4053">
        <v>130</v>
      </c>
      <c r="F4053" t="s">
        <v>158</v>
      </c>
      <c r="G4053" t="s">
        <v>24</v>
      </c>
      <c r="H4053" t="s">
        <v>25</v>
      </c>
      <c r="I4053">
        <v>780.4</v>
      </c>
      <c r="J4053" t="s">
        <v>126</v>
      </c>
      <c r="K4053">
        <v>667</v>
      </c>
      <c r="L4053">
        <v>3</v>
      </c>
      <c r="M4053">
        <v>2</v>
      </c>
      <c r="N4053" t="s">
        <v>27</v>
      </c>
      <c r="O4053" t="s">
        <v>27</v>
      </c>
      <c r="Q4053" t="s">
        <v>32</v>
      </c>
      <c r="R4053" t="s">
        <v>32</v>
      </c>
      <c r="S4053">
        <v>20</v>
      </c>
      <c r="T4053">
        <v>165.4</v>
      </c>
      <c r="U4053" t="s">
        <v>29</v>
      </c>
    </row>
    <row r="4054" spans="1:21" x14ac:dyDescent="0.35">
      <c r="A4054" t="s">
        <v>55</v>
      </c>
      <c r="B4054">
        <v>27</v>
      </c>
      <c r="C4054">
        <v>2024</v>
      </c>
      <c r="D4054" t="s">
        <v>159</v>
      </c>
      <c r="E4054">
        <v>130</v>
      </c>
      <c r="F4054" t="s">
        <v>158</v>
      </c>
      <c r="G4054" t="s">
        <v>24</v>
      </c>
      <c r="H4054" t="s">
        <v>25</v>
      </c>
      <c r="I4054">
        <v>645</v>
      </c>
      <c r="J4054" t="s">
        <v>126</v>
      </c>
      <c r="K4054">
        <v>667</v>
      </c>
      <c r="L4054">
        <v>3</v>
      </c>
      <c r="M4054">
        <v>1</v>
      </c>
      <c r="N4054" t="s">
        <v>27</v>
      </c>
      <c r="O4054" t="s">
        <v>27</v>
      </c>
      <c r="Q4054" t="s">
        <v>27</v>
      </c>
      <c r="R4054" t="s">
        <v>27</v>
      </c>
      <c r="S4054">
        <v>18</v>
      </c>
      <c r="T4054">
        <v>105</v>
      </c>
      <c r="U4054" t="s">
        <v>39</v>
      </c>
    </row>
    <row r="4055" spans="1:21" x14ac:dyDescent="0.35">
      <c r="A4055" t="s">
        <v>56</v>
      </c>
      <c r="B4055">
        <v>28</v>
      </c>
      <c r="C4055">
        <v>2024</v>
      </c>
      <c r="D4055" t="s">
        <v>159</v>
      </c>
      <c r="E4055">
        <v>130</v>
      </c>
      <c r="F4055" t="s">
        <v>158</v>
      </c>
      <c r="G4055" t="s">
        <v>24</v>
      </c>
      <c r="H4055" t="s">
        <v>25</v>
      </c>
      <c r="I4055">
        <v>740</v>
      </c>
      <c r="J4055" t="s">
        <v>126</v>
      </c>
      <c r="K4055">
        <v>667</v>
      </c>
      <c r="L4055">
        <v>3</v>
      </c>
      <c r="M4055">
        <v>1</v>
      </c>
      <c r="N4055" t="s">
        <v>27</v>
      </c>
      <c r="O4055" t="s">
        <v>27</v>
      </c>
      <c r="Q4055" t="s">
        <v>32</v>
      </c>
      <c r="R4055" t="s">
        <v>32</v>
      </c>
      <c r="S4055">
        <v>20</v>
      </c>
      <c r="T4055">
        <v>100</v>
      </c>
      <c r="U4055" t="s">
        <v>29</v>
      </c>
    </row>
    <row r="4056" spans="1:21" x14ac:dyDescent="0.35">
      <c r="A4056" t="s">
        <v>57</v>
      </c>
      <c r="B4056">
        <v>29</v>
      </c>
      <c r="C4056">
        <v>2024</v>
      </c>
      <c r="D4056" t="s">
        <v>159</v>
      </c>
      <c r="E4056">
        <v>130</v>
      </c>
      <c r="F4056" t="s">
        <v>158</v>
      </c>
      <c r="G4056" t="s">
        <v>24</v>
      </c>
      <c r="H4056" t="s">
        <v>25</v>
      </c>
      <c r="I4056">
        <v>550</v>
      </c>
      <c r="J4056" t="s">
        <v>126</v>
      </c>
      <c r="K4056">
        <v>667</v>
      </c>
      <c r="L4056">
        <v>3</v>
      </c>
      <c r="M4056">
        <v>2</v>
      </c>
      <c r="N4056" t="s">
        <v>27</v>
      </c>
      <c r="O4056" t="s">
        <v>27</v>
      </c>
      <c r="Q4056" t="s">
        <v>27</v>
      </c>
      <c r="R4056" t="s">
        <v>27</v>
      </c>
      <c r="S4056">
        <v>24</v>
      </c>
      <c r="T4056">
        <v>10</v>
      </c>
      <c r="U4056" t="s">
        <v>39</v>
      </c>
    </row>
    <row r="4057" spans="1:21" x14ac:dyDescent="0.35">
      <c r="A4057" t="s">
        <v>58</v>
      </c>
      <c r="B4057">
        <v>30</v>
      </c>
      <c r="C4057">
        <v>2024</v>
      </c>
      <c r="D4057" t="s">
        <v>159</v>
      </c>
      <c r="E4057">
        <v>130</v>
      </c>
      <c r="F4057" t="s">
        <v>158</v>
      </c>
      <c r="G4057" t="s">
        <v>24</v>
      </c>
      <c r="H4057" t="s">
        <v>25</v>
      </c>
      <c r="I4057">
        <v>730</v>
      </c>
      <c r="J4057" t="s">
        <v>126</v>
      </c>
      <c r="K4057">
        <v>334</v>
      </c>
      <c r="L4057">
        <v>3</v>
      </c>
      <c r="M4057">
        <v>1</v>
      </c>
      <c r="N4057" t="s">
        <v>27</v>
      </c>
      <c r="O4057" t="s">
        <v>27</v>
      </c>
      <c r="Q4057" t="s">
        <v>27</v>
      </c>
      <c r="R4057" t="s">
        <v>27</v>
      </c>
      <c r="S4057">
        <v>20</v>
      </c>
      <c r="T4057">
        <v>0</v>
      </c>
      <c r="U4057" t="s">
        <v>29</v>
      </c>
    </row>
    <row r="4058" spans="1:21" x14ac:dyDescent="0.35">
      <c r="A4058" t="s">
        <v>59</v>
      </c>
      <c r="B4058">
        <v>31</v>
      </c>
      <c r="C4058">
        <v>2024</v>
      </c>
      <c r="D4058" t="s">
        <v>159</v>
      </c>
      <c r="E4058">
        <v>130</v>
      </c>
      <c r="F4058" t="s">
        <v>158</v>
      </c>
      <c r="G4058" t="s">
        <v>24</v>
      </c>
      <c r="H4058" t="s">
        <v>25</v>
      </c>
      <c r="I4058">
        <v>660</v>
      </c>
      <c r="J4058" t="s">
        <v>126</v>
      </c>
      <c r="K4058">
        <v>334</v>
      </c>
      <c r="L4058">
        <v>3</v>
      </c>
      <c r="M4058">
        <v>1</v>
      </c>
      <c r="N4058" t="s">
        <v>27</v>
      </c>
      <c r="O4058" t="s">
        <v>27</v>
      </c>
      <c r="P4058">
        <v>19</v>
      </c>
      <c r="Q4058" t="s">
        <v>32</v>
      </c>
      <c r="R4058" t="s">
        <v>32</v>
      </c>
      <c r="S4058">
        <v>15</v>
      </c>
      <c r="T4058">
        <v>120</v>
      </c>
      <c r="U4058" t="s">
        <v>39</v>
      </c>
    </row>
    <row r="4059" spans="1:21" x14ac:dyDescent="0.35">
      <c r="A4059" t="s">
        <v>60</v>
      </c>
      <c r="B4059">
        <v>32</v>
      </c>
      <c r="C4059">
        <v>2024</v>
      </c>
      <c r="D4059" t="s">
        <v>159</v>
      </c>
      <c r="E4059">
        <v>130</v>
      </c>
      <c r="F4059" t="s">
        <v>158</v>
      </c>
      <c r="G4059" t="s">
        <v>24</v>
      </c>
      <c r="H4059" t="s">
        <v>25</v>
      </c>
      <c r="I4059">
        <v>765</v>
      </c>
      <c r="J4059" t="s">
        <v>126</v>
      </c>
      <c r="K4059">
        <v>667</v>
      </c>
      <c r="L4059">
        <v>3</v>
      </c>
      <c r="M4059">
        <v>2</v>
      </c>
      <c r="N4059" t="s">
        <v>27</v>
      </c>
      <c r="O4059" t="s">
        <v>27</v>
      </c>
      <c r="Q4059" t="s">
        <v>32</v>
      </c>
      <c r="R4059" t="s">
        <v>27</v>
      </c>
      <c r="S4059">
        <v>24</v>
      </c>
      <c r="T4059">
        <v>225</v>
      </c>
      <c r="U4059" t="s">
        <v>29</v>
      </c>
    </row>
    <row r="4060" spans="1:21" x14ac:dyDescent="0.35">
      <c r="A4060" t="s">
        <v>61</v>
      </c>
      <c r="B4060">
        <v>33</v>
      </c>
      <c r="C4060">
        <v>2024</v>
      </c>
      <c r="D4060" t="s">
        <v>159</v>
      </c>
      <c r="E4060">
        <v>130</v>
      </c>
      <c r="F4060" t="s">
        <v>158</v>
      </c>
      <c r="G4060" t="s">
        <v>24</v>
      </c>
      <c r="H4060" t="s">
        <v>25</v>
      </c>
      <c r="I4060">
        <v>650</v>
      </c>
      <c r="J4060" t="s">
        <v>126</v>
      </c>
      <c r="K4060">
        <v>334</v>
      </c>
      <c r="L4060">
        <v>3</v>
      </c>
      <c r="M4060">
        <v>1</v>
      </c>
      <c r="N4060" t="s">
        <v>27</v>
      </c>
      <c r="O4060" t="s">
        <v>27</v>
      </c>
      <c r="P4060">
        <v>17</v>
      </c>
      <c r="Q4060" t="s">
        <v>32</v>
      </c>
      <c r="R4060" t="s">
        <v>27</v>
      </c>
      <c r="S4060">
        <v>24</v>
      </c>
      <c r="T4060">
        <v>110</v>
      </c>
    </row>
    <row r="4061" spans="1:21" x14ac:dyDescent="0.35">
      <c r="A4061" t="s">
        <v>62</v>
      </c>
      <c r="B4061">
        <v>34</v>
      </c>
      <c r="C4061">
        <v>2024</v>
      </c>
      <c r="D4061" t="s">
        <v>159</v>
      </c>
      <c r="E4061">
        <v>130</v>
      </c>
      <c r="F4061" t="s">
        <v>158</v>
      </c>
      <c r="G4061" t="s">
        <v>24</v>
      </c>
      <c r="H4061" t="s">
        <v>25</v>
      </c>
      <c r="I4061">
        <v>740</v>
      </c>
      <c r="J4061" t="s">
        <v>126</v>
      </c>
      <c r="K4061">
        <v>500</v>
      </c>
      <c r="L4061">
        <v>3</v>
      </c>
      <c r="M4061">
        <v>2</v>
      </c>
      <c r="N4061" t="s">
        <v>27</v>
      </c>
      <c r="O4061" t="s">
        <v>27</v>
      </c>
      <c r="P4061">
        <v>18</v>
      </c>
      <c r="Q4061" t="s">
        <v>32</v>
      </c>
      <c r="R4061" t="s">
        <v>27</v>
      </c>
      <c r="S4061">
        <v>0</v>
      </c>
      <c r="T4061">
        <v>100</v>
      </c>
      <c r="U4061" t="s">
        <v>39</v>
      </c>
    </row>
    <row r="4062" spans="1:21" x14ac:dyDescent="0.35">
      <c r="A4062" t="s">
        <v>63</v>
      </c>
      <c r="B4062">
        <v>35</v>
      </c>
      <c r="C4062">
        <v>2024</v>
      </c>
      <c r="D4062" t="s">
        <v>159</v>
      </c>
      <c r="E4062">
        <v>130</v>
      </c>
      <c r="F4062" t="s">
        <v>158</v>
      </c>
      <c r="G4062" t="s">
        <v>24</v>
      </c>
      <c r="H4062" t="s">
        <v>25</v>
      </c>
      <c r="I4062">
        <v>650</v>
      </c>
      <c r="J4062" t="s">
        <v>126</v>
      </c>
      <c r="K4062">
        <v>667</v>
      </c>
      <c r="L4062">
        <v>3</v>
      </c>
      <c r="M4062">
        <v>2</v>
      </c>
      <c r="N4062" t="s">
        <v>27</v>
      </c>
      <c r="O4062" t="s">
        <v>27</v>
      </c>
      <c r="Q4062" t="s">
        <v>27</v>
      </c>
      <c r="R4062" t="s">
        <v>27</v>
      </c>
      <c r="S4062">
        <v>30</v>
      </c>
      <c r="T4062">
        <v>120</v>
      </c>
      <c r="U4062" t="s">
        <v>29</v>
      </c>
    </row>
    <row r="4063" spans="1:21" x14ac:dyDescent="0.35">
      <c r="A4063" t="s">
        <v>64</v>
      </c>
      <c r="B4063">
        <v>36</v>
      </c>
      <c r="C4063">
        <v>2024</v>
      </c>
      <c r="D4063" t="s">
        <v>159</v>
      </c>
      <c r="E4063">
        <v>130</v>
      </c>
      <c r="F4063" t="s">
        <v>158</v>
      </c>
      <c r="G4063" t="s">
        <v>24</v>
      </c>
      <c r="H4063" t="s">
        <v>25</v>
      </c>
      <c r="I4063">
        <v>687</v>
      </c>
      <c r="J4063" t="s">
        <v>126</v>
      </c>
      <c r="K4063">
        <v>667</v>
      </c>
      <c r="L4063">
        <v>3</v>
      </c>
      <c r="M4063">
        <v>1</v>
      </c>
      <c r="N4063" t="s">
        <v>27</v>
      </c>
      <c r="O4063" t="s">
        <v>27</v>
      </c>
      <c r="P4063">
        <v>18</v>
      </c>
      <c r="Q4063" t="s">
        <v>32</v>
      </c>
      <c r="R4063" t="s">
        <v>32</v>
      </c>
      <c r="S4063">
        <v>24</v>
      </c>
      <c r="T4063">
        <v>76</v>
      </c>
    </row>
    <row r="4064" spans="1:21" x14ac:dyDescent="0.35">
      <c r="A4064" t="s">
        <v>65</v>
      </c>
      <c r="B4064">
        <v>37</v>
      </c>
      <c r="C4064">
        <v>2024</v>
      </c>
      <c r="D4064" t="s">
        <v>159</v>
      </c>
      <c r="E4064">
        <v>130</v>
      </c>
      <c r="F4064" t="s">
        <v>158</v>
      </c>
      <c r="G4064" t="s">
        <v>24</v>
      </c>
      <c r="H4064" t="s">
        <v>25</v>
      </c>
      <c r="I4064">
        <v>650</v>
      </c>
      <c r="J4064" t="s">
        <v>126</v>
      </c>
      <c r="K4064">
        <v>667</v>
      </c>
      <c r="L4064">
        <v>3</v>
      </c>
      <c r="M4064">
        <v>2</v>
      </c>
      <c r="N4064" t="s">
        <v>27</v>
      </c>
      <c r="O4064" t="s">
        <v>27</v>
      </c>
      <c r="Q4064" t="s">
        <v>32</v>
      </c>
      <c r="R4064" t="s">
        <v>27</v>
      </c>
      <c r="S4064">
        <v>30</v>
      </c>
      <c r="T4064">
        <v>100</v>
      </c>
      <c r="U4064" t="s">
        <v>29</v>
      </c>
    </row>
    <row r="4065" spans="1:21" x14ac:dyDescent="0.35">
      <c r="A4065" t="s">
        <v>66</v>
      </c>
      <c r="B4065">
        <v>38</v>
      </c>
      <c r="C4065">
        <v>2024</v>
      </c>
      <c r="D4065" t="s">
        <v>159</v>
      </c>
      <c r="E4065">
        <v>130</v>
      </c>
      <c r="F4065" t="s">
        <v>158</v>
      </c>
      <c r="G4065" t="s">
        <v>24</v>
      </c>
      <c r="H4065" t="s">
        <v>25</v>
      </c>
      <c r="I4065">
        <v>700</v>
      </c>
      <c r="J4065" t="s">
        <v>126</v>
      </c>
      <c r="K4065">
        <v>667</v>
      </c>
      <c r="L4065">
        <v>3</v>
      </c>
      <c r="M4065">
        <v>2</v>
      </c>
      <c r="N4065" t="s">
        <v>27</v>
      </c>
      <c r="O4065" t="s">
        <v>27</v>
      </c>
      <c r="Q4065" t="s">
        <v>27</v>
      </c>
      <c r="R4065" t="s">
        <v>27</v>
      </c>
      <c r="S4065">
        <v>20</v>
      </c>
      <c r="T4065">
        <v>110</v>
      </c>
      <c r="U4065" t="s">
        <v>39</v>
      </c>
    </row>
    <row r="4066" spans="1:21" x14ac:dyDescent="0.35">
      <c r="A4066" t="s">
        <v>67</v>
      </c>
      <c r="B4066">
        <v>39</v>
      </c>
      <c r="C4066">
        <v>2024</v>
      </c>
      <c r="D4066" t="s">
        <v>159</v>
      </c>
      <c r="E4066">
        <v>130</v>
      </c>
      <c r="F4066" t="s">
        <v>158</v>
      </c>
      <c r="G4066" t="s">
        <v>24</v>
      </c>
      <c r="H4066" t="s">
        <v>25</v>
      </c>
      <c r="I4066">
        <v>640</v>
      </c>
      <c r="J4066" t="s">
        <v>126</v>
      </c>
      <c r="K4066">
        <v>334</v>
      </c>
      <c r="L4066">
        <v>3</v>
      </c>
      <c r="M4066">
        <v>2</v>
      </c>
      <c r="N4066" t="s">
        <v>27</v>
      </c>
      <c r="O4066" t="s">
        <v>27</v>
      </c>
      <c r="P4066">
        <v>18</v>
      </c>
      <c r="Q4066" t="s">
        <v>27</v>
      </c>
      <c r="R4066" t="s">
        <v>32</v>
      </c>
      <c r="S4066">
        <v>20</v>
      </c>
      <c r="T4066">
        <v>70</v>
      </c>
      <c r="U4066" t="s">
        <v>29</v>
      </c>
    </row>
    <row r="4067" spans="1:21" x14ac:dyDescent="0.35">
      <c r="A4067" t="s">
        <v>68</v>
      </c>
      <c r="B4067">
        <v>40</v>
      </c>
      <c r="C4067">
        <v>2024</v>
      </c>
      <c r="D4067" t="s">
        <v>159</v>
      </c>
      <c r="E4067">
        <v>130</v>
      </c>
      <c r="F4067" t="s">
        <v>158</v>
      </c>
      <c r="G4067" t="s">
        <v>24</v>
      </c>
      <c r="H4067" t="s">
        <v>25</v>
      </c>
      <c r="I4067">
        <v>660</v>
      </c>
      <c r="J4067" t="s">
        <v>126</v>
      </c>
      <c r="K4067">
        <v>334</v>
      </c>
      <c r="L4067">
        <v>3</v>
      </c>
      <c r="M4067">
        <v>1</v>
      </c>
      <c r="N4067" t="s">
        <v>27</v>
      </c>
      <c r="O4067" t="s">
        <v>27</v>
      </c>
      <c r="P4067">
        <v>18</v>
      </c>
      <c r="Q4067" t="s">
        <v>27</v>
      </c>
      <c r="R4067" t="s">
        <v>27</v>
      </c>
      <c r="S4067">
        <v>20</v>
      </c>
      <c r="T4067">
        <v>200</v>
      </c>
      <c r="U4067" t="s">
        <v>29</v>
      </c>
    </row>
    <row r="4068" spans="1:21" x14ac:dyDescent="0.35">
      <c r="A4068" t="s">
        <v>69</v>
      </c>
      <c r="B4068">
        <v>41</v>
      </c>
      <c r="C4068">
        <v>2024</v>
      </c>
      <c r="D4068" t="s">
        <v>159</v>
      </c>
      <c r="E4068">
        <v>130</v>
      </c>
      <c r="F4068" t="s">
        <v>158</v>
      </c>
      <c r="G4068" t="s">
        <v>24</v>
      </c>
      <c r="H4068" t="s">
        <v>25</v>
      </c>
      <c r="I4068">
        <v>750</v>
      </c>
      <c r="J4068" t="s">
        <v>126</v>
      </c>
      <c r="K4068">
        <v>334</v>
      </c>
      <c r="L4068">
        <v>3</v>
      </c>
      <c r="M4068">
        <v>2</v>
      </c>
      <c r="N4068" t="s">
        <v>27</v>
      </c>
      <c r="O4068" t="s">
        <v>27</v>
      </c>
      <c r="P4068">
        <v>18</v>
      </c>
      <c r="Q4068" t="s">
        <v>27</v>
      </c>
      <c r="R4068" t="s">
        <v>32</v>
      </c>
      <c r="S4068">
        <v>30</v>
      </c>
      <c r="T4068">
        <v>160</v>
      </c>
      <c r="U4068" t="s">
        <v>29</v>
      </c>
    </row>
    <row r="4069" spans="1:21" x14ac:dyDescent="0.35">
      <c r="A4069" t="s">
        <v>70</v>
      </c>
      <c r="B4069">
        <v>42</v>
      </c>
      <c r="C4069">
        <v>2024</v>
      </c>
      <c r="D4069" t="s">
        <v>159</v>
      </c>
      <c r="E4069">
        <v>130</v>
      </c>
      <c r="F4069" t="s">
        <v>158</v>
      </c>
      <c r="G4069" t="s">
        <v>24</v>
      </c>
      <c r="H4069" t="s">
        <v>25</v>
      </c>
      <c r="I4069">
        <v>570</v>
      </c>
      <c r="J4069" t="s">
        <v>126</v>
      </c>
      <c r="K4069">
        <v>334</v>
      </c>
      <c r="L4069">
        <v>3</v>
      </c>
      <c r="M4069">
        <v>1</v>
      </c>
      <c r="N4069" t="s">
        <v>27</v>
      </c>
      <c r="O4069" t="s">
        <v>27</v>
      </c>
      <c r="Q4069" t="s">
        <v>32</v>
      </c>
      <c r="R4069" t="s">
        <v>27</v>
      </c>
      <c r="S4069">
        <v>24</v>
      </c>
      <c r="T4069">
        <v>45</v>
      </c>
      <c r="U4069" t="s">
        <v>29</v>
      </c>
    </row>
    <row r="4070" spans="1:21" x14ac:dyDescent="0.35">
      <c r="A4070" t="s">
        <v>71</v>
      </c>
      <c r="B4070">
        <v>44</v>
      </c>
      <c r="C4070">
        <v>2024</v>
      </c>
      <c r="D4070" t="s">
        <v>159</v>
      </c>
      <c r="E4070">
        <v>130</v>
      </c>
      <c r="F4070" t="s">
        <v>158</v>
      </c>
      <c r="G4070" t="s">
        <v>24</v>
      </c>
      <c r="H4070" t="s">
        <v>25</v>
      </c>
      <c r="I4070">
        <v>680</v>
      </c>
      <c r="J4070" t="s">
        <v>126</v>
      </c>
      <c r="K4070">
        <v>500</v>
      </c>
      <c r="L4070">
        <v>3</v>
      </c>
      <c r="M4070">
        <v>1</v>
      </c>
      <c r="N4070" t="s">
        <v>27</v>
      </c>
      <c r="O4070" t="s">
        <v>27</v>
      </c>
      <c r="P4070">
        <v>18</v>
      </c>
      <c r="Q4070" t="s">
        <v>32</v>
      </c>
      <c r="R4070" t="s">
        <v>27</v>
      </c>
      <c r="S4070">
        <v>20</v>
      </c>
      <c r="T4070">
        <v>140</v>
      </c>
      <c r="U4070" t="s">
        <v>29</v>
      </c>
    </row>
    <row r="4071" spans="1:21" x14ac:dyDescent="0.35">
      <c r="A4071" t="s">
        <v>72</v>
      </c>
      <c r="B4071">
        <v>45</v>
      </c>
      <c r="C4071">
        <v>2024</v>
      </c>
      <c r="D4071" t="s">
        <v>159</v>
      </c>
      <c r="E4071">
        <v>130</v>
      </c>
      <c r="F4071" t="s">
        <v>158</v>
      </c>
      <c r="G4071" t="s">
        <v>24</v>
      </c>
      <c r="H4071" t="s">
        <v>25</v>
      </c>
      <c r="I4071">
        <v>655</v>
      </c>
      <c r="J4071" t="s">
        <v>126</v>
      </c>
      <c r="K4071">
        <v>334</v>
      </c>
      <c r="L4071">
        <v>3</v>
      </c>
      <c r="M4071">
        <v>2</v>
      </c>
      <c r="N4071" t="s">
        <v>27</v>
      </c>
      <c r="O4071" t="s">
        <v>27</v>
      </c>
      <c r="Q4071" t="s">
        <v>27</v>
      </c>
      <c r="R4071" t="s">
        <v>27</v>
      </c>
      <c r="S4071">
        <v>16</v>
      </c>
      <c r="T4071">
        <v>80</v>
      </c>
      <c r="U4071" t="s">
        <v>29</v>
      </c>
    </row>
    <row r="4072" spans="1:21" x14ac:dyDescent="0.35">
      <c r="A4072" t="s">
        <v>73</v>
      </c>
      <c r="B4072">
        <v>46</v>
      </c>
      <c r="C4072">
        <v>2024</v>
      </c>
      <c r="D4072" t="s">
        <v>159</v>
      </c>
      <c r="E4072">
        <v>130</v>
      </c>
      <c r="F4072" t="s">
        <v>158</v>
      </c>
      <c r="G4072" t="s">
        <v>24</v>
      </c>
      <c r="H4072" t="s">
        <v>25</v>
      </c>
      <c r="I4072">
        <v>590</v>
      </c>
      <c r="J4072" t="s">
        <v>126</v>
      </c>
      <c r="K4072">
        <v>334</v>
      </c>
      <c r="L4072">
        <v>3</v>
      </c>
      <c r="M4072">
        <v>1</v>
      </c>
      <c r="N4072" t="s">
        <v>27</v>
      </c>
      <c r="O4072" t="s">
        <v>27</v>
      </c>
      <c r="Q4072" t="s">
        <v>32</v>
      </c>
      <c r="R4072" t="s">
        <v>27</v>
      </c>
      <c r="S4072">
        <v>12</v>
      </c>
      <c r="T4072">
        <v>100</v>
      </c>
      <c r="U4072" t="s">
        <v>39</v>
      </c>
    </row>
    <row r="4073" spans="1:21" x14ac:dyDescent="0.35">
      <c r="A4073" t="s">
        <v>74</v>
      </c>
      <c r="B4073">
        <v>47</v>
      </c>
      <c r="C4073">
        <v>2024</v>
      </c>
      <c r="D4073" t="s">
        <v>159</v>
      </c>
      <c r="E4073">
        <v>130</v>
      </c>
      <c r="F4073" t="s">
        <v>158</v>
      </c>
      <c r="G4073" t="s">
        <v>24</v>
      </c>
      <c r="H4073" t="s">
        <v>25</v>
      </c>
      <c r="I4073">
        <v>615</v>
      </c>
      <c r="J4073" t="s">
        <v>126</v>
      </c>
      <c r="K4073">
        <v>667</v>
      </c>
      <c r="L4073">
        <v>3</v>
      </c>
      <c r="M4073">
        <v>1</v>
      </c>
      <c r="N4073" t="s">
        <v>27</v>
      </c>
      <c r="O4073" t="s">
        <v>27</v>
      </c>
      <c r="Q4073" t="s">
        <v>32</v>
      </c>
      <c r="R4073" t="s">
        <v>27</v>
      </c>
      <c r="S4073">
        <v>24</v>
      </c>
      <c r="T4073">
        <v>60</v>
      </c>
      <c r="U4073" t="s">
        <v>39</v>
      </c>
    </row>
    <row r="4074" spans="1:21" x14ac:dyDescent="0.35">
      <c r="A4074" t="s">
        <v>75</v>
      </c>
      <c r="B4074">
        <v>48</v>
      </c>
      <c r="C4074">
        <v>2024</v>
      </c>
      <c r="D4074" t="s">
        <v>159</v>
      </c>
      <c r="E4074">
        <v>130</v>
      </c>
      <c r="F4074" t="s">
        <v>158</v>
      </c>
      <c r="G4074" t="s">
        <v>24</v>
      </c>
      <c r="H4074" t="s">
        <v>25</v>
      </c>
      <c r="I4074">
        <v>640</v>
      </c>
      <c r="J4074" t="s">
        <v>126</v>
      </c>
      <c r="K4074">
        <v>667</v>
      </c>
      <c r="L4074">
        <v>3</v>
      </c>
      <c r="M4074">
        <v>2</v>
      </c>
      <c r="N4074" t="s">
        <v>27</v>
      </c>
      <c r="O4074" t="s">
        <v>27</v>
      </c>
      <c r="Q4074" t="s">
        <v>27</v>
      </c>
      <c r="R4074" t="s">
        <v>27</v>
      </c>
      <c r="S4074">
        <v>24</v>
      </c>
      <c r="T4074">
        <v>184</v>
      </c>
      <c r="U4074" t="s">
        <v>29</v>
      </c>
    </row>
    <row r="4075" spans="1:21" x14ac:dyDescent="0.35">
      <c r="A4075" t="s">
        <v>76</v>
      </c>
      <c r="B4075">
        <v>49</v>
      </c>
      <c r="C4075">
        <v>2024</v>
      </c>
      <c r="D4075" t="s">
        <v>159</v>
      </c>
      <c r="E4075">
        <v>130</v>
      </c>
      <c r="F4075" t="s">
        <v>158</v>
      </c>
      <c r="G4075" t="s">
        <v>24</v>
      </c>
      <c r="H4075" t="s">
        <v>25</v>
      </c>
      <c r="I4075">
        <v>610</v>
      </c>
      <c r="J4075" t="s">
        <v>126</v>
      </c>
      <c r="K4075">
        <v>667</v>
      </c>
      <c r="L4075">
        <v>3</v>
      </c>
      <c r="M4075">
        <v>1</v>
      </c>
      <c r="N4075" t="s">
        <v>27</v>
      </c>
      <c r="O4075" t="s">
        <v>27</v>
      </c>
      <c r="Q4075" t="s">
        <v>27</v>
      </c>
      <c r="R4075" t="s">
        <v>27</v>
      </c>
      <c r="S4075">
        <v>24</v>
      </c>
      <c r="T4075">
        <v>47</v>
      </c>
      <c r="U4075" t="s">
        <v>29</v>
      </c>
    </row>
    <row r="4076" spans="1:21" x14ac:dyDescent="0.35">
      <c r="A4076" t="s">
        <v>77</v>
      </c>
      <c r="B4076">
        <v>50</v>
      </c>
      <c r="C4076">
        <v>2024</v>
      </c>
      <c r="D4076" t="s">
        <v>159</v>
      </c>
      <c r="E4076">
        <v>130</v>
      </c>
      <c r="F4076" t="s">
        <v>158</v>
      </c>
      <c r="G4076" t="s">
        <v>24</v>
      </c>
      <c r="H4076" t="s">
        <v>25</v>
      </c>
      <c r="I4076">
        <v>655</v>
      </c>
      <c r="J4076" t="s">
        <v>126</v>
      </c>
      <c r="K4076">
        <v>667</v>
      </c>
      <c r="L4076">
        <v>3</v>
      </c>
      <c r="M4076">
        <v>1</v>
      </c>
      <c r="N4076" t="s">
        <v>27</v>
      </c>
      <c r="O4076" t="s">
        <v>27</v>
      </c>
      <c r="Q4076" t="s">
        <v>27</v>
      </c>
      <c r="R4076" t="s">
        <v>27</v>
      </c>
      <c r="S4076">
        <v>20</v>
      </c>
      <c r="T4076">
        <v>180</v>
      </c>
      <c r="U4076" t="s">
        <v>29</v>
      </c>
    </row>
    <row r="4077" spans="1:21" x14ac:dyDescent="0.35">
      <c r="A4077" t="s">
        <v>78</v>
      </c>
      <c r="B4077">
        <v>51</v>
      </c>
      <c r="C4077">
        <v>2024</v>
      </c>
      <c r="D4077" t="s">
        <v>159</v>
      </c>
      <c r="E4077">
        <v>130</v>
      </c>
      <c r="F4077" t="s">
        <v>158</v>
      </c>
      <c r="G4077" t="s">
        <v>24</v>
      </c>
      <c r="H4077" t="s">
        <v>25</v>
      </c>
      <c r="I4077">
        <v>610</v>
      </c>
      <c r="J4077" t="s">
        <v>126</v>
      </c>
      <c r="K4077">
        <v>667</v>
      </c>
      <c r="L4077">
        <v>3</v>
      </c>
      <c r="M4077">
        <v>1</v>
      </c>
      <c r="N4077" t="s">
        <v>27</v>
      </c>
      <c r="O4077" t="s">
        <v>27</v>
      </c>
      <c r="Q4077" t="s">
        <v>27</v>
      </c>
      <c r="R4077" t="s">
        <v>32</v>
      </c>
      <c r="S4077">
        <v>20</v>
      </c>
      <c r="T4077">
        <v>70</v>
      </c>
      <c r="U4077" t="s">
        <v>29</v>
      </c>
    </row>
    <row r="4078" spans="1:21" x14ac:dyDescent="0.35">
      <c r="A4078" t="s">
        <v>79</v>
      </c>
      <c r="B4078">
        <v>53</v>
      </c>
      <c r="C4078">
        <v>2024</v>
      </c>
      <c r="D4078" t="s">
        <v>159</v>
      </c>
      <c r="E4078">
        <v>130</v>
      </c>
      <c r="F4078" t="s">
        <v>158</v>
      </c>
      <c r="G4078" t="s">
        <v>24</v>
      </c>
      <c r="H4078" t="s">
        <v>25</v>
      </c>
      <c r="I4078">
        <v>706</v>
      </c>
      <c r="J4078" t="s">
        <v>126</v>
      </c>
      <c r="K4078">
        <v>667</v>
      </c>
      <c r="L4078">
        <v>3</v>
      </c>
      <c r="M4078">
        <v>2</v>
      </c>
      <c r="N4078" t="s">
        <v>27</v>
      </c>
      <c r="O4078" t="s">
        <v>27</v>
      </c>
      <c r="Q4078" t="s">
        <v>32</v>
      </c>
      <c r="R4078" t="s">
        <v>27</v>
      </c>
      <c r="S4078">
        <v>30</v>
      </c>
      <c r="T4078">
        <v>137</v>
      </c>
      <c r="U4078" t="s">
        <v>29</v>
      </c>
    </row>
    <row r="4079" spans="1:21" x14ac:dyDescent="0.35">
      <c r="A4079" t="s">
        <v>80</v>
      </c>
      <c r="B4079">
        <v>54</v>
      </c>
      <c r="C4079">
        <v>2024</v>
      </c>
      <c r="D4079" t="s">
        <v>159</v>
      </c>
      <c r="E4079">
        <v>130</v>
      </c>
      <c r="F4079" t="s">
        <v>158</v>
      </c>
      <c r="G4079" t="s">
        <v>24</v>
      </c>
      <c r="H4079" t="s">
        <v>25</v>
      </c>
      <c r="I4079">
        <v>640</v>
      </c>
      <c r="J4079" t="s">
        <v>126</v>
      </c>
      <c r="K4079">
        <v>667</v>
      </c>
      <c r="L4079">
        <v>3</v>
      </c>
      <c r="M4079">
        <v>1</v>
      </c>
      <c r="N4079" t="s">
        <v>27</v>
      </c>
      <c r="O4079" t="s">
        <v>27</v>
      </c>
      <c r="Q4079" t="s">
        <v>32</v>
      </c>
      <c r="R4079" t="s">
        <v>27</v>
      </c>
      <c r="S4079">
        <v>24</v>
      </c>
      <c r="T4079">
        <v>100</v>
      </c>
      <c r="U4079" t="s">
        <v>39</v>
      </c>
    </row>
    <row r="4080" spans="1:21" x14ac:dyDescent="0.35">
      <c r="A4080" t="s">
        <v>81</v>
      </c>
      <c r="B4080">
        <v>55</v>
      </c>
      <c r="C4080">
        <v>2024</v>
      </c>
      <c r="D4080" t="s">
        <v>159</v>
      </c>
      <c r="E4080">
        <v>130</v>
      </c>
      <c r="F4080" t="s">
        <v>158</v>
      </c>
      <c r="G4080" t="s">
        <v>24</v>
      </c>
      <c r="H4080" t="s">
        <v>25</v>
      </c>
      <c r="I4080">
        <v>675</v>
      </c>
      <c r="J4080" t="s">
        <v>126</v>
      </c>
      <c r="K4080">
        <v>667</v>
      </c>
      <c r="L4080">
        <v>3</v>
      </c>
      <c r="M4080">
        <v>2</v>
      </c>
      <c r="N4080" t="s">
        <v>27</v>
      </c>
      <c r="O4080" t="s">
        <v>27</v>
      </c>
      <c r="Q4080" t="s">
        <v>27</v>
      </c>
      <c r="R4080" t="s">
        <v>32</v>
      </c>
      <c r="S4080">
        <v>24</v>
      </c>
      <c r="T4080">
        <v>60</v>
      </c>
      <c r="U4080" t="s">
        <v>39</v>
      </c>
    </row>
    <row r="4081" spans="1:21" x14ac:dyDescent="0.35">
      <c r="A4081" t="s">
        <v>82</v>
      </c>
      <c r="B4081">
        <v>56</v>
      </c>
      <c r="C4081">
        <v>2024</v>
      </c>
      <c r="D4081" t="s">
        <v>159</v>
      </c>
      <c r="E4081">
        <v>130</v>
      </c>
      <c r="F4081" t="s">
        <v>158</v>
      </c>
      <c r="G4081" t="s">
        <v>24</v>
      </c>
      <c r="H4081" t="s">
        <v>25</v>
      </c>
      <c r="I4081">
        <v>815</v>
      </c>
      <c r="J4081" t="s">
        <v>126</v>
      </c>
      <c r="K4081">
        <v>667</v>
      </c>
      <c r="L4081">
        <v>3</v>
      </c>
      <c r="M4081">
        <v>1</v>
      </c>
      <c r="N4081" t="s">
        <v>27</v>
      </c>
      <c r="O4081" t="s">
        <v>27</v>
      </c>
      <c r="Q4081" t="s">
        <v>27</v>
      </c>
      <c r="R4081" t="s">
        <v>27</v>
      </c>
      <c r="S4081">
        <v>24</v>
      </c>
      <c r="T4081">
        <v>60</v>
      </c>
      <c r="U4081" t="s">
        <v>29</v>
      </c>
    </row>
    <row r="4082" spans="1:21" x14ac:dyDescent="0.35">
      <c r="A4082" t="s">
        <v>21</v>
      </c>
      <c r="B4082">
        <v>1</v>
      </c>
      <c r="C4082">
        <v>2024</v>
      </c>
      <c r="D4082" t="s">
        <v>160</v>
      </c>
      <c r="E4082">
        <v>131</v>
      </c>
      <c r="F4082" t="s">
        <v>128</v>
      </c>
      <c r="G4082" t="s">
        <v>24</v>
      </c>
      <c r="H4082" t="s">
        <v>27</v>
      </c>
      <c r="I4082" t="s">
        <v>28</v>
      </c>
      <c r="J4082" t="s">
        <v>28</v>
      </c>
      <c r="K4082" t="s">
        <v>28</v>
      </c>
      <c r="L4082" t="s">
        <v>28</v>
      </c>
      <c r="M4082" t="s">
        <v>28</v>
      </c>
      <c r="N4082" t="s">
        <v>28</v>
      </c>
      <c r="O4082" t="s">
        <v>28</v>
      </c>
      <c r="P4082" t="s">
        <v>28</v>
      </c>
      <c r="Q4082" t="s">
        <v>28</v>
      </c>
      <c r="R4082" t="s">
        <v>28</v>
      </c>
      <c r="S4082" t="s">
        <v>28</v>
      </c>
      <c r="T4082" t="s">
        <v>28</v>
      </c>
      <c r="U4082" t="s">
        <v>28</v>
      </c>
    </row>
    <row r="4083" spans="1:21" x14ac:dyDescent="0.35">
      <c r="A4083" t="s">
        <v>30</v>
      </c>
      <c r="B4083">
        <v>2</v>
      </c>
      <c r="C4083">
        <v>2024</v>
      </c>
      <c r="D4083" t="s">
        <v>160</v>
      </c>
      <c r="E4083">
        <v>131</v>
      </c>
      <c r="F4083" t="s">
        <v>128</v>
      </c>
      <c r="G4083" t="s">
        <v>24</v>
      </c>
      <c r="H4083" t="s">
        <v>27</v>
      </c>
      <c r="I4083" t="s">
        <v>28</v>
      </c>
      <c r="J4083" t="s">
        <v>28</v>
      </c>
      <c r="K4083" t="s">
        <v>28</v>
      </c>
      <c r="L4083" t="s">
        <v>28</v>
      </c>
      <c r="M4083" t="s">
        <v>28</v>
      </c>
      <c r="N4083" t="s">
        <v>28</v>
      </c>
      <c r="O4083" t="s">
        <v>28</v>
      </c>
      <c r="P4083" t="s">
        <v>28</v>
      </c>
      <c r="Q4083" t="s">
        <v>28</v>
      </c>
      <c r="R4083" t="s">
        <v>28</v>
      </c>
      <c r="S4083" t="s">
        <v>28</v>
      </c>
      <c r="T4083" t="s">
        <v>28</v>
      </c>
      <c r="U4083" t="s">
        <v>28</v>
      </c>
    </row>
    <row r="4084" spans="1:21" x14ac:dyDescent="0.35">
      <c r="A4084" t="s">
        <v>33</v>
      </c>
      <c r="B4084">
        <v>4</v>
      </c>
      <c r="C4084">
        <v>2024</v>
      </c>
      <c r="D4084" t="s">
        <v>160</v>
      </c>
      <c r="E4084">
        <v>131</v>
      </c>
      <c r="F4084" t="s">
        <v>128</v>
      </c>
      <c r="G4084" t="s">
        <v>24</v>
      </c>
      <c r="H4084" t="s">
        <v>27</v>
      </c>
      <c r="I4084" t="s">
        <v>28</v>
      </c>
      <c r="J4084" t="s">
        <v>28</v>
      </c>
      <c r="K4084" t="s">
        <v>28</v>
      </c>
      <c r="L4084" t="s">
        <v>28</v>
      </c>
      <c r="M4084" t="s">
        <v>28</v>
      </c>
      <c r="N4084" t="s">
        <v>28</v>
      </c>
      <c r="O4084" t="s">
        <v>28</v>
      </c>
      <c r="P4084" t="s">
        <v>28</v>
      </c>
      <c r="Q4084" t="s">
        <v>28</v>
      </c>
      <c r="R4084" t="s">
        <v>28</v>
      </c>
      <c r="S4084" t="s">
        <v>28</v>
      </c>
      <c r="T4084" t="s">
        <v>28</v>
      </c>
      <c r="U4084" t="s">
        <v>28</v>
      </c>
    </row>
    <row r="4085" spans="1:21" x14ac:dyDescent="0.35">
      <c r="A4085" t="s">
        <v>34</v>
      </c>
      <c r="B4085">
        <v>5</v>
      </c>
      <c r="C4085">
        <v>2024</v>
      </c>
      <c r="D4085" t="s">
        <v>160</v>
      </c>
      <c r="E4085">
        <v>131</v>
      </c>
      <c r="F4085" t="s">
        <v>128</v>
      </c>
      <c r="G4085" t="s">
        <v>24</v>
      </c>
      <c r="H4085" t="s">
        <v>27</v>
      </c>
      <c r="I4085" t="s">
        <v>28</v>
      </c>
      <c r="J4085" t="s">
        <v>28</v>
      </c>
      <c r="K4085" t="s">
        <v>28</v>
      </c>
      <c r="L4085" t="s">
        <v>28</v>
      </c>
      <c r="M4085" t="s">
        <v>28</v>
      </c>
      <c r="N4085" t="s">
        <v>28</v>
      </c>
      <c r="O4085" t="s">
        <v>28</v>
      </c>
      <c r="P4085" t="s">
        <v>28</v>
      </c>
      <c r="Q4085" t="s">
        <v>28</v>
      </c>
      <c r="R4085" t="s">
        <v>28</v>
      </c>
      <c r="S4085" t="s">
        <v>28</v>
      </c>
      <c r="T4085" t="s">
        <v>28</v>
      </c>
      <c r="U4085" t="s">
        <v>28</v>
      </c>
    </row>
    <row r="4086" spans="1:21" x14ac:dyDescent="0.35">
      <c r="A4086" t="s">
        <v>35</v>
      </c>
      <c r="B4086">
        <v>6</v>
      </c>
      <c r="C4086">
        <v>2024</v>
      </c>
      <c r="D4086" t="s">
        <v>160</v>
      </c>
      <c r="E4086">
        <v>131</v>
      </c>
      <c r="F4086" t="s">
        <v>128</v>
      </c>
      <c r="G4086" t="s">
        <v>24</v>
      </c>
      <c r="H4086" t="s">
        <v>27</v>
      </c>
      <c r="I4086" t="s">
        <v>28</v>
      </c>
      <c r="J4086" t="s">
        <v>28</v>
      </c>
      <c r="K4086" t="s">
        <v>28</v>
      </c>
      <c r="L4086" t="s">
        <v>28</v>
      </c>
      <c r="M4086" t="s">
        <v>28</v>
      </c>
      <c r="N4086" t="s">
        <v>28</v>
      </c>
      <c r="O4086" t="s">
        <v>28</v>
      </c>
      <c r="P4086" t="s">
        <v>28</v>
      </c>
      <c r="Q4086" t="s">
        <v>28</v>
      </c>
      <c r="R4086" t="s">
        <v>28</v>
      </c>
      <c r="S4086" t="s">
        <v>28</v>
      </c>
      <c r="T4086" t="s">
        <v>28</v>
      </c>
      <c r="U4086" t="s">
        <v>28</v>
      </c>
    </row>
    <row r="4087" spans="1:21" x14ac:dyDescent="0.35">
      <c r="A4087" t="s">
        <v>36</v>
      </c>
      <c r="B4087">
        <v>8</v>
      </c>
      <c r="C4087">
        <v>2024</v>
      </c>
      <c r="D4087" t="s">
        <v>160</v>
      </c>
      <c r="E4087">
        <v>131</v>
      </c>
      <c r="F4087" t="s">
        <v>128</v>
      </c>
      <c r="G4087" t="s">
        <v>24</v>
      </c>
      <c r="H4087" t="s">
        <v>27</v>
      </c>
      <c r="I4087" t="s">
        <v>28</v>
      </c>
      <c r="J4087" t="s">
        <v>28</v>
      </c>
      <c r="K4087" t="s">
        <v>28</v>
      </c>
      <c r="L4087" t="s">
        <v>28</v>
      </c>
      <c r="M4087" t="s">
        <v>28</v>
      </c>
      <c r="N4087" t="s">
        <v>28</v>
      </c>
      <c r="O4087" t="s">
        <v>28</v>
      </c>
      <c r="P4087" t="s">
        <v>28</v>
      </c>
      <c r="Q4087" t="s">
        <v>28</v>
      </c>
      <c r="R4087" t="s">
        <v>28</v>
      </c>
      <c r="S4087" t="s">
        <v>28</v>
      </c>
      <c r="T4087" t="s">
        <v>28</v>
      </c>
      <c r="U4087" t="s">
        <v>28</v>
      </c>
    </row>
    <row r="4088" spans="1:21" x14ac:dyDescent="0.35">
      <c r="A4088" t="s">
        <v>37</v>
      </c>
      <c r="B4088">
        <v>9</v>
      </c>
      <c r="C4088">
        <v>2024</v>
      </c>
      <c r="D4088" t="s">
        <v>160</v>
      </c>
      <c r="E4088">
        <v>131</v>
      </c>
      <c r="F4088" t="s">
        <v>128</v>
      </c>
      <c r="G4088" t="s">
        <v>24</v>
      </c>
      <c r="H4088" t="s">
        <v>27</v>
      </c>
      <c r="I4088" t="s">
        <v>28</v>
      </c>
      <c r="J4088" t="s">
        <v>28</v>
      </c>
      <c r="K4088" t="s">
        <v>28</v>
      </c>
      <c r="L4088" t="s">
        <v>28</v>
      </c>
      <c r="M4088" t="s">
        <v>28</v>
      </c>
      <c r="N4088" t="s">
        <v>28</v>
      </c>
      <c r="O4088" t="s">
        <v>28</v>
      </c>
      <c r="P4088" t="s">
        <v>28</v>
      </c>
      <c r="Q4088" t="s">
        <v>28</v>
      </c>
      <c r="R4088" t="s">
        <v>28</v>
      </c>
      <c r="S4088" t="s">
        <v>28</v>
      </c>
      <c r="T4088" t="s">
        <v>28</v>
      </c>
      <c r="U4088" t="s">
        <v>28</v>
      </c>
    </row>
    <row r="4089" spans="1:21" x14ac:dyDescent="0.35">
      <c r="A4089" t="s">
        <v>38</v>
      </c>
      <c r="B4089">
        <v>10</v>
      </c>
      <c r="C4089">
        <v>2024</v>
      </c>
      <c r="D4089" t="s">
        <v>160</v>
      </c>
      <c r="E4089">
        <v>131</v>
      </c>
      <c r="F4089" t="s">
        <v>128</v>
      </c>
      <c r="G4089" t="s">
        <v>24</v>
      </c>
      <c r="H4089" t="s">
        <v>27</v>
      </c>
      <c r="I4089" t="s">
        <v>28</v>
      </c>
      <c r="J4089" t="s">
        <v>28</v>
      </c>
      <c r="K4089" t="s">
        <v>28</v>
      </c>
      <c r="L4089" t="s">
        <v>28</v>
      </c>
      <c r="M4089" t="s">
        <v>28</v>
      </c>
      <c r="N4089" t="s">
        <v>28</v>
      </c>
      <c r="O4089" t="s">
        <v>28</v>
      </c>
      <c r="P4089" t="s">
        <v>28</v>
      </c>
      <c r="Q4089" t="s">
        <v>28</v>
      </c>
      <c r="R4089" t="s">
        <v>28</v>
      </c>
      <c r="S4089" t="s">
        <v>28</v>
      </c>
      <c r="T4089" t="s">
        <v>28</v>
      </c>
      <c r="U4089" t="s">
        <v>28</v>
      </c>
    </row>
    <row r="4090" spans="1:21" x14ac:dyDescent="0.35">
      <c r="A4090" t="s">
        <v>40</v>
      </c>
      <c r="B4090">
        <v>11</v>
      </c>
      <c r="C4090">
        <v>2024</v>
      </c>
      <c r="D4090" t="s">
        <v>160</v>
      </c>
      <c r="E4090">
        <v>131</v>
      </c>
      <c r="F4090" t="s">
        <v>128</v>
      </c>
      <c r="G4090" t="s">
        <v>24</v>
      </c>
      <c r="H4090" t="s">
        <v>27</v>
      </c>
      <c r="I4090" t="s">
        <v>28</v>
      </c>
      <c r="J4090" t="s">
        <v>28</v>
      </c>
      <c r="K4090" t="s">
        <v>28</v>
      </c>
      <c r="L4090" t="s">
        <v>28</v>
      </c>
      <c r="M4090" t="s">
        <v>28</v>
      </c>
      <c r="N4090" t="s">
        <v>28</v>
      </c>
      <c r="O4090" t="s">
        <v>28</v>
      </c>
      <c r="P4090" t="s">
        <v>28</v>
      </c>
      <c r="Q4090" t="s">
        <v>28</v>
      </c>
      <c r="R4090" t="s">
        <v>28</v>
      </c>
      <c r="S4090" t="s">
        <v>28</v>
      </c>
      <c r="T4090" t="s">
        <v>28</v>
      </c>
      <c r="U4090" t="s">
        <v>28</v>
      </c>
    </row>
    <row r="4091" spans="1:21" x14ac:dyDescent="0.35">
      <c r="A4091" t="s">
        <v>41</v>
      </c>
      <c r="B4091">
        <v>12</v>
      </c>
      <c r="C4091">
        <v>2024</v>
      </c>
      <c r="D4091" t="s">
        <v>160</v>
      </c>
      <c r="E4091">
        <v>131</v>
      </c>
      <c r="F4091" t="s">
        <v>128</v>
      </c>
      <c r="G4091" t="s">
        <v>24</v>
      </c>
      <c r="H4091" t="s">
        <v>27</v>
      </c>
      <c r="I4091" t="s">
        <v>28</v>
      </c>
      <c r="J4091" t="s">
        <v>28</v>
      </c>
      <c r="K4091" t="s">
        <v>28</v>
      </c>
      <c r="L4091" t="s">
        <v>28</v>
      </c>
      <c r="M4091" t="s">
        <v>28</v>
      </c>
      <c r="N4091" t="s">
        <v>28</v>
      </c>
      <c r="O4091" t="s">
        <v>28</v>
      </c>
      <c r="P4091" t="s">
        <v>28</v>
      </c>
      <c r="Q4091" t="s">
        <v>28</v>
      </c>
      <c r="R4091" t="s">
        <v>28</v>
      </c>
      <c r="S4091" t="s">
        <v>28</v>
      </c>
      <c r="T4091" t="s">
        <v>28</v>
      </c>
      <c r="U4091" t="s">
        <v>28</v>
      </c>
    </row>
    <row r="4092" spans="1:21" x14ac:dyDescent="0.35">
      <c r="A4092" t="s">
        <v>42</v>
      </c>
      <c r="B4092">
        <v>13</v>
      </c>
      <c r="C4092">
        <v>2024</v>
      </c>
      <c r="D4092" t="s">
        <v>160</v>
      </c>
      <c r="E4092">
        <v>131</v>
      </c>
      <c r="F4092" t="s">
        <v>128</v>
      </c>
      <c r="G4092" t="s">
        <v>24</v>
      </c>
      <c r="H4092" t="s">
        <v>27</v>
      </c>
      <c r="I4092" t="s">
        <v>28</v>
      </c>
      <c r="J4092" t="s">
        <v>28</v>
      </c>
      <c r="K4092" t="s">
        <v>28</v>
      </c>
      <c r="L4092" t="s">
        <v>28</v>
      </c>
      <c r="M4092" t="s">
        <v>28</v>
      </c>
      <c r="N4092" t="s">
        <v>28</v>
      </c>
      <c r="O4092" t="s">
        <v>28</v>
      </c>
      <c r="P4092" t="s">
        <v>28</v>
      </c>
      <c r="Q4092" t="s">
        <v>28</v>
      </c>
      <c r="R4092" t="s">
        <v>28</v>
      </c>
      <c r="S4092" t="s">
        <v>28</v>
      </c>
      <c r="T4092" t="s">
        <v>28</v>
      </c>
      <c r="U4092" t="s">
        <v>28</v>
      </c>
    </row>
    <row r="4093" spans="1:21" x14ac:dyDescent="0.35">
      <c r="A4093" t="s">
        <v>43</v>
      </c>
      <c r="B4093">
        <v>15</v>
      </c>
      <c r="C4093">
        <v>2024</v>
      </c>
      <c r="D4093" t="s">
        <v>160</v>
      </c>
      <c r="E4093">
        <v>131</v>
      </c>
      <c r="F4093" t="s">
        <v>128</v>
      </c>
      <c r="G4093" t="s">
        <v>24</v>
      </c>
      <c r="H4093" t="s">
        <v>27</v>
      </c>
      <c r="I4093" t="s">
        <v>28</v>
      </c>
      <c r="J4093" t="s">
        <v>28</v>
      </c>
      <c r="K4093" t="s">
        <v>28</v>
      </c>
      <c r="L4093" t="s">
        <v>28</v>
      </c>
      <c r="M4093" t="s">
        <v>28</v>
      </c>
      <c r="N4093" t="s">
        <v>28</v>
      </c>
      <c r="O4093" t="s">
        <v>28</v>
      </c>
      <c r="P4093" t="s">
        <v>28</v>
      </c>
      <c r="Q4093" t="s">
        <v>28</v>
      </c>
      <c r="R4093" t="s">
        <v>28</v>
      </c>
      <c r="S4093" t="s">
        <v>28</v>
      </c>
      <c r="T4093" t="s">
        <v>28</v>
      </c>
      <c r="U4093" t="s">
        <v>28</v>
      </c>
    </row>
    <row r="4094" spans="1:21" x14ac:dyDescent="0.35">
      <c r="A4094" t="s">
        <v>44</v>
      </c>
      <c r="B4094">
        <v>16</v>
      </c>
      <c r="C4094">
        <v>2024</v>
      </c>
      <c r="D4094" t="s">
        <v>160</v>
      </c>
      <c r="E4094">
        <v>131</v>
      </c>
      <c r="F4094" t="s">
        <v>128</v>
      </c>
      <c r="G4094" t="s">
        <v>24</v>
      </c>
      <c r="H4094" t="s">
        <v>27</v>
      </c>
      <c r="I4094" t="s">
        <v>28</v>
      </c>
      <c r="J4094" t="s">
        <v>28</v>
      </c>
      <c r="K4094" t="s">
        <v>28</v>
      </c>
      <c r="L4094" t="s">
        <v>28</v>
      </c>
      <c r="M4094" t="s">
        <v>28</v>
      </c>
      <c r="N4094" t="s">
        <v>28</v>
      </c>
      <c r="O4094" t="s">
        <v>28</v>
      </c>
      <c r="P4094" t="s">
        <v>28</v>
      </c>
      <c r="Q4094" t="s">
        <v>28</v>
      </c>
      <c r="R4094" t="s">
        <v>28</v>
      </c>
      <c r="S4094" t="s">
        <v>28</v>
      </c>
      <c r="T4094" t="s">
        <v>28</v>
      </c>
      <c r="U4094" t="s">
        <v>28</v>
      </c>
    </row>
    <row r="4095" spans="1:21" x14ac:dyDescent="0.35">
      <c r="A4095" t="s">
        <v>45</v>
      </c>
      <c r="B4095">
        <v>17</v>
      </c>
      <c r="C4095">
        <v>2024</v>
      </c>
      <c r="D4095" t="s">
        <v>160</v>
      </c>
      <c r="E4095">
        <v>131</v>
      </c>
      <c r="F4095" t="s">
        <v>128</v>
      </c>
      <c r="G4095" t="s">
        <v>24</v>
      </c>
      <c r="H4095" t="s">
        <v>27</v>
      </c>
      <c r="I4095" t="s">
        <v>28</v>
      </c>
      <c r="J4095" t="s">
        <v>28</v>
      </c>
      <c r="K4095" t="s">
        <v>28</v>
      </c>
      <c r="L4095" t="s">
        <v>28</v>
      </c>
      <c r="M4095" t="s">
        <v>28</v>
      </c>
      <c r="N4095" t="s">
        <v>28</v>
      </c>
      <c r="O4095" t="s">
        <v>28</v>
      </c>
      <c r="P4095" t="s">
        <v>28</v>
      </c>
      <c r="Q4095" t="s">
        <v>28</v>
      </c>
      <c r="R4095" t="s">
        <v>28</v>
      </c>
      <c r="S4095" t="s">
        <v>28</v>
      </c>
      <c r="T4095" t="s">
        <v>28</v>
      </c>
      <c r="U4095" t="s">
        <v>28</v>
      </c>
    </row>
    <row r="4096" spans="1:21" x14ac:dyDescent="0.35">
      <c r="A4096" t="s">
        <v>46</v>
      </c>
      <c r="B4096">
        <v>18</v>
      </c>
      <c r="C4096">
        <v>2024</v>
      </c>
      <c r="D4096" t="s">
        <v>160</v>
      </c>
      <c r="E4096">
        <v>131</v>
      </c>
      <c r="F4096" t="s">
        <v>128</v>
      </c>
      <c r="G4096" t="s">
        <v>24</v>
      </c>
      <c r="H4096" t="s">
        <v>27</v>
      </c>
      <c r="I4096" t="s">
        <v>28</v>
      </c>
      <c r="J4096" t="s">
        <v>28</v>
      </c>
      <c r="K4096" t="s">
        <v>28</v>
      </c>
      <c r="L4096" t="s">
        <v>28</v>
      </c>
      <c r="M4096" t="s">
        <v>28</v>
      </c>
      <c r="N4096" t="s">
        <v>28</v>
      </c>
      <c r="O4096" t="s">
        <v>28</v>
      </c>
      <c r="P4096" t="s">
        <v>28</v>
      </c>
      <c r="Q4096" t="s">
        <v>28</v>
      </c>
      <c r="R4096" t="s">
        <v>28</v>
      </c>
      <c r="S4096" t="s">
        <v>28</v>
      </c>
      <c r="T4096" t="s">
        <v>28</v>
      </c>
      <c r="U4096" t="s">
        <v>28</v>
      </c>
    </row>
    <row r="4097" spans="1:21" x14ac:dyDescent="0.35">
      <c r="A4097" t="s">
        <v>47</v>
      </c>
      <c r="B4097">
        <v>19</v>
      </c>
      <c r="C4097">
        <v>2024</v>
      </c>
      <c r="D4097" t="s">
        <v>160</v>
      </c>
      <c r="E4097">
        <v>131</v>
      </c>
      <c r="F4097" t="s">
        <v>128</v>
      </c>
      <c r="G4097" t="s">
        <v>24</v>
      </c>
      <c r="H4097" t="s">
        <v>27</v>
      </c>
      <c r="I4097" t="s">
        <v>28</v>
      </c>
      <c r="J4097" t="s">
        <v>28</v>
      </c>
      <c r="K4097" t="s">
        <v>28</v>
      </c>
      <c r="L4097" t="s">
        <v>28</v>
      </c>
      <c r="M4097" t="s">
        <v>28</v>
      </c>
      <c r="N4097" t="s">
        <v>28</v>
      </c>
      <c r="O4097" t="s">
        <v>28</v>
      </c>
      <c r="P4097" t="s">
        <v>28</v>
      </c>
      <c r="Q4097" t="s">
        <v>28</v>
      </c>
      <c r="R4097" t="s">
        <v>28</v>
      </c>
      <c r="S4097" t="s">
        <v>28</v>
      </c>
      <c r="T4097" t="s">
        <v>28</v>
      </c>
      <c r="U4097" t="s">
        <v>28</v>
      </c>
    </row>
    <row r="4098" spans="1:21" x14ac:dyDescent="0.35">
      <c r="A4098" t="s">
        <v>48</v>
      </c>
      <c r="B4098">
        <v>20</v>
      </c>
      <c r="C4098">
        <v>2024</v>
      </c>
      <c r="D4098" t="s">
        <v>160</v>
      </c>
      <c r="E4098">
        <v>131</v>
      </c>
      <c r="F4098" t="s">
        <v>128</v>
      </c>
      <c r="G4098" t="s">
        <v>24</v>
      </c>
      <c r="H4098" t="s">
        <v>27</v>
      </c>
      <c r="I4098" t="s">
        <v>28</v>
      </c>
      <c r="J4098" t="s">
        <v>28</v>
      </c>
      <c r="K4098" t="s">
        <v>28</v>
      </c>
      <c r="L4098" t="s">
        <v>28</v>
      </c>
      <c r="M4098" t="s">
        <v>28</v>
      </c>
      <c r="N4098" t="s">
        <v>28</v>
      </c>
      <c r="O4098" t="s">
        <v>28</v>
      </c>
      <c r="P4098" t="s">
        <v>28</v>
      </c>
      <c r="Q4098" t="s">
        <v>28</v>
      </c>
      <c r="R4098" t="s">
        <v>28</v>
      </c>
      <c r="S4098" t="s">
        <v>28</v>
      </c>
      <c r="T4098" t="s">
        <v>28</v>
      </c>
      <c r="U4098" t="s">
        <v>28</v>
      </c>
    </row>
    <row r="4099" spans="1:21" x14ac:dyDescent="0.35">
      <c r="A4099" t="s">
        <v>49</v>
      </c>
      <c r="B4099">
        <v>21</v>
      </c>
      <c r="C4099">
        <v>2024</v>
      </c>
      <c r="D4099" t="s">
        <v>160</v>
      </c>
      <c r="E4099">
        <v>131</v>
      </c>
      <c r="F4099" t="s">
        <v>128</v>
      </c>
      <c r="G4099" t="s">
        <v>24</v>
      </c>
      <c r="H4099" t="s">
        <v>27</v>
      </c>
      <c r="I4099" t="s">
        <v>28</v>
      </c>
      <c r="J4099" t="s">
        <v>28</v>
      </c>
      <c r="K4099" t="s">
        <v>28</v>
      </c>
      <c r="L4099" t="s">
        <v>28</v>
      </c>
      <c r="M4099" t="s">
        <v>28</v>
      </c>
      <c r="N4099" t="s">
        <v>28</v>
      </c>
      <c r="O4099" t="s">
        <v>28</v>
      </c>
      <c r="P4099" t="s">
        <v>28</v>
      </c>
      <c r="Q4099" t="s">
        <v>28</v>
      </c>
      <c r="R4099" t="s">
        <v>28</v>
      </c>
      <c r="S4099" t="s">
        <v>28</v>
      </c>
      <c r="T4099" t="s">
        <v>28</v>
      </c>
      <c r="U4099" t="s">
        <v>28</v>
      </c>
    </row>
    <row r="4100" spans="1:21" x14ac:dyDescent="0.35">
      <c r="A4100" t="s">
        <v>50</v>
      </c>
      <c r="B4100">
        <v>22</v>
      </c>
      <c r="C4100">
        <v>2024</v>
      </c>
      <c r="D4100" t="s">
        <v>160</v>
      </c>
      <c r="E4100">
        <v>131</v>
      </c>
      <c r="F4100" t="s">
        <v>128</v>
      </c>
      <c r="G4100" t="s">
        <v>24</v>
      </c>
      <c r="H4100" t="s">
        <v>27</v>
      </c>
      <c r="I4100" t="s">
        <v>28</v>
      </c>
      <c r="J4100" t="s">
        <v>28</v>
      </c>
      <c r="K4100" t="s">
        <v>28</v>
      </c>
      <c r="L4100" t="s">
        <v>28</v>
      </c>
      <c r="M4100" t="s">
        <v>28</v>
      </c>
      <c r="N4100" t="s">
        <v>28</v>
      </c>
      <c r="O4100" t="s">
        <v>28</v>
      </c>
      <c r="P4100" t="s">
        <v>28</v>
      </c>
      <c r="Q4100" t="s">
        <v>28</v>
      </c>
      <c r="R4100" t="s">
        <v>28</v>
      </c>
      <c r="S4100" t="s">
        <v>28</v>
      </c>
      <c r="T4100" t="s">
        <v>28</v>
      </c>
      <c r="U4100" t="s">
        <v>28</v>
      </c>
    </row>
    <row r="4101" spans="1:21" x14ac:dyDescent="0.35">
      <c r="A4101" t="s">
        <v>51</v>
      </c>
      <c r="B4101">
        <v>23</v>
      </c>
      <c r="C4101">
        <v>2024</v>
      </c>
      <c r="D4101" t="s">
        <v>160</v>
      </c>
      <c r="E4101">
        <v>131</v>
      </c>
      <c r="F4101" t="s">
        <v>128</v>
      </c>
      <c r="G4101" t="s">
        <v>24</v>
      </c>
      <c r="H4101" t="s">
        <v>27</v>
      </c>
      <c r="I4101" t="s">
        <v>28</v>
      </c>
      <c r="J4101" t="s">
        <v>28</v>
      </c>
      <c r="K4101" t="s">
        <v>28</v>
      </c>
      <c r="L4101" t="s">
        <v>28</v>
      </c>
      <c r="M4101" t="s">
        <v>28</v>
      </c>
      <c r="N4101" t="s">
        <v>28</v>
      </c>
      <c r="O4101" t="s">
        <v>28</v>
      </c>
      <c r="P4101" t="s">
        <v>28</v>
      </c>
      <c r="Q4101" t="s">
        <v>28</v>
      </c>
      <c r="R4101" t="s">
        <v>28</v>
      </c>
      <c r="S4101" t="s">
        <v>28</v>
      </c>
      <c r="T4101" t="s">
        <v>28</v>
      </c>
      <c r="U4101" t="s">
        <v>28</v>
      </c>
    </row>
    <row r="4102" spans="1:21" x14ac:dyDescent="0.35">
      <c r="A4102" t="s">
        <v>52</v>
      </c>
      <c r="B4102">
        <v>24</v>
      </c>
      <c r="C4102">
        <v>2024</v>
      </c>
      <c r="D4102" t="s">
        <v>160</v>
      </c>
      <c r="E4102">
        <v>131</v>
      </c>
      <c r="F4102" t="s">
        <v>128</v>
      </c>
      <c r="G4102" t="s">
        <v>24</v>
      </c>
      <c r="H4102" t="s">
        <v>27</v>
      </c>
      <c r="I4102" t="s">
        <v>28</v>
      </c>
      <c r="J4102" t="s">
        <v>28</v>
      </c>
      <c r="K4102" t="s">
        <v>28</v>
      </c>
      <c r="L4102" t="s">
        <v>28</v>
      </c>
      <c r="M4102" t="s">
        <v>28</v>
      </c>
      <c r="N4102" t="s">
        <v>28</v>
      </c>
      <c r="O4102" t="s">
        <v>28</v>
      </c>
      <c r="P4102" t="s">
        <v>28</v>
      </c>
      <c r="Q4102" t="s">
        <v>28</v>
      </c>
      <c r="R4102" t="s">
        <v>28</v>
      </c>
      <c r="S4102" t="s">
        <v>28</v>
      </c>
      <c r="T4102" t="s">
        <v>28</v>
      </c>
      <c r="U4102" t="s">
        <v>28</v>
      </c>
    </row>
    <row r="4103" spans="1:21" x14ac:dyDescent="0.35">
      <c r="A4103" t="s">
        <v>53</v>
      </c>
      <c r="B4103">
        <v>25</v>
      </c>
      <c r="C4103">
        <v>2024</v>
      </c>
      <c r="D4103" t="s">
        <v>160</v>
      </c>
      <c r="E4103">
        <v>131</v>
      </c>
      <c r="F4103" t="s">
        <v>128</v>
      </c>
      <c r="G4103" t="s">
        <v>24</v>
      </c>
      <c r="H4103" t="s">
        <v>27</v>
      </c>
      <c r="I4103" t="s">
        <v>28</v>
      </c>
      <c r="J4103" t="s">
        <v>28</v>
      </c>
      <c r="K4103" t="s">
        <v>28</v>
      </c>
      <c r="L4103" t="s">
        <v>28</v>
      </c>
      <c r="M4103" t="s">
        <v>28</v>
      </c>
      <c r="N4103" t="s">
        <v>28</v>
      </c>
      <c r="O4103" t="s">
        <v>28</v>
      </c>
      <c r="P4103" t="s">
        <v>28</v>
      </c>
      <c r="Q4103" t="s">
        <v>28</v>
      </c>
      <c r="R4103" t="s">
        <v>28</v>
      </c>
      <c r="S4103" t="s">
        <v>28</v>
      </c>
      <c r="T4103" t="s">
        <v>28</v>
      </c>
      <c r="U4103" t="s">
        <v>28</v>
      </c>
    </row>
    <row r="4104" spans="1:21" x14ac:dyDescent="0.35">
      <c r="A4104" t="s">
        <v>54</v>
      </c>
      <c r="B4104">
        <v>26</v>
      </c>
      <c r="C4104">
        <v>2024</v>
      </c>
      <c r="D4104" t="s">
        <v>160</v>
      </c>
      <c r="E4104">
        <v>131</v>
      </c>
      <c r="F4104" t="s">
        <v>128</v>
      </c>
      <c r="G4104" t="s">
        <v>24</v>
      </c>
      <c r="H4104" t="s">
        <v>27</v>
      </c>
      <c r="I4104" t="s">
        <v>28</v>
      </c>
      <c r="J4104" t="s">
        <v>28</v>
      </c>
      <c r="K4104" t="s">
        <v>28</v>
      </c>
      <c r="L4104" t="s">
        <v>28</v>
      </c>
      <c r="M4104" t="s">
        <v>28</v>
      </c>
      <c r="N4104" t="s">
        <v>28</v>
      </c>
      <c r="O4104" t="s">
        <v>28</v>
      </c>
      <c r="P4104" t="s">
        <v>28</v>
      </c>
      <c r="Q4104" t="s">
        <v>28</v>
      </c>
      <c r="R4104" t="s">
        <v>28</v>
      </c>
      <c r="S4104" t="s">
        <v>28</v>
      </c>
      <c r="T4104" t="s">
        <v>28</v>
      </c>
      <c r="U4104" t="s">
        <v>28</v>
      </c>
    </row>
    <row r="4105" spans="1:21" x14ac:dyDescent="0.35">
      <c r="A4105" t="s">
        <v>55</v>
      </c>
      <c r="B4105">
        <v>27</v>
      </c>
      <c r="C4105">
        <v>2024</v>
      </c>
      <c r="D4105" t="s">
        <v>160</v>
      </c>
      <c r="E4105">
        <v>131</v>
      </c>
      <c r="F4105" t="s">
        <v>128</v>
      </c>
      <c r="G4105" t="s">
        <v>24</v>
      </c>
      <c r="H4105" t="s">
        <v>27</v>
      </c>
      <c r="I4105" t="s">
        <v>28</v>
      </c>
      <c r="J4105" t="s">
        <v>28</v>
      </c>
      <c r="K4105" t="s">
        <v>28</v>
      </c>
      <c r="L4105" t="s">
        <v>28</v>
      </c>
      <c r="M4105" t="s">
        <v>28</v>
      </c>
      <c r="N4105" t="s">
        <v>28</v>
      </c>
      <c r="O4105" t="s">
        <v>28</v>
      </c>
      <c r="P4105" t="s">
        <v>28</v>
      </c>
      <c r="Q4105" t="s">
        <v>28</v>
      </c>
      <c r="R4105" t="s">
        <v>28</v>
      </c>
      <c r="S4105" t="s">
        <v>28</v>
      </c>
      <c r="T4105" t="s">
        <v>28</v>
      </c>
      <c r="U4105" t="s">
        <v>28</v>
      </c>
    </row>
    <row r="4106" spans="1:21" x14ac:dyDescent="0.35">
      <c r="A4106" t="s">
        <v>56</v>
      </c>
      <c r="B4106">
        <v>28</v>
      </c>
      <c r="C4106">
        <v>2024</v>
      </c>
      <c r="D4106" t="s">
        <v>160</v>
      </c>
      <c r="E4106">
        <v>131</v>
      </c>
      <c r="F4106" t="s">
        <v>128</v>
      </c>
      <c r="G4106" t="s">
        <v>24</v>
      </c>
      <c r="H4106" t="s">
        <v>27</v>
      </c>
      <c r="I4106" t="s">
        <v>28</v>
      </c>
      <c r="J4106" t="s">
        <v>28</v>
      </c>
      <c r="K4106" t="s">
        <v>28</v>
      </c>
      <c r="L4106" t="s">
        <v>28</v>
      </c>
      <c r="M4106" t="s">
        <v>28</v>
      </c>
      <c r="N4106" t="s">
        <v>28</v>
      </c>
      <c r="O4106" t="s">
        <v>28</v>
      </c>
      <c r="P4106" t="s">
        <v>28</v>
      </c>
      <c r="Q4106" t="s">
        <v>28</v>
      </c>
      <c r="R4106" t="s">
        <v>28</v>
      </c>
      <c r="S4106" t="s">
        <v>28</v>
      </c>
      <c r="T4106" t="s">
        <v>28</v>
      </c>
      <c r="U4106" t="s">
        <v>28</v>
      </c>
    </row>
    <row r="4107" spans="1:21" x14ac:dyDescent="0.35">
      <c r="A4107" t="s">
        <v>57</v>
      </c>
      <c r="B4107">
        <v>29</v>
      </c>
      <c r="C4107">
        <v>2024</v>
      </c>
      <c r="D4107" t="s">
        <v>160</v>
      </c>
      <c r="E4107">
        <v>131</v>
      </c>
      <c r="F4107" t="s">
        <v>128</v>
      </c>
      <c r="G4107" t="s">
        <v>24</v>
      </c>
      <c r="H4107" t="s">
        <v>27</v>
      </c>
      <c r="I4107" t="s">
        <v>28</v>
      </c>
      <c r="J4107" t="s">
        <v>28</v>
      </c>
      <c r="K4107" t="s">
        <v>28</v>
      </c>
      <c r="L4107" t="s">
        <v>28</v>
      </c>
      <c r="M4107" t="s">
        <v>28</v>
      </c>
      <c r="N4107" t="s">
        <v>28</v>
      </c>
      <c r="O4107" t="s">
        <v>28</v>
      </c>
      <c r="P4107" t="s">
        <v>28</v>
      </c>
      <c r="Q4107" t="s">
        <v>28</v>
      </c>
      <c r="R4107" t="s">
        <v>28</v>
      </c>
      <c r="S4107" t="s">
        <v>28</v>
      </c>
      <c r="T4107" t="s">
        <v>28</v>
      </c>
      <c r="U4107" t="s">
        <v>28</v>
      </c>
    </row>
    <row r="4108" spans="1:21" x14ac:dyDescent="0.35">
      <c r="A4108" t="s">
        <v>58</v>
      </c>
      <c r="B4108">
        <v>30</v>
      </c>
      <c r="C4108">
        <v>2024</v>
      </c>
      <c r="D4108" t="s">
        <v>160</v>
      </c>
      <c r="E4108">
        <v>131</v>
      </c>
      <c r="F4108" t="s">
        <v>128</v>
      </c>
      <c r="G4108" t="s">
        <v>24</v>
      </c>
      <c r="H4108" t="s">
        <v>27</v>
      </c>
      <c r="I4108" t="s">
        <v>28</v>
      </c>
      <c r="J4108" t="s">
        <v>28</v>
      </c>
      <c r="K4108" t="s">
        <v>28</v>
      </c>
      <c r="L4108" t="s">
        <v>28</v>
      </c>
      <c r="M4108" t="s">
        <v>28</v>
      </c>
      <c r="N4108" t="s">
        <v>28</v>
      </c>
      <c r="O4108" t="s">
        <v>28</v>
      </c>
      <c r="P4108" t="s">
        <v>28</v>
      </c>
      <c r="Q4108" t="s">
        <v>28</v>
      </c>
      <c r="R4108" t="s">
        <v>28</v>
      </c>
      <c r="S4108" t="s">
        <v>28</v>
      </c>
      <c r="T4108" t="s">
        <v>28</v>
      </c>
      <c r="U4108" t="s">
        <v>28</v>
      </c>
    </row>
    <row r="4109" spans="1:21" x14ac:dyDescent="0.35">
      <c r="A4109" t="s">
        <v>59</v>
      </c>
      <c r="B4109">
        <v>31</v>
      </c>
      <c r="C4109">
        <v>2024</v>
      </c>
      <c r="D4109" t="s">
        <v>160</v>
      </c>
      <c r="E4109">
        <v>131</v>
      </c>
      <c r="F4109" t="s">
        <v>128</v>
      </c>
      <c r="G4109" t="s">
        <v>24</v>
      </c>
      <c r="H4109" t="s">
        <v>27</v>
      </c>
      <c r="I4109" t="s">
        <v>28</v>
      </c>
      <c r="J4109" t="s">
        <v>28</v>
      </c>
      <c r="K4109" t="s">
        <v>28</v>
      </c>
      <c r="L4109" t="s">
        <v>28</v>
      </c>
      <c r="M4109" t="s">
        <v>28</v>
      </c>
      <c r="N4109" t="s">
        <v>28</v>
      </c>
      <c r="O4109" t="s">
        <v>28</v>
      </c>
      <c r="P4109" t="s">
        <v>28</v>
      </c>
      <c r="Q4109" t="s">
        <v>28</v>
      </c>
      <c r="R4109" t="s">
        <v>28</v>
      </c>
      <c r="S4109" t="s">
        <v>28</v>
      </c>
      <c r="T4109" t="s">
        <v>28</v>
      </c>
      <c r="U4109" t="s">
        <v>28</v>
      </c>
    </row>
    <row r="4110" spans="1:21" x14ac:dyDescent="0.35">
      <c r="A4110" t="s">
        <v>60</v>
      </c>
      <c r="B4110">
        <v>32</v>
      </c>
      <c r="C4110">
        <v>2024</v>
      </c>
      <c r="D4110" t="s">
        <v>160</v>
      </c>
      <c r="E4110">
        <v>131</v>
      </c>
      <c r="F4110" t="s">
        <v>128</v>
      </c>
      <c r="G4110" t="s">
        <v>24</v>
      </c>
      <c r="H4110" t="s">
        <v>27</v>
      </c>
      <c r="I4110" t="s">
        <v>28</v>
      </c>
      <c r="J4110" t="s">
        <v>28</v>
      </c>
      <c r="K4110" t="s">
        <v>28</v>
      </c>
      <c r="L4110" t="s">
        <v>28</v>
      </c>
      <c r="M4110" t="s">
        <v>28</v>
      </c>
      <c r="N4110" t="s">
        <v>28</v>
      </c>
      <c r="O4110" t="s">
        <v>28</v>
      </c>
      <c r="P4110" t="s">
        <v>28</v>
      </c>
      <c r="Q4110" t="s">
        <v>28</v>
      </c>
      <c r="R4110" t="s">
        <v>28</v>
      </c>
      <c r="S4110" t="s">
        <v>28</v>
      </c>
      <c r="T4110" t="s">
        <v>28</v>
      </c>
      <c r="U4110" t="s">
        <v>28</v>
      </c>
    </row>
    <row r="4111" spans="1:21" x14ac:dyDescent="0.35">
      <c r="A4111" t="s">
        <v>61</v>
      </c>
      <c r="B4111">
        <v>33</v>
      </c>
      <c r="C4111">
        <v>2024</v>
      </c>
      <c r="D4111" t="s">
        <v>160</v>
      </c>
      <c r="E4111">
        <v>131</v>
      </c>
      <c r="F4111" t="s">
        <v>128</v>
      </c>
      <c r="G4111" t="s">
        <v>24</v>
      </c>
      <c r="H4111" t="s">
        <v>27</v>
      </c>
      <c r="I4111" t="s">
        <v>28</v>
      </c>
      <c r="J4111" t="s">
        <v>28</v>
      </c>
      <c r="K4111" t="s">
        <v>28</v>
      </c>
      <c r="L4111" t="s">
        <v>28</v>
      </c>
      <c r="M4111" t="s">
        <v>28</v>
      </c>
      <c r="N4111" t="s">
        <v>28</v>
      </c>
      <c r="O4111" t="s">
        <v>28</v>
      </c>
      <c r="P4111" t="s">
        <v>28</v>
      </c>
      <c r="Q4111" t="s">
        <v>28</v>
      </c>
      <c r="R4111" t="s">
        <v>28</v>
      </c>
      <c r="S4111" t="s">
        <v>28</v>
      </c>
      <c r="T4111" t="s">
        <v>28</v>
      </c>
      <c r="U4111" t="s">
        <v>28</v>
      </c>
    </row>
    <row r="4112" spans="1:21" x14ac:dyDescent="0.35">
      <c r="A4112" t="s">
        <v>62</v>
      </c>
      <c r="B4112">
        <v>34</v>
      </c>
      <c r="C4112">
        <v>2024</v>
      </c>
      <c r="D4112" t="s">
        <v>160</v>
      </c>
      <c r="E4112">
        <v>131</v>
      </c>
      <c r="F4112" t="s">
        <v>128</v>
      </c>
      <c r="G4112" t="s">
        <v>24</v>
      </c>
      <c r="H4112" t="s">
        <v>27</v>
      </c>
      <c r="I4112" t="s">
        <v>28</v>
      </c>
      <c r="J4112" t="s">
        <v>28</v>
      </c>
      <c r="K4112" t="s">
        <v>28</v>
      </c>
      <c r="L4112" t="s">
        <v>28</v>
      </c>
      <c r="M4112" t="s">
        <v>28</v>
      </c>
      <c r="N4112" t="s">
        <v>28</v>
      </c>
      <c r="O4112" t="s">
        <v>28</v>
      </c>
      <c r="P4112" t="s">
        <v>28</v>
      </c>
      <c r="Q4112" t="s">
        <v>28</v>
      </c>
      <c r="R4112" t="s">
        <v>28</v>
      </c>
      <c r="S4112" t="s">
        <v>28</v>
      </c>
      <c r="T4112" t="s">
        <v>28</v>
      </c>
      <c r="U4112" t="s">
        <v>28</v>
      </c>
    </row>
    <row r="4113" spans="1:21" x14ac:dyDescent="0.35">
      <c r="A4113" t="s">
        <v>63</v>
      </c>
      <c r="B4113">
        <v>35</v>
      </c>
      <c r="C4113">
        <v>2024</v>
      </c>
      <c r="D4113" t="s">
        <v>160</v>
      </c>
      <c r="E4113">
        <v>131</v>
      </c>
      <c r="F4113" t="s">
        <v>128</v>
      </c>
      <c r="G4113" t="s">
        <v>24</v>
      </c>
      <c r="H4113" t="s">
        <v>27</v>
      </c>
      <c r="I4113" t="s">
        <v>28</v>
      </c>
      <c r="J4113" t="s">
        <v>28</v>
      </c>
      <c r="K4113" t="s">
        <v>28</v>
      </c>
      <c r="L4113" t="s">
        <v>28</v>
      </c>
      <c r="M4113" t="s">
        <v>28</v>
      </c>
      <c r="N4113" t="s">
        <v>28</v>
      </c>
      <c r="O4113" t="s">
        <v>28</v>
      </c>
      <c r="P4113" t="s">
        <v>28</v>
      </c>
      <c r="Q4113" t="s">
        <v>28</v>
      </c>
      <c r="R4113" t="s">
        <v>28</v>
      </c>
      <c r="S4113" t="s">
        <v>28</v>
      </c>
      <c r="T4113" t="s">
        <v>28</v>
      </c>
      <c r="U4113" t="s">
        <v>28</v>
      </c>
    </row>
    <row r="4114" spans="1:21" x14ac:dyDescent="0.35">
      <c r="A4114" t="s">
        <v>64</v>
      </c>
      <c r="B4114">
        <v>36</v>
      </c>
      <c r="C4114">
        <v>2024</v>
      </c>
      <c r="D4114" t="s">
        <v>160</v>
      </c>
      <c r="E4114">
        <v>131</v>
      </c>
      <c r="F4114" t="s">
        <v>128</v>
      </c>
      <c r="G4114" t="s">
        <v>24</v>
      </c>
      <c r="H4114" t="s">
        <v>27</v>
      </c>
      <c r="I4114" t="s">
        <v>28</v>
      </c>
      <c r="J4114" t="s">
        <v>28</v>
      </c>
      <c r="K4114" t="s">
        <v>28</v>
      </c>
      <c r="L4114" t="s">
        <v>28</v>
      </c>
      <c r="M4114" t="s">
        <v>28</v>
      </c>
      <c r="N4114" t="s">
        <v>28</v>
      </c>
      <c r="O4114" t="s">
        <v>28</v>
      </c>
      <c r="P4114" t="s">
        <v>28</v>
      </c>
      <c r="Q4114" t="s">
        <v>28</v>
      </c>
      <c r="R4114" t="s">
        <v>28</v>
      </c>
      <c r="S4114" t="s">
        <v>28</v>
      </c>
      <c r="T4114" t="s">
        <v>28</v>
      </c>
      <c r="U4114" t="s">
        <v>28</v>
      </c>
    </row>
    <row r="4115" spans="1:21" x14ac:dyDescent="0.35">
      <c r="A4115" t="s">
        <v>65</v>
      </c>
      <c r="B4115">
        <v>37</v>
      </c>
      <c r="C4115">
        <v>2024</v>
      </c>
      <c r="D4115" t="s">
        <v>160</v>
      </c>
      <c r="E4115">
        <v>131</v>
      </c>
      <c r="F4115" t="s">
        <v>128</v>
      </c>
      <c r="G4115" t="s">
        <v>24</v>
      </c>
      <c r="H4115" t="s">
        <v>27</v>
      </c>
      <c r="I4115" t="s">
        <v>28</v>
      </c>
      <c r="J4115" t="s">
        <v>28</v>
      </c>
      <c r="K4115" t="s">
        <v>28</v>
      </c>
      <c r="L4115" t="s">
        <v>28</v>
      </c>
      <c r="M4115" t="s">
        <v>28</v>
      </c>
      <c r="N4115" t="s">
        <v>28</v>
      </c>
      <c r="O4115" t="s">
        <v>28</v>
      </c>
      <c r="P4115" t="s">
        <v>28</v>
      </c>
      <c r="Q4115" t="s">
        <v>28</v>
      </c>
      <c r="R4115" t="s">
        <v>28</v>
      </c>
      <c r="S4115" t="s">
        <v>28</v>
      </c>
      <c r="T4115" t="s">
        <v>28</v>
      </c>
      <c r="U4115" t="s">
        <v>28</v>
      </c>
    </row>
    <row r="4116" spans="1:21" x14ac:dyDescent="0.35">
      <c r="A4116" t="s">
        <v>66</v>
      </c>
      <c r="B4116">
        <v>38</v>
      </c>
      <c r="C4116">
        <v>2024</v>
      </c>
      <c r="D4116" t="s">
        <v>160</v>
      </c>
      <c r="E4116">
        <v>131</v>
      </c>
      <c r="F4116" t="s">
        <v>128</v>
      </c>
      <c r="G4116" t="s">
        <v>24</v>
      </c>
      <c r="H4116" t="s">
        <v>27</v>
      </c>
      <c r="I4116" t="s">
        <v>28</v>
      </c>
      <c r="J4116" t="s">
        <v>28</v>
      </c>
      <c r="K4116" t="s">
        <v>28</v>
      </c>
      <c r="L4116" t="s">
        <v>28</v>
      </c>
      <c r="M4116" t="s">
        <v>28</v>
      </c>
      <c r="N4116" t="s">
        <v>28</v>
      </c>
      <c r="O4116" t="s">
        <v>28</v>
      </c>
      <c r="P4116" t="s">
        <v>28</v>
      </c>
      <c r="Q4116" t="s">
        <v>28</v>
      </c>
      <c r="R4116" t="s">
        <v>28</v>
      </c>
      <c r="S4116" t="s">
        <v>28</v>
      </c>
      <c r="T4116" t="s">
        <v>28</v>
      </c>
      <c r="U4116" t="s">
        <v>28</v>
      </c>
    </row>
    <row r="4117" spans="1:21" x14ac:dyDescent="0.35">
      <c r="A4117" t="s">
        <v>67</v>
      </c>
      <c r="B4117">
        <v>39</v>
      </c>
      <c r="C4117">
        <v>2024</v>
      </c>
      <c r="D4117" t="s">
        <v>160</v>
      </c>
      <c r="E4117">
        <v>131</v>
      </c>
      <c r="F4117" t="s">
        <v>128</v>
      </c>
      <c r="G4117" t="s">
        <v>24</v>
      </c>
      <c r="H4117" t="s">
        <v>25</v>
      </c>
      <c r="I4117">
        <v>53.5</v>
      </c>
      <c r="J4117" t="s">
        <v>87</v>
      </c>
      <c r="K4117">
        <v>10000</v>
      </c>
      <c r="L4117">
        <v>2</v>
      </c>
      <c r="M4117">
        <v>1</v>
      </c>
      <c r="N4117" t="s">
        <v>27</v>
      </c>
      <c r="O4117" t="s">
        <v>27</v>
      </c>
      <c r="P4117">
        <v>18</v>
      </c>
      <c r="Q4117" t="s">
        <v>32</v>
      </c>
      <c r="R4117" t="s">
        <v>27</v>
      </c>
      <c r="S4117">
        <v>8</v>
      </c>
      <c r="T4117">
        <v>100</v>
      </c>
      <c r="U4117" t="s">
        <v>29</v>
      </c>
    </row>
    <row r="4118" spans="1:21" x14ac:dyDescent="0.35">
      <c r="A4118" t="s">
        <v>68</v>
      </c>
      <c r="B4118">
        <v>40</v>
      </c>
      <c r="C4118">
        <v>2024</v>
      </c>
      <c r="D4118" t="s">
        <v>160</v>
      </c>
      <c r="E4118">
        <v>131</v>
      </c>
      <c r="F4118" t="s">
        <v>128</v>
      </c>
      <c r="G4118" t="s">
        <v>24</v>
      </c>
      <c r="H4118" t="s">
        <v>27</v>
      </c>
      <c r="I4118" t="s">
        <v>28</v>
      </c>
      <c r="J4118" t="s">
        <v>28</v>
      </c>
      <c r="K4118" t="s">
        <v>28</v>
      </c>
      <c r="L4118" t="s">
        <v>28</v>
      </c>
      <c r="M4118" t="s">
        <v>28</v>
      </c>
      <c r="N4118" t="s">
        <v>28</v>
      </c>
      <c r="O4118" t="s">
        <v>28</v>
      </c>
      <c r="P4118" t="s">
        <v>28</v>
      </c>
      <c r="Q4118" t="s">
        <v>28</v>
      </c>
      <c r="R4118" t="s">
        <v>28</v>
      </c>
      <c r="S4118" t="s">
        <v>28</v>
      </c>
      <c r="T4118" t="s">
        <v>28</v>
      </c>
      <c r="U4118" t="s">
        <v>28</v>
      </c>
    </row>
    <row r="4119" spans="1:21" x14ac:dyDescent="0.35">
      <c r="A4119" t="s">
        <v>69</v>
      </c>
      <c r="B4119">
        <v>41</v>
      </c>
      <c r="C4119">
        <v>2024</v>
      </c>
      <c r="D4119" t="s">
        <v>160</v>
      </c>
      <c r="E4119">
        <v>131</v>
      </c>
      <c r="F4119" t="s">
        <v>128</v>
      </c>
      <c r="G4119" t="s">
        <v>24</v>
      </c>
      <c r="H4119" t="s">
        <v>27</v>
      </c>
      <c r="I4119" t="s">
        <v>28</v>
      </c>
      <c r="J4119" t="s">
        <v>28</v>
      </c>
      <c r="K4119" t="s">
        <v>28</v>
      </c>
      <c r="L4119" t="s">
        <v>28</v>
      </c>
      <c r="M4119" t="s">
        <v>28</v>
      </c>
      <c r="N4119" t="s">
        <v>28</v>
      </c>
      <c r="O4119" t="s">
        <v>28</v>
      </c>
      <c r="P4119" t="s">
        <v>28</v>
      </c>
      <c r="Q4119" t="s">
        <v>28</v>
      </c>
      <c r="R4119" t="s">
        <v>28</v>
      </c>
      <c r="S4119" t="s">
        <v>28</v>
      </c>
      <c r="T4119" t="s">
        <v>28</v>
      </c>
      <c r="U4119" t="s">
        <v>28</v>
      </c>
    </row>
    <row r="4120" spans="1:21" x14ac:dyDescent="0.35">
      <c r="A4120" t="s">
        <v>70</v>
      </c>
      <c r="B4120">
        <v>42</v>
      </c>
      <c r="C4120">
        <v>2024</v>
      </c>
      <c r="D4120" t="s">
        <v>160</v>
      </c>
      <c r="E4120">
        <v>131</v>
      </c>
      <c r="F4120" t="s">
        <v>128</v>
      </c>
      <c r="G4120" t="s">
        <v>24</v>
      </c>
      <c r="H4120" t="s">
        <v>27</v>
      </c>
      <c r="I4120" t="s">
        <v>28</v>
      </c>
      <c r="J4120" t="s">
        <v>28</v>
      </c>
      <c r="K4120" t="s">
        <v>28</v>
      </c>
      <c r="L4120" t="s">
        <v>28</v>
      </c>
      <c r="M4120" t="s">
        <v>28</v>
      </c>
      <c r="N4120" t="s">
        <v>28</v>
      </c>
      <c r="O4120" t="s">
        <v>28</v>
      </c>
      <c r="P4120" t="s">
        <v>28</v>
      </c>
      <c r="Q4120" t="s">
        <v>28</v>
      </c>
      <c r="R4120" t="s">
        <v>28</v>
      </c>
      <c r="S4120" t="s">
        <v>28</v>
      </c>
      <c r="T4120" t="s">
        <v>28</v>
      </c>
      <c r="U4120" t="s">
        <v>28</v>
      </c>
    </row>
    <row r="4121" spans="1:21" x14ac:dyDescent="0.35">
      <c r="A4121" t="s">
        <v>71</v>
      </c>
      <c r="B4121">
        <v>44</v>
      </c>
      <c r="C4121">
        <v>2024</v>
      </c>
      <c r="D4121" t="s">
        <v>160</v>
      </c>
      <c r="E4121">
        <v>131</v>
      </c>
      <c r="F4121" t="s">
        <v>128</v>
      </c>
      <c r="G4121" t="s">
        <v>24</v>
      </c>
      <c r="H4121" t="s">
        <v>27</v>
      </c>
      <c r="I4121" t="s">
        <v>28</v>
      </c>
      <c r="J4121" t="s">
        <v>28</v>
      </c>
      <c r="K4121" t="s">
        <v>28</v>
      </c>
      <c r="L4121" t="s">
        <v>28</v>
      </c>
      <c r="M4121" t="s">
        <v>28</v>
      </c>
      <c r="N4121" t="s">
        <v>28</v>
      </c>
      <c r="O4121" t="s">
        <v>28</v>
      </c>
      <c r="P4121" t="s">
        <v>28</v>
      </c>
      <c r="Q4121" t="s">
        <v>28</v>
      </c>
      <c r="R4121" t="s">
        <v>28</v>
      </c>
      <c r="S4121" t="s">
        <v>28</v>
      </c>
      <c r="T4121" t="s">
        <v>28</v>
      </c>
      <c r="U4121" t="s">
        <v>28</v>
      </c>
    </row>
    <row r="4122" spans="1:21" x14ac:dyDescent="0.35">
      <c r="A4122" t="s">
        <v>72</v>
      </c>
      <c r="B4122">
        <v>45</v>
      </c>
      <c r="C4122">
        <v>2024</v>
      </c>
      <c r="D4122" t="s">
        <v>160</v>
      </c>
      <c r="E4122">
        <v>131</v>
      </c>
      <c r="F4122" t="s">
        <v>128</v>
      </c>
      <c r="G4122" t="s">
        <v>24</v>
      </c>
      <c r="H4122" t="s">
        <v>27</v>
      </c>
      <c r="I4122" t="s">
        <v>28</v>
      </c>
      <c r="J4122" t="s">
        <v>28</v>
      </c>
      <c r="K4122" t="s">
        <v>28</v>
      </c>
      <c r="L4122" t="s">
        <v>28</v>
      </c>
      <c r="M4122" t="s">
        <v>28</v>
      </c>
      <c r="N4122" t="s">
        <v>28</v>
      </c>
      <c r="O4122" t="s">
        <v>28</v>
      </c>
      <c r="P4122" t="s">
        <v>28</v>
      </c>
      <c r="Q4122" t="s">
        <v>28</v>
      </c>
      <c r="R4122" t="s">
        <v>28</v>
      </c>
      <c r="S4122" t="s">
        <v>28</v>
      </c>
      <c r="T4122" t="s">
        <v>28</v>
      </c>
      <c r="U4122" t="s">
        <v>28</v>
      </c>
    </row>
    <row r="4123" spans="1:21" x14ac:dyDescent="0.35">
      <c r="A4123" t="s">
        <v>73</v>
      </c>
      <c r="B4123">
        <v>46</v>
      </c>
      <c r="C4123">
        <v>2024</v>
      </c>
      <c r="D4123" t="s">
        <v>160</v>
      </c>
      <c r="E4123">
        <v>131</v>
      </c>
      <c r="F4123" t="s">
        <v>128</v>
      </c>
      <c r="G4123" t="s">
        <v>24</v>
      </c>
      <c r="H4123" t="s">
        <v>27</v>
      </c>
      <c r="I4123" t="s">
        <v>28</v>
      </c>
      <c r="J4123" t="s">
        <v>28</v>
      </c>
      <c r="K4123" t="s">
        <v>28</v>
      </c>
      <c r="L4123" t="s">
        <v>28</v>
      </c>
      <c r="M4123" t="s">
        <v>28</v>
      </c>
      <c r="N4123" t="s">
        <v>28</v>
      </c>
      <c r="O4123" t="s">
        <v>28</v>
      </c>
      <c r="P4123" t="s">
        <v>28</v>
      </c>
      <c r="Q4123" t="s">
        <v>28</v>
      </c>
      <c r="R4123" t="s">
        <v>28</v>
      </c>
      <c r="S4123" t="s">
        <v>28</v>
      </c>
      <c r="T4123" t="s">
        <v>28</v>
      </c>
      <c r="U4123" t="s">
        <v>28</v>
      </c>
    </row>
    <row r="4124" spans="1:21" x14ac:dyDescent="0.35">
      <c r="A4124" t="s">
        <v>74</v>
      </c>
      <c r="B4124">
        <v>47</v>
      </c>
      <c r="C4124">
        <v>2024</v>
      </c>
      <c r="D4124" t="s">
        <v>160</v>
      </c>
      <c r="E4124">
        <v>131</v>
      </c>
      <c r="F4124" t="s">
        <v>128</v>
      </c>
      <c r="G4124" t="s">
        <v>24</v>
      </c>
      <c r="H4124" t="s">
        <v>27</v>
      </c>
      <c r="I4124" t="s">
        <v>28</v>
      </c>
      <c r="J4124" t="s">
        <v>28</v>
      </c>
      <c r="K4124" t="s">
        <v>28</v>
      </c>
      <c r="L4124" t="s">
        <v>28</v>
      </c>
      <c r="M4124" t="s">
        <v>28</v>
      </c>
      <c r="N4124" t="s">
        <v>28</v>
      </c>
      <c r="O4124" t="s">
        <v>28</v>
      </c>
      <c r="P4124" t="s">
        <v>28</v>
      </c>
      <c r="Q4124" t="s">
        <v>28</v>
      </c>
      <c r="R4124" t="s">
        <v>28</v>
      </c>
      <c r="S4124" t="s">
        <v>28</v>
      </c>
      <c r="T4124" t="s">
        <v>28</v>
      </c>
      <c r="U4124" t="s">
        <v>28</v>
      </c>
    </row>
    <row r="4125" spans="1:21" x14ac:dyDescent="0.35">
      <c r="A4125" t="s">
        <v>75</v>
      </c>
      <c r="B4125">
        <v>48</v>
      </c>
      <c r="C4125">
        <v>2024</v>
      </c>
      <c r="D4125" t="s">
        <v>160</v>
      </c>
      <c r="E4125">
        <v>131</v>
      </c>
      <c r="F4125" t="s">
        <v>128</v>
      </c>
      <c r="G4125" t="s">
        <v>24</v>
      </c>
      <c r="H4125" t="s">
        <v>27</v>
      </c>
      <c r="I4125" t="s">
        <v>28</v>
      </c>
      <c r="J4125" t="s">
        <v>28</v>
      </c>
      <c r="K4125" t="s">
        <v>28</v>
      </c>
      <c r="L4125" t="s">
        <v>28</v>
      </c>
      <c r="M4125" t="s">
        <v>28</v>
      </c>
      <c r="N4125" t="s">
        <v>28</v>
      </c>
      <c r="O4125" t="s">
        <v>28</v>
      </c>
      <c r="P4125" t="s">
        <v>28</v>
      </c>
      <c r="Q4125" t="s">
        <v>28</v>
      </c>
      <c r="R4125" t="s">
        <v>28</v>
      </c>
      <c r="S4125" t="s">
        <v>28</v>
      </c>
      <c r="T4125" t="s">
        <v>28</v>
      </c>
      <c r="U4125" t="s">
        <v>28</v>
      </c>
    </row>
    <row r="4126" spans="1:21" x14ac:dyDescent="0.35">
      <c r="A4126" t="s">
        <v>76</v>
      </c>
      <c r="B4126">
        <v>49</v>
      </c>
      <c r="C4126">
        <v>2024</v>
      </c>
      <c r="D4126" t="s">
        <v>160</v>
      </c>
      <c r="E4126">
        <v>131</v>
      </c>
      <c r="F4126" t="s">
        <v>128</v>
      </c>
      <c r="G4126" t="s">
        <v>24</v>
      </c>
      <c r="H4126" t="s">
        <v>27</v>
      </c>
      <c r="I4126" t="s">
        <v>28</v>
      </c>
      <c r="J4126" t="s">
        <v>28</v>
      </c>
      <c r="K4126" t="s">
        <v>28</v>
      </c>
      <c r="L4126" t="s">
        <v>28</v>
      </c>
      <c r="M4126" t="s">
        <v>28</v>
      </c>
      <c r="N4126" t="s">
        <v>28</v>
      </c>
      <c r="O4126" t="s">
        <v>28</v>
      </c>
      <c r="P4126" t="s">
        <v>28</v>
      </c>
      <c r="Q4126" t="s">
        <v>28</v>
      </c>
      <c r="R4126" t="s">
        <v>28</v>
      </c>
      <c r="S4126" t="s">
        <v>28</v>
      </c>
      <c r="T4126" t="s">
        <v>28</v>
      </c>
      <c r="U4126" t="s">
        <v>28</v>
      </c>
    </row>
    <row r="4127" spans="1:21" x14ac:dyDescent="0.35">
      <c r="A4127" t="s">
        <v>77</v>
      </c>
      <c r="B4127">
        <v>50</v>
      </c>
      <c r="C4127">
        <v>2024</v>
      </c>
      <c r="D4127" t="s">
        <v>160</v>
      </c>
      <c r="E4127">
        <v>131</v>
      </c>
      <c r="F4127" t="s">
        <v>128</v>
      </c>
      <c r="G4127" t="s">
        <v>24</v>
      </c>
      <c r="H4127" t="s">
        <v>27</v>
      </c>
      <c r="I4127" t="s">
        <v>28</v>
      </c>
      <c r="J4127" t="s">
        <v>28</v>
      </c>
      <c r="K4127" t="s">
        <v>28</v>
      </c>
      <c r="L4127" t="s">
        <v>28</v>
      </c>
      <c r="M4127" t="s">
        <v>28</v>
      </c>
      <c r="N4127" t="s">
        <v>28</v>
      </c>
      <c r="O4127" t="s">
        <v>28</v>
      </c>
      <c r="P4127" t="s">
        <v>28</v>
      </c>
      <c r="Q4127" t="s">
        <v>28</v>
      </c>
      <c r="R4127" t="s">
        <v>28</v>
      </c>
      <c r="S4127" t="s">
        <v>28</v>
      </c>
      <c r="T4127" t="s">
        <v>28</v>
      </c>
      <c r="U4127" t="s">
        <v>28</v>
      </c>
    </row>
    <row r="4128" spans="1:21" x14ac:dyDescent="0.35">
      <c r="A4128" t="s">
        <v>78</v>
      </c>
      <c r="B4128">
        <v>51</v>
      </c>
      <c r="C4128">
        <v>2024</v>
      </c>
      <c r="D4128" t="s">
        <v>160</v>
      </c>
      <c r="E4128">
        <v>131</v>
      </c>
      <c r="F4128" t="s">
        <v>128</v>
      </c>
      <c r="G4128" t="s">
        <v>24</v>
      </c>
      <c r="H4128" t="s">
        <v>27</v>
      </c>
      <c r="I4128" t="s">
        <v>28</v>
      </c>
      <c r="J4128" t="s">
        <v>28</v>
      </c>
      <c r="K4128" t="s">
        <v>28</v>
      </c>
      <c r="L4128" t="s">
        <v>28</v>
      </c>
      <c r="M4128" t="s">
        <v>28</v>
      </c>
      <c r="N4128" t="s">
        <v>28</v>
      </c>
      <c r="O4128" t="s">
        <v>28</v>
      </c>
      <c r="P4128" t="s">
        <v>28</v>
      </c>
      <c r="Q4128" t="s">
        <v>28</v>
      </c>
      <c r="R4128" t="s">
        <v>28</v>
      </c>
      <c r="S4128" t="s">
        <v>28</v>
      </c>
      <c r="T4128" t="s">
        <v>28</v>
      </c>
      <c r="U4128" t="s">
        <v>28</v>
      </c>
    </row>
    <row r="4129" spans="1:21" x14ac:dyDescent="0.35">
      <c r="A4129" t="s">
        <v>79</v>
      </c>
      <c r="B4129">
        <v>53</v>
      </c>
      <c r="C4129">
        <v>2024</v>
      </c>
      <c r="D4129" t="s">
        <v>160</v>
      </c>
      <c r="E4129">
        <v>131</v>
      </c>
      <c r="F4129" t="s">
        <v>128</v>
      </c>
      <c r="G4129" t="s">
        <v>24</v>
      </c>
      <c r="H4129" t="s">
        <v>25</v>
      </c>
      <c r="I4129">
        <v>370</v>
      </c>
      <c r="J4129" t="s">
        <v>87</v>
      </c>
      <c r="K4129">
        <v>10000</v>
      </c>
      <c r="L4129">
        <v>2</v>
      </c>
      <c r="M4129">
        <v>1</v>
      </c>
      <c r="N4129" t="s">
        <v>27</v>
      </c>
      <c r="O4129" t="s">
        <v>27</v>
      </c>
      <c r="P4129">
        <v>18</v>
      </c>
      <c r="Q4129" t="s">
        <v>32</v>
      </c>
      <c r="R4129" t="s">
        <v>27</v>
      </c>
      <c r="S4129">
        <v>0</v>
      </c>
      <c r="T4129">
        <v>555</v>
      </c>
      <c r="U4129" t="s">
        <v>29</v>
      </c>
    </row>
    <row r="4130" spans="1:21" x14ac:dyDescent="0.35">
      <c r="A4130" t="s">
        <v>80</v>
      </c>
      <c r="B4130">
        <v>54</v>
      </c>
      <c r="C4130">
        <v>2024</v>
      </c>
      <c r="D4130" t="s">
        <v>160</v>
      </c>
      <c r="E4130">
        <v>131</v>
      </c>
      <c r="F4130" t="s">
        <v>128</v>
      </c>
      <c r="G4130" t="s">
        <v>24</v>
      </c>
      <c r="H4130" t="s">
        <v>27</v>
      </c>
      <c r="I4130" t="s">
        <v>28</v>
      </c>
      <c r="J4130" t="s">
        <v>28</v>
      </c>
      <c r="K4130" t="s">
        <v>28</v>
      </c>
      <c r="L4130" t="s">
        <v>28</v>
      </c>
      <c r="M4130" t="s">
        <v>28</v>
      </c>
      <c r="N4130" t="s">
        <v>28</v>
      </c>
      <c r="O4130" t="s">
        <v>28</v>
      </c>
      <c r="P4130" t="s">
        <v>28</v>
      </c>
      <c r="Q4130" t="s">
        <v>28</v>
      </c>
      <c r="R4130" t="s">
        <v>28</v>
      </c>
      <c r="S4130" t="s">
        <v>28</v>
      </c>
      <c r="T4130" t="s">
        <v>28</v>
      </c>
      <c r="U4130" t="s">
        <v>28</v>
      </c>
    </row>
    <row r="4131" spans="1:21" x14ac:dyDescent="0.35">
      <c r="A4131" t="s">
        <v>81</v>
      </c>
      <c r="B4131">
        <v>55</v>
      </c>
      <c r="C4131">
        <v>2024</v>
      </c>
      <c r="D4131" t="s">
        <v>160</v>
      </c>
      <c r="E4131">
        <v>131</v>
      </c>
      <c r="F4131" t="s">
        <v>128</v>
      </c>
      <c r="G4131" t="s">
        <v>24</v>
      </c>
      <c r="H4131" t="s">
        <v>27</v>
      </c>
      <c r="I4131" t="s">
        <v>28</v>
      </c>
      <c r="J4131" t="s">
        <v>28</v>
      </c>
      <c r="K4131" t="s">
        <v>28</v>
      </c>
      <c r="L4131" t="s">
        <v>28</v>
      </c>
      <c r="M4131" t="s">
        <v>28</v>
      </c>
      <c r="N4131" t="s">
        <v>28</v>
      </c>
      <c r="O4131" t="s">
        <v>28</v>
      </c>
      <c r="P4131" t="s">
        <v>28</v>
      </c>
      <c r="Q4131" t="s">
        <v>28</v>
      </c>
      <c r="R4131" t="s">
        <v>28</v>
      </c>
      <c r="S4131" t="s">
        <v>28</v>
      </c>
      <c r="T4131" t="s">
        <v>28</v>
      </c>
      <c r="U4131" t="s">
        <v>28</v>
      </c>
    </row>
    <row r="4132" spans="1:21" x14ac:dyDescent="0.35">
      <c r="A4132" t="s">
        <v>82</v>
      </c>
      <c r="B4132">
        <v>56</v>
      </c>
      <c r="C4132">
        <v>2024</v>
      </c>
      <c r="D4132" t="s">
        <v>160</v>
      </c>
      <c r="E4132">
        <v>131</v>
      </c>
      <c r="F4132" t="s">
        <v>128</v>
      </c>
      <c r="G4132" t="s">
        <v>24</v>
      </c>
      <c r="H4132" t="s">
        <v>27</v>
      </c>
      <c r="I4132" t="s">
        <v>28</v>
      </c>
      <c r="J4132" t="s">
        <v>28</v>
      </c>
      <c r="K4132" t="s">
        <v>28</v>
      </c>
      <c r="L4132" t="s">
        <v>28</v>
      </c>
      <c r="M4132" t="s">
        <v>28</v>
      </c>
      <c r="N4132" t="s">
        <v>28</v>
      </c>
      <c r="O4132" t="s">
        <v>28</v>
      </c>
      <c r="P4132" t="s">
        <v>28</v>
      </c>
      <c r="Q4132" t="s">
        <v>28</v>
      </c>
      <c r="R4132" t="s">
        <v>28</v>
      </c>
      <c r="S4132" t="s">
        <v>28</v>
      </c>
      <c r="T4132" t="s">
        <v>28</v>
      </c>
      <c r="U4132" t="s">
        <v>28</v>
      </c>
    </row>
    <row r="4133" spans="1:21" x14ac:dyDescent="0.35">
      <c r="A4133" t="s">
        <v>21</v>
      </c>
      <c r="B4133">
        <v>1</v>
      </c>
      <c r="C4133">
        <v>2024</v>
      </c>
      <c r="D4133" t="s">
        <v>161</v>
      </c>
      <c r="E4133">
        <v>132</v>
      </c>
      <c r="F4133" t="s">
        <v>162</v>
      </c>
      <c r="G4133" t="s">
        <v>24</v>
      </c>
      <c r="H4133" t="s">
        <v>27</v>
      </c>
      <c r="K4133" t="s">
        <v>28</v>
      </c>
      <c r="L4133" t="s">
        <v>28</v>
      </c>
      <c r="N4133" t="s">
        <v>28</v>
      </c>
      <c r="O4133" t="s">
        <v>28</v>
      </c>
      <c r="Q4133" t="s">
        <v>28</v>
      </c>
      <c r="R4133" t="s">
        <v>28</v>
      </c>
      <c r="S4133" t="s">
        <v>28</v>
      </c>
      <c r="T4133" t="s">
        <v>28</v>
      </c>
    </row>
    <row r="4134" spans="1:21" x14ac:dyDescent="0.35">
      <c r="A4134" t="s">
        <v>30</v>
      </c>
      <c r="B4134">
        <v>2</v>
      </c>
      <c r="C4134">
        <v>2024</v>
      </c>
      <c r="D4134" t="s">
        <v>161</v>
      </c>
      <c r="E4134">
        <v>132</v>
      </c>
      <c r="F4134" t="s">
        <v>162</v>
      </c>
      <c r="G4134" t="s">
        <v>24</v>
      </c>
      <c r="H4134" t="s">
        <v>25</v>
      </c>
      <c r="I4134">
        <v>325</v>
      </c>
      <c r="J4134" t="s">
        <v>126</v>
      </c>
      <c r="K4134" t="s">
        <v>28</v>
      </c>
      <c r="L4134">
        <v>2</v>
      </c>
      <c r="M4134">
        <v>2</v>
      </c>
      <c r="N4134" t="s">
        <v>27</v>
      </c>
      <c r="O4134" t="s">
        <v>27</v>
      </c>
      <c r="P4134">
        <v>18</v>
      </c>
      <c r="Q4134" t="s">
        <v>27</v>
      </c>
      <c r="R4134" t="s">
        <v>27</v>
      </c>
      <c r="S4134">
        <v>10</v>
      </c>
      <c r="T4134">
        <v>275</v>
      </c>
      <c r="U4134" t="s">
        <v>29</v>
      </c>
    </row>
    <row r="4135" spans="1:21" x14ac:dyDescent="0.35">
      <c r="A4135" t="s">
        <v>33</v>
      </c>
      <c r="B4135">
        <v>4</v>
      </c>
      <c r="C4135">
        <v>2024</v>
      </c>
      <c r="D4135" t="s">
        <v>161</v>
      </c>
      <c r="E4135">
        <v>132</v>
      </c>
      <c r="F4135" t="s">
        <v>162</v>
      </c>
      <c r="G4135" t="s">
        <v>24</v>
      </c>
      <c r="H4135" t="s">
        <v>25</v>
      </c>
      <c r="I4135">
        <v>100</v>
      </c>
      <c r="J4135" t="s">
        <v>126</v>
      </c>
      <c r="K4135" t="s">
        <v>28</v>
      </c>
      <c r="L4135">
        <v>2</v>
      </c>
      <c r="M4135">
        <v>2</v>
      </c>
      <c r="N4135" t="s">
        <v>27</v>
      </c>
      <c r="O4135" t="s">
        <v>32</v>
      </c>
      <c r="Q4135" t="s">
        <v>32</v>
      </c>
      <c r="R4135" t="s">
        <v>27</v>
      </c>
      <c r="S4135">
        <v>8</v>
      </c>
      <c r="T4135">
        <f>2*135</f>
        <v>270</v>
      </c>
      <c r="U4135" t="s">
        <v>29</v>
      </c>
    </row>
    <row r="4136" spans="1:21" x14ac:dyDescent="0.35">
      <c r="A4136" t="s">
        <v>34</v>
      </c>
      <c r="B4136">
        <v>5</v>
      </c>
      <c r="C4136">
        <v>2024</v>
      </c>
      <c r="D4136" t="s">
        <v>161</v>
      </c>
      <c r="E4136">
        <v>132</v>
      </c>
      <c r="F4136" t="s">
        <v>162</v>
      </c>
      <c r="G4136" t="s">
        <v>24</v>
      </c>
      <c r="H4136" t="s">
        <v>25</v>
      </c>
      <c r="I4136">
        <v>250</v>
      </c>
      <c r="J4136" t="s">
        <v>126</v>
      </c>
      <c r="K4136" t="s">
        <v>28</v>
      </c>
      <c r="L4136">
        <v>2</v>
      </c>
      <c r="M4136">
        <v>2</v>
      </c>
      <c r="N4136" t="s">
        <v>27</v>
      </c>
      <c r="O4136" t="s">
        <v>27</v>
      </c>
      <c r="P4136">
        <v>21</v>
      </c>
      <c r="Q4136" t="s">
        <v>32</v>
      </c>
      <c r="R4136" t="s">
        <v>27</v>
      </c>
      <c r="S4136">
        <v>9</v>
      </c>
      <c r="T4136">
        <f>2*60</f>
        <v>120</v>
      </c>
      <c r="U4136" t="s">
        <v>29</v>
      </c>
    </row>
    <row r="4137" spans="1:21" x14ac:dyDescent="0.35">
      <c r="A4137" t="s">
        <v>35</v>
      </c>
      <c r="B4137">
        <v>6</v>
      </c>
      <c r="C4137">
        <v>2024</v>
      </c>
      <c r="D4137" t="s">
        <v>161</v>
      </c>
      <c r="E4137">
        <v>132</v>
      </c>
      <c r="F4137" t="s">
        <v>162</v>
      </c>
      <c r="G4137" t="s">
        <v>24</v>
      </c>
      <c r="H4137" t="s">
        <v>25</v>
      </c>
      <c r="I4137">
        <v>500</v>
      </c>
      <c r="J4137" t="s">
        <v>126</v>
      </c>
      <c r="K4137" t="s">
        <v>28</v>
      </c>
      <c r="L4137">
        <v>2</v>
      </c>
      <c r="M4137">
        <v>2</v>
      </c>
      <c r="N4137" t="s">
        <v>27</v>
      </c>
      <c r="O4137" t="s">
        <v>27</v>
      </c>
      <c r="P4137">
        <v>18</v>
      </c>
      <c r="Q4137" t="s">
        <v>27</v>
      </c>
      <c r="R4137" t="s">
        <v>27</v>
      </c>
      <c r="S4137">
        <v>0</v>
      </c>
      <c r="T4137">
        <v>200</v>
      </c>
      <c r="U4137" t="s">
        <v>27</v>
      </c>
    </row>
    <row r="4138" spans="1:21" x14ac:dyDescent="0.35">
      <c r="A4138" t="s">
        <v>36</v>
      </c>
      <c r="B4138">
        <v>8</v>
      </c>
      <c r="C4138">
        <v>2024</v>
      </c>
      <c r="D4138" t="s">
        <v>161</v>
      </c>
      <c r="E4138">
        <v>132</v>
      </c>
      <c r="F4138" t="s">
        <v>162</v>
      </c>
      <c r="G4138" t="s">
        <v>24</v>
      </c>
      <c r="H4138" t="s">
        <v>27</v>
      </c>
      <c r="K4138" t="s">
        <v>28</v>
      </c>
      <c r="L4138" t="s">
        <v>28</v>
      </c>
      <c r="N4138" t="s">
        <v>28</v>
      </c>
      <c r="O4138" t="s">
        <v>28</v>
      </c>
      <c r="Q4138" t="s">
        <v>28</v>
      </c>
      <c r="R4138" t="s">
        <v>28</v>
      </c>
      <c r="S4138" t="s">
        <v>28</v>
      </c>
      <c r="T4138" t="s">
        <v>28</v>
      </c>
    </row>
    <row r="4139" spans="1:21" x14ac:dyDescent="0.35">
      <c r="A4139" t="s">
        <v>37</v>
      </c>
      <c r="B4139">
        <v>9</v>
      </c>
      <c r="C4139">
        <v>2024</v>
      </c>
      <c r="D4139" t="s">
        <v>161</v>
      </c>
      <c r="E4139">
        <v>132</v>
      </c>
      <c r="F4139" t="s">
        <v>162</v>
      </c>
      <c r="G4139" t="s">
        <v>24</v>
      </c>
      <c r="H4139" t="s">
        <v>25</v>
      </c>
      <c r="I4139">
        <v>200</v>
      </c>
      <c r="J4139" t="s">
        <v>126</v>
      </c>
      <c r="K4139" t="s">
        <v>28</v>
      </c>
      <c r="L4139">
        <v>2</v>
      </c>
      <c r="M4139">
        <v>2</v>
      </c>
      <c r="N4139" t="s">
        <v>27</v>
      </c>
      <c r="O4139" t="s">
        <v>27</v>
      </c>
      <c r="Q4139" t="s">
        <v>27</v>
      </c>
      <c r="R4139" t="s">
        <v>32</v>
      </c>
      <c r="S4139">
        <v>14</v>
      </c>
      <c r="T4139">
        <f>2*205</f>
        <v>410</v>
      </c>
      <c r="U4139" t="s">
        <v>29</v>
      </c>
    </row>
    <row r="4140" spans="1:21" x14ac:dyDescent="0.35">
      <c r="A4140" t="s">
        <v>38</v>
      </c>
      <c r="B4140">
        <v>10</v>
      </c>
      <c r="C4140">
        <v>2024</v>
      </c>
      <c r="D4140" t="s">
        <v>161</v>
      </c>
      <c r="E4140">
        <v>132</v>
      </c>
      <c r="F4140" t="s">
        <v>162</v>
      </c>
      <c r="G4140" t="s">
        <v>24</v>
      </c>
      <c r="H4140" t="s">
        <v>27</v>
      </c>
      <c r="K4140" t="s">
        <v>28</v>
      </c>
      <c r="L4140" t="s">
        <v>28</v>
      </c>
      <c r="N4140" t="s">
        <v>28</v>
      </c>
      <c r="O4140" t="s">
        <v>28</v>
      </c>
      <c r="Q4140" t="s">
        <v>28</v>
      </c>
      <c r="R4140" t="s">
        <v>28</v>
      </c>
      <c r="S4140" t="s">
        <v>28</v>
      </c>
      <c r="T4140" t="s">
        <v>28</v>
      </c>
    </row>
    <row r="4141" spans="1:21" x14ac:dyDescent="0.35">
      <c r="A4141" t="s">
        <v>40</v>
      </c>
      <c r="B4141">
        <v>11</v>
      </c>
      <c r="C4141">
        <v>2024</v>
      </c>
      <c r="D4141" t="s">
        <v>161</v>
      </c>
      <c r="E4141">
        <v>132</v>
      </c>
      <c r="F4141" t="s">
        <v>162</v>
      </c>
      <c r="G4141" t="s">
        <v>24</v>
      </c>
      <c r="H4141" t="s">
        <v>27</v>
      </c>
      <c r="K4141" t="s">
        <v>28</v>
      </c>
      <c r="N4141" t="s">
        <v>28</v>
      </c>
      <c r="O4141" t="s">
        <v>28</v>
      </c>
      <c r="Q4141" t="s">
        <v>28</v>
      </c>
      <c r="R4141" t="s">
        <v>28</v>
      </c>
      <c r="S4141" t="s">
        <v>28</v>
      </c>
      <c r="T4141" t="s">
        <v>28</v>
      </c>
    </row>
    <row r="4142" spans="1:21" x14ac:dyDescent="0.35">
      <c r="A4142" t="s">
        <v>41</v>
      </c>
      <c r="B4142">
        <v>12</v>
      </c>
      <c r="C4142">
        <v>2024</v>
      </c>
      <c r="D4142" t="s">
        <v>161</v>
      </c>
      <c r="E4142">
        <v>132</v>
      </c>
      <c r="F4142" t="s">
        <v>162</v>
      </c>
      <c r="G4142" t="s">
        <v>24</v>
      </c>
      <c r="H4142" t="s">
        <v>25</v>
      </c>
      <c r="I4142">
        <v>225</v>
      </c>
      <c r="J4142" t="s">
        <v>126</v>
      </c>
      <c r="K4142" t="s">
        <v>28</v>
      </c>
      <c r="L4142">
        <v>2</v>
      </c>
      <c r="M4142">
        <v>2</v>
      </c>
      <c r="N4142" t="s">
        <v>27</v>
      </c>
      <c r="O4142" t="s">
        <v>27</v>
      </c>
      <c r="P4142">
        <v>18</v>
      </c>
      <c r="Q4142" t="s">
        <v>27</v>
      </c>
      <c r="R4142" t="s">
        <v>27</v>
      </c>
      <c r="S4142">
        <v>20</v>
      </c>
      <c r="T4142">
        <v>130</v>
      </c>
      <c r="U4142" t="s">
        <v>29</v>
      </c>
    </row>
    <row r="4143" spans="1:21" x14ac:dyDescent="0.35">
      <c r="A4143" t="s">
        <v>42</v>
      </c>
      <c r="B4143">
        <v>13</v>
      </c>
      <c r="C4143">
        <v>2024</v>
      </c>
      <c r="D4143" t="s">
        <v>161</v>
      </c>
      <c r="E4143">
        <v>132</v>
      </c>
      <c r="F4143" t="s">
        <v>162</v>
      </c>
      <c r="G4143" t="s">
        <v>24</v>
      </c>
      <c r="H4143" t="s">
        <v>25</v>
      </c>
      <c r="I4143">
        <v>125</v>
      </c>
      <c r="J4143" t="s">
        <v>126</v>
      </c>
      <c r="K4143" t="s">
        <v>28</v>
      </c>
      <c r="L4143">
        <v>2</v>
      </c>
      <c r="M4143">
        <v>3</v>
      </c>
      <c r="N4143" t="s">
        <v>27</v>
      </c>
      <c r="O4143" t="s">
        <v>32</v>
      </c>
      <c r="P4143">
        <v>18</v>
      </c>
      <c r="Q4143" t="s">
        <v>32</v>
      </c>
      <c r="R4143" t="s">
        <v>27</v>
      </c>
      <c r="S4143">
        <v>10</v>
      </c>
      <c r="T4143">
        <v>65</v>
      </c>
      <c r="U4143" t="s">
        <v>27</v>
      </c>
    </row>
    <row r="4144" spans="1:21" x14ac:dyDescent="0.35">
      <c r="A4144" t="s">
        <v>43</v>
      </c>
      <c r="B4144">
        <v>15</v>
      </c>
      <c r="C4144">
        <v>2024</v>
      </c>
      <c r="D4144" t="s">
        <v>161</v>
      </c>
      <c r="E4144">
        <v>132</v>
      </c>
      <c r="F4144" t="s">
        <v>162</v>
      </c>
      <c r="G4144" t="s">
        <v>24</v>
      </c>
      <c r="H4144" t="s">
        <v>25</v>
      </c>
      <c r="I4144">
        <v>218</v>
      </c>
      <c r="J4144" t="s">
        <v>126</v>
      </c>
      <c r="K4144" t="s">
        <v>28</v>
      </c>
      <c r="L4144">
        <v>2</v>
      </c>
      <c r="M4144">
        <v>3</v>
      </c>
      <c r="N4144" t="s">
        <v>27</v>
      </c>
      <c r="O4144" t="s">
        <v>32</v>
      </c>
      <c r="P4144">
        <v>18</v>
      </c>
      <c r="Q4144" t="s">
        <v>27</v>
      </c>
      <c r="R4144" t="s">
        <v>27</v>
      </c>
      <c r="S4144">
        <v>0</v>
      </c>
      <c r="T4144">
        <v>240</v>
      </c>
      <c r="U4144" t="s">
        <v>29</v>
      </c>
    </row>
    <row r="4145" spans="1:21" x14ac:dyDescent="0.35">
      <c r="A4145" t="s">
        <v>44</v>
      </c>
      <c r="B4145">
        <v>16</v>
      </c>
      <c r="C4145">
        <v>2024</v>
      </c>
      <c r="D4145" t="s">
        <v>161</v>
      </c>
      <c r="E4145">
        <v>132</v>
      </c>
      <c r="F4145" t="s">
        <v>162</v>
      </c>
      <c r="G4145" t="s">
        <v>24</v>
      </c>
      <c r="H4145" t="s">
        <v>27</v>
      </c>
      <c r="K4145" t="s">
        <v>28</v>
      </c>
      <c r="L4145" t="s">
        <v>28</v>
      </c>
      <c r="N4145" t="s">
        <v>28</v>
      </c>
      <c r="O4145" t="s">
        <v>28</v>
      </c>
      <c r="Q4145" t="s">
        <v>28</v>
      </c>
      <c r="R4145" t="s">
        <v>28</v>
      </c>
      <c r="S4145" t="s">
        <v>28</v>
      </c>
      <c r="T4145" t="s">
        <v>28</v>
      </c>
    </row>
    <row r="4146" spans="1:21" x14ac:dyDescent="0.35">
      <c r="A4146" t="s">
        <v>45</v>
      </c>
      <c r="B4146">
        <v>17</v>
      </c>
      <c r="C4146">
        <v>2024</v>
      </c>
      <c r="D4146" t="s">
        <v>161</v>
      </c>
      <c r="E4146">
        <v>132</v>
      </c>
      <c r="F4146" t="s">
        <v>162</v>
      </c>
      <c r="G4146" t="s">
        <v>24</v>
      </c>
      <c r="H4146" t="s">
        <v>27</v>
      </c>
      <c r="K4146" t="s">
        <v>28</v>
      </c>
      <c r="L4146" t="s">
        <v>28</v>
      </c>
      <c r="N4146" t="s">
        <v>28</v>
      </c>
      <c r="O4146" t="s">
        <v>28</v>
      </c>
      <c r="Q4146" t="s">
        <v>28</v>
      </c>
      <c r="R4146" t="s">
        <v>28</v>
      </c>
      <c r="S4146" t="s">
        <v>28</v>
      </c>
      <c r="T4146" t="s">
        <v>28</v>
      </c>
    </row>
    <row r="4147" spans="1:21" x14ac:dyDescent="0.35">
      <c r="A4147" t="s">
        <v>46</v>
      </c>
      <c r="B4147">
        <v>18</v>
      </c>
      <c r="C4147">
        <v>2024</v>
      </c>
      <c r="D4147" t="s">
        <v>161</v>
      </c>
      <c r="E4147">
        <v>132</v>
      </c>
      <c r="F4147" t="s">
        <v>162</v>
      </c>
      <c r="G4147" t="s">
        <v>24</v>
      </c>
      <c r="H4147" t="s">
        <v>27</v>
      </c>
      <c r="K4147" t="s">
        <v>28</v>
      </c>
      <c r="L4147" t="s">
        <v>28</v>
      </c>
      <c r="N4147" t="s">
        <v>28</v>
      </c>
      <c r="O4147" t="s">
        <v>28</v>
      </c>
      <c r="Q4147" t="s">
        <v>28</v>
      </c>
      <c r="R4147" t="s">
        <v>28</v>
      </c>
      <c r="S4147" t="s">
        <v>28</v>
      </c>
      <c r="T4147" t="s">
        <v>28</v>
      </c>
    </row>
    <row r="4148" spans="1:21" x14ac:dyDescent="0.35">
      <c r="A4148" t="s">
        <v>47</v>
      </c>
      <c r="B4148">
        <v>19</v>
      </c>
      <c r="C4148">
        <v>2024</v>
      </c>
      <c r="D4148" t="s">
        <v>161</v>
      </c>
      <c r="E4148">
        <v>132</v>
      </c>
      <c r="F4148" t="s">
        <v>162</v>
      </c>
      <c r="G4148" t="s">
        <v>24</v>
      </c>
      <c r="H4148" t="s">
        <v>27</v>
      </c>
      <c r="K4148" t="s">
        <v>28</v>
      </c>
      <c r="L4148" t="s">
        <v>28</v>
      </c>
      <c r="N4148" t="s">
        <v>28</v>
      </c>
      <c r="O4148" t="s">
        <v>28</v>
      </c>
      <c r="Q4148" t="s">
        <v>28</v>
      </c>
      <c r="R4148" t="s">
        <v>28</v>
      </c>
      <c r="S4148" t="s">
        <v>28</v>
      </c>
      <c r="T4148" t="s">
        <v>28</v>
      </c>
    </row>
    <row r="4149" spans="1:21" x14ac:dyDescent="0.35">
      <c r="A4149" t="s">
        <v>48</v>
      </c>
      <c r="B4149">
        <v>20</v>
      </c>
      <c r="C4149">
        <v>2024</v>
      </c>
      <c r="D4149" t="s">
        <v>161</v>
      </c>
      <c r="E4149">
        <v>132</v>
      </c>
      <c r="F4149" t="s">
        <v>162</v>
      </c>
      <c r="G4149" t="s">
        <v>24</v>
      </c>
      <c r="H4149" t="s">
        <v>27</v>
      </c>
      <c r="K4149" t="s">
        <v>28</v>
      </c>
      <c r="N4149" t="s">
        <v>28</v>
      </c>
      <c r="O4149" t="s">
        <v>28</v>
      </c>
      <c r="Q4149" t="s">
        <v>28</v>
      </c>
      <c r="R4149" t="s">
        <v>28</v>
      </c>
      <c r="S4149" t="s">
        <v>28</v>
      </c>
      <c r="T4149" t="s">
        <v>28</v>
      </c>
    </row>
    <row r="4150" spans="1:21" x14ac:dyDescent="0.35">
      <c r="A4150" t="s">
        <v>49</v>
      </c>
      <c r="B4150">
        <v>21</v>
      </c>
      <c r="C4150">
        <v>2024</v>
      </c>
      <c r="D4150" t="s">
        <v>161</v>
      </c>
      <c r="E4150">
        <v>132</v>
      </c>
      <c r="F4150" t="s">
        <v>162</v>
      </c>
      <c r="G4150" t="s">
        <v>24</v>
      </c>
      <c r="H4150" t="s">
        <v>25</v>
      </c>
      <c r="I4150">
        <v>50</v>
      </c>
      <c r="J4150" t="s">
        <v>126</v>
      </c>
      <c r="K4150" t="s">
        <v>28</v>
      </c>
      <c r="L4150">
        <v>2</v>
      </c>
      <c r="M4150">
        <v>3</v>
      </c>
      <c r="N4150" t="s">
        <v>27</v>
      </c>
      <c r="O4150" t="s">
        <v>27</v>
      </c>
      <c r="P4150">
        <v>18</v>
      </c>
      <c r="Q4150" t="s">
        <v>32</v>
      </c>
      <c r="R4150" t="s">
        <v>27</v>
      </c>
      <c r="S4150">
        <v>12</v>
      </c>
      <c r="T4150">
        <f>2*75</f>
        <v>150</v>
      </c>
      <c r="U4150" t="s">
        <v>29</v>
      </c>
    </row>
    <row r="4151" spans="1:21" x14ac:dyDescent="0.35">
      <c r="A4151" t="s">
        <v>50</v>
      </c>
      <c r="B4151">
        <v>22</v>
      </c>
      <c r="C4151">
        <v>2024</v>
      </c>
      <c r="D4151" t="s">
        <v>161</v>
      </c>
      <c r="E4151">
        <v>132</v>
      </c>
      <c r="F4151" t="s">
        <v>162</v>
      </c>
      <c r="G4151" t="s">
        <v>24</v>
      </c>
      <c r="H4151" t="s">
        <v>27</v>
      </c>
      <c r="K4151" t="s">
        <v>28</v>
      </c>
      <c r="L4151" t="s">
        <v>28</v>
      </c>
      <c r="N4151" t="s">
        <v>28</v>
      </c>
      <c r="O4151" t="s">
        <v>28</v>
      </c>
      <c r="Q4151" t="s">
        <v>28</v>
      </c>
      <c r="R4151" t="s">
        <v>28</v>
      </c>
      <c r="S4151" t="s">
        <v>28</v>
      </c>
      <c r="T4151" t="s">
        <v>28</v>
      </c>
    </row>
    <row r="4152" spans="1:21" x14ac:dyDescent="0.35">
      <c r="A4152" t="s">
        <v>51</v>
      </c>
      <c r="B4152">
        <v>23</v>
      </c>
      <c r="C4152">
        <v>2024</v>
      </c>
      <c r="D4152" t="s">
        <v>161</v>
      </c>
      <c r="E4152">
        <v>132</v>
      </c>
      <c r="F4152" t="s">
        <v>162</v>
      </c>
      <c r="G4152" t="s">
        <v>24</v>
      </c>
      <c r="H4152" t="s">
        <v>27</v>
      </c>
      <c r="K4152" t="s">
        <v>28</v>
      </c>
      <c r="L4152" t="s">
        <v>28</v>
      </c>
      <c r="N4152" t="s">
        <v>28</v>
      </c>
      <c r="O4152" t="s">
        <v>28</v>
      </c>
      <c r="Q4152" t="s">
        <v>28</v>
      </c>
      <c r="R4152" t="s">
        <v>28</v>
      </c>
      <c r="S4152" t="s">
        <v>28</v>
      </c>
      <c r="T4152" t="s">
        <v>28</v>
      </c>
    </row>
    <row r="4153" spans="1:21" x14ac:dyDescent="0.35">
      <c r="A4153" t="s">
        <v>52</v>
      </c>
      <c r="B4153">
        <v>24</v>
      </c>
      <c r="C4153">
        <v>2024</v>
      </c>
      <c r="D4153" t="s">
        <v>161</v>
      </c>
      <c r="E4153">
        <v>132</v>
      </c>
      <c r="F4153" t="s">
        <v>162</v>
      </c>
      <c r="G4153" t="s">
        <v>24</v>
      </c>
      <c r="H4153" t="s">
        <v>27</v>
      </c>
      <c r="K4153" t="s">
        <v>28</v>
      </c>
      <c r="N4153" t="s">
        <v>28</v>
      </c>
      <c r="O4153" t="s">
        <v>28</v>
      </c>
      <c r="Q4153" t="s">
        <v>28</v>
      </c>
      <c r="R4153" t="s">
        <v>28</v>
      </c>
      <c r="S4153" t="s">
        <v>28</v>
      </c>
      <c r="T4153" t="s">
        <v>28</v>
      </c>
    </row>
    <row r="4154" spans="1:21" x14ac:dyDescent="0.35">
      <c r="A4154" t="s">
        <v>53</v>
      </c>
      <c r="B4154">
        <v>25</v>
      </c>
      <c r="C4154">
        <v>2024</v>
      </c>
      <c r="D4154" t="s">
        <v>161</v>
      </c>
      <c r="E4154">
        <v>132</v>
      </c>
      <c r="F4154" t="s">
        <v>162</v>
      </c>
      <c r="G4154" t="s">
        <v>24</v>
      </c>
      <c r="H4154" t="s">
        <v>25</v>
      </c>
      <c r="I4154">
        <v>32</v>
      </c>
      <c r="J4154" t="s">
        <v>126</v>
      </c>
      <c r="K4154" t="s">
        <v>28</v>
      </c>
      <c r="L4154">
        <v>2</v>
      </c>
      <c r="M4154">
        <v>2</v>
      </c>
      <c r="N4154" t="s">
        <v>27</v>
      </c>
      <c r="O4154" t="s">
        <v>27</v>
      </c>
      <c r="P4154">
        <v>18</v>
      </c>
      <c r="Q4154" t="s">
        <v>32</v>
      </c>
      <c r="R4154" t="s">
        <v>32</v>
      </c>
      <c r="S4154">
        <v>12</v>
      </c>
      <c r="T4154">
        <v>82</v>
      </c>
      <c r="U4154" t="s">
        <v>53</v>
      </c>
    </row>
    <row r="4155" spans="1:21" x14ac:dyDescent="0.35">
      <c r="A4155" t="s">
        <v>54</v>
      </c>
      <c r="B4155">
        <v>26</v>
      </c>
      <c r="C4155">
        <v>2024</v>
      </c>
      <c r="D4155" t="s">
        <v>161</v>
      </c>
      <c r="E4155">
        <v>132</v>
      </c>
      <c r="F4155" t="s">
        <v>162</v>
      </c>
      <c r="G4155" t="s">
        <v>24</v>
      </c>
      <c r="H4155" t="s">
        <v>27</v>
      </c>
      <c r="K4155" t="s">
        <v>28</v>
      </c>
      <c r="L4155" t="s">
        <v>28</v>
      </c>
      <c r="N4155" t="s">
        <v>28</v>
      </c>
      <c r="O4155" t="s">
        <v>28</v>
      </c>
      <c r="Q4155" t="s">
        <v>28</v>
      </c>
      <c r="R4155" t="s">
        <v>28</v>
      </c>
      <c r="S4155" t="s">
        <v>28</v>
      </c>
      <c r="T4155" t="s">
        <v>28</v>
      </c>
    </row>
    <row r="4156" spans="1:21" x14ac:dyDescent="0.35">
      <c r="A4156" t="s">
        <v>55</v>
      </c>
      <c r="B4156">
        <v>27</v>
      </c>
      <c r="C4156">
        <v>2024</v>
      </c>
      <c r="D4156" t="s">
        <v>161</v>
      </c>
      <c r="E4156">
        <v>132</v>
      </c>
      <c r="F4156" t="s">
        <v>162</v>
      </c>
      <c r="G4156" t="s">
        <v>24</v>
      </c>
      <c r="H4156" t="s">
        <v>27</v>
      </c>
      <c r="K4156" t="s">
        <v>28</v>
      </c>
      <c r="L4156" t="s">
        <v>28</v>
      </c>
      <c r="N4156" t="s">
        <v>28</v>
      </c>
      <c r="O4156" t="s">
        <v>28</v>
      </c>
      <c r="Q4156" t="s">
        <v>28</v>
      </c>
      <c r="R4156" t="s">
        <v>28</v>
      </c>
      <c r="S4156" t="s">
        <v>28</v>
      </c>
      <c r="T4156" t="s">
        <v>28</v>
      </c>
    </row>
    <row r="4157" spans="1:21" x14ac:dyDescent="0.35">
      <c r="A4157" t="s">
        <v>56</v>
      </c>
      <c r="B4157">
        <v>28</v>
      </c>
      <c r="C4157">
        <v>2024</v>
      </c>
      <c r="D4157" t="s">
        <v>161</v>
      </c>
      <c r="E4157">
        <v>132</v>
      </c>
      <c r="F4157" t="s">
        <v>162</v>
      </c>
      <c r="G4157" t="s">
        <v>24</v>
      </c>
      <c r="H4157" t="s">
        <v>27</v>
      </c>
      <c r="K4157" t="s">
        <v>28</v>
      </c>
      <c r="L4157" t="s">
        <v>28</v>
      </c>
      <c r="N4157" t="s">
        <v>28</v>
      </c>
      <c r="O4157" t="s">
        <v>28</v>
      </c>
      <c r="Q4157" t="s">
        <v>28</v>
      </c>
      <c r="R4157" t="s">
        <v>28</v>
      </c>
      <c r="S4157" t="s">
        <v>28</v>
      </c>
      <c r="T4157" t="s">
        <v>28</v>
      </c>
    </row>
    <row r="4158" spans="1:21" x14ac:dyDescent="0.35">
      <c r="A4158" t="s">
        <v>57</v>
      </c>
      <c r="B4158">
        <v>29</v>
      </c>
      <c r="C4158">
        <v>2024</v>
      </c>
      <c r="D4158" t="s">
        <v>161</v>
      </c>
      <c r="E4158">
        <v>132</v>
      </c>
      <c r="F4158" t="s">
        <v>162</v>
      </c>
      <c r="G4158" t="s">
        <v>24</v>
      </c>
      <c r="H4158" t="s">
        <v>27</v>
      </c>
      <c r="K4158" t="s">
        <v>28</v>
      </c>
      <c r="L4158" t="s">
        <v>28</v>
      </c>
      <c r="N4158" t="s">
        <v>28</v>
      </c>
      <c r="O4158" t="s">
        <v>28</v>
      </c>
      <c r="Q4158" t="s">
        <v>28</v>
      </c>
      <c r="R4158" t="s">
        <v>28</v>
      </c>
      <c r="S4158" t="s">
        <v>28</v>
      </c>
      <c r="T4158" t="s">
        <v>28</v>
      </c>
    </row>
    <row r="4159" spans="1:21" x14ac:dyDescent="0.35">
      <c r="A4159" t="s">
        <v>58</v>
      </c>
      <c r="B4159">
        <v>30</v>
      </c>
      <c r="C4159">
        <v>2024</v>
      </c>
      <c r="D4159" t="s">
        <v>161</v>
      </c>
      <c r="E4159">
        <v>132</v>
      </c>
      <c r="F4159" t="s">
        <v>162</v>
      </c>
      <c r="G4159" t="s">
        <v>24</v>
      </c>
      <c r="H4159" t="s">
        <v>27</v>
      </c>
      <c r="K4159" t="s">
        <v>28</v>
      </c>
      <c r="L4159" t="s">
        <v>28</v>
      </c>
      <c r="N4159" t="s">
        <v>28</v>
      </c>
      <c r="O4159" t="s">
        <v>28</v>
      </c>
      <c r="Q4159" t="s">
        <v>28</v>
      </c>
      <c r="R4159" t="s">
        <v>28</v>
      </c>
      <c r="S4159" t="s">
        <v>28</v>
      </c>
      <c r="T4159" t="s">
        <v>28</v>
      </c>
    </row>
    <row r="4160" spans="1:21" x14ac:dyDescent="0.35">
      <c r="A4160" t="s">
        <v>59</v>
      </c>
      <c r="B4160">
        <v>31</v>
      </c>
      <c r="C4160">
        <v>2024</v>
      </c>
      <c r="D4160" t="s">
        <v>161</v>
      </c>
      <c r="E4160">
        <v>132</v>
      </c>
      <c r="F4160" t="s">
        <v>162</v>
      </c>
      <c r="G4160" t="s">
        <v>24</v>
      </c>
      <c r="H4160" t="s">
        <v>27</v>
      </c>
      <c r="K4160" t="s">
        <v>28</v>
      </c>
      <c r="L4160" t="s">
        <v>28</v>
      </c>
      <c r="N4160" t="s">
        <v>28</v>
      </c>
      <c r="O4160" t="s">
        <v>28</v>
      </c>
      <c r="Q4160" t="s">
        <v>28</v>
      </c>
      <c r="R4160" t="s">
        <v>28</v>
      </c>
      <c r="S4160" t="s">
        <v>28</v>
      </c>
      <c r="T4160" t="s">
        <v>28</v>
      </c>
    </row>
    <row r="4161" spans="1:21" x14ac:dyDescent="0.35">
      <c r="A4161" t="s">
        <v>60</v>
      </c>
      <c r="B4161">
        <v>32</v>
      </c>
      <c r="C4161">
        <v>2024</v>
      </c>
      <c r="D4161" t="s">
        <v>161</v>
      </c>
      <c r="E4161">
        <v>132</v>
      </c>
      <c r="F4161" t="s">
        <v>162</v>
      </c>
      <c r="G4161" t="s">
        <v>24</v>
      </c>
      <c r="H4161" t="s">
        <v>25</v>
      </c>
      <c r="I4161">
        <v>100</v>
      </c>
      <c r="J4161" t="s">
        <v>126</v>
      </c>
      <c r="K4161" t="s">
        <v>28</v>
      </c>
      <c r="L4161">
        <v>2</v>
      </c>
      <c r="M4161">
        <v>3</v>
      </c>
      <c r="N4161" t="s">
        <v>27</v>
      </c>
      <c r="O4161" t="s">
        <v>32</v>
      </c>
      <c r="P4161">
        <v>18</v>
      </c>
      <c r="Q4161" t="s">
        <v>32</v>
      </c>
      <c r="R4161" t="s">
        <v>27</v>
      </c>
      <c r="S4161">
        <v>28</v>
      </c>
      <c r="T4161">
        <v>1000</v>
      </c>
      <c r="U4161" t="s">
        <v>29</v>
      </c>
    </row>
    <row r="4162" spans="1:21" x14ac:dyDescent="0.35">
      <c r="A4162" t="s">
        <v>61</v>
      </c>
      <c r="B4162">
        <v>33</v>
      </c>
      <c r="C4162">
        <v>2024</v>
      </c>
      <c r="D4162" t="s">
        <v>161</v>
      </c>
      <c r="E4162">
        <v>132</v>
      </c>
      <c r="F4162" t="s">
        <v>162</v>
      </c>
      <c r="G4162" t="s">
        <v>24</v>
      </c>
      <c r="H4162" t="s">
        <v>25</v>
      </c>
      <c r="I4162">
        <v>110</v>
      </c>
      <c r="J4162" t="s">
        <v>126</v>
      </c>
      <c r="K4162" t="s">
        <v>28</v>
      </c>
      <c r="L4162">
        <v>2</v>
      </c>
      <c r="M4162">
        <v>2</v>
      </c>
      <c r="N4162" t="s">
        <v>27</v>
      </c>
      <c r="O4162" t="s">
        <v>27</v>
      </c>
      <c r="P4162">
        <v>18</v>
      </c>
      <c r="Q4162" t="s">
        <v>27</v>
      </c>
      <c r="R4162" t="s">
        <v>27</v>
      </c>
      <c r="S4162">
        <v>8</v>
      </c>
      <c r="T4162">
        <v>100</v>
      </c>
      <c r="U4162" t="s">
        <v>27</v>
      </c>
    </row>
    <row r="4163" spans="1:21" x14ac:dyDescent="0.35">
      <c r="A4163" t="s">
        <v>62</v>
      </c>
      <c r="B4163">
        <v>34</v>
      </c>
      <c r="C4163">
        <v>2024</v>
      </c>
      <c r="D4163" t="s">
        <v>161</v>
      </c>
      <c r="E4163">
        <v>132</v>
      </c>
      <c r="F4163" t="s">
        <v>162</v>
      </c>
      <c r="G4163" t="s">
        <v>24</v>
      </c>
      <c r="H4163" t="s">
        <v>25</v>
      </c>
      <c r="I4163">
        <v>820</v>
      </c>
      <c r="J4163" t="s">
        <v>126</v>
      </c>
      <c r="K4163" t="s">
        <v>28</v>
      </c>
      <c r="L4163">
        <v>2</v>
      </c>
      <c r="M4163">
        <v>4</v>
      </c>
      <c r="N4163" t="s">
        <v>27</v>
      </c>
      <c r="O4163" t="s">
        <v>27</v>
      </c>
      <c r="Q4163" t="s">
        <v>27</v>
      </c>
      <c r="R4163" t="s">
        <v>27</v>
      </c>
      <c r="S4163">
        <v>12</v>
      </c>
      <c r="T4163">
        <v>420</v>
      </c>
      <c r="U4163" t="s">
        <v>29</v>
      </c>
    </row>
    <row r="4164" spans="1:21" x14ac:dyDescent="0.35">
      <c r="A4164" t="s">
        <v>63</v>
      </c>
      <c r="B4164">
        <v>35</v>
      </c>
      <c r="C4164">
        <v>2024</v>
      </c>
      <c r="D4164" t="s">
        <v>161</v>
      </c>
      <c r="E4164">
        <v>132</v>
      </c>
      <c r="F4164" t="s">
        <v>162</v>
      </c>
      <c r="G4164" t="s">
        <v>24</v>
      </c>
      <c r="H4164" t="s">
        <v>27</v>
      </c>
      <c r="K4164" t="s">
        <v>28</v>
      </c>
      <c r="L4164" t="s">
        <v>28</v>
      </c>
      <c r="N4164" t="s">
        <v>28</v>
      </c>
      <c r="O4164" t="s">
        <v>28</v>
      </c>
      <c r="Q4164" t="s">
        <v>28</v>
      </c>
      <c r="R4164" t="s">
        <v>28</v>
      </c>
      <c r="S4164" t="s">
        <v>28</v>
      </c>
      <c r="T4164" t="s">
        <v>28</v>
      </c>
    </row>
    <row r="4165" spans="1:21" x14ac:dyDescent="0.35">
      <c r="A4165" t="s">
        <v>64</v>
      </c>
      <c r="B4165">
        <v>36</v>
      </c>
      <c r="C4165">
        <v>2024</v>
      </c>
      <c r="D4165" t="s">
        <v>161</v>
      </c>
      <c r="E4165">
        <v>132</v>
      </c>
      <c r="F4165" t="s">
        <v>162</v>
      </c>
      <c r="G4165" t="s">
        <v>24</v>
      </c>
      <c r="H4165" t="s">
        <v>25</v>
      </c>
      <c r="I4165">
        <v>108</v>
      </c>
      <c r="J4165" t="s">
        <v>126</v>
      </c>
      <c r="K4165" t="s">
        <v>28</v>
      </c>
      <c r="L4165">
        <v>2</v>
      </c>
      <c r="M4165">
        <v>3</v>
      </c>
      <c r="N4165" t="s">
        <v>27</v>
      </c>
      <c r="O4165" t="s">
        <v>27</v>
      </c>
      <c r="P4165">
        <v>18</v>
      </c>
      <c r="Q4165" t="s">
        <v>32</v>
      </c>
      <c r="R4165" t="s">
        <v>27</v>
      </c>
      <c r="S4165">
        <v>12</v>
      </c>
      <c r="T4165">
        <v>67</v>
      </c>
      <c r="U4165" t="s">
        <v>29</v>
      </c>
    </row>
    <row r="4166" spans="1:21" x14ac:dyDescent="0.35">
      <c r="A4166" t="s">
        <v>65</v>
      </c>
      <c r="B4166">
        <v>37</v>
      </c>
      <c r="C4166">
        <v>2024</v>
      </c>
      <c r="D4166" t="s">
        <v>161</v>
      </c>
      <c r="E4166">
        <v>132</v>
      </c>
      <c r="F4166" t="s">
        <v>162</v>
      </c>
      <c r="G4166" t="s">
        <v>24</v>
      </c>
      <c r="H4166" t="s">
        <v>25</v>
      </c>
      <c r="I4166">
        <v>300</v>
      </c>
      <c r="J4166" t="s">
        <v>126</v>
      </c>
      <c r="K4166" t="s">
        <v>28</v>
      </c>
      <c r="L4166">
        <v>2</v>
      </c>
      <c r="M4166">
        <v>2</v>
      </c>
      <c r="N4166" t="s">
        <v>27</v>
      </c>
      <c r="O4166" t="s">
        <v>27</v>
      </c>
      <c r="P4166">
        <v>18</v>
      </c>
      <c r="Q4166" t="s">
        <v>32</v>
      </c>
      <c r="R4166" t="s">
        <v>27</v>
      </c>
      <c r="S4166">
        <v>16</v>
      </c>
      <c r="T4166">
        <f>2*150</f>
        <v>300</v>
      </c>
      <c r="U4166" t="s">
        <v>29</v>
      </c>
    </row>
    <row r="4167" spans="1:21" x14ac:dyDescent="0.35">
      <c r="A4167" t="s">
        <v>66</v>
      </c>
      <c r="B4167">
        <v>38</v>
      </c>
      <c r="C4167">
        <v>2024</v>
      </c>
      <c r="D4167" t="s">
        <v>161</v>
      </c>
      <c r="E4167">
        <v>132</v>
      </c>
      <c r="F4167" t="s">
        <v>162</v>
      </c>
      <c r="G4167" t="s">
        <v>24</v>
      </c>
      <c r="H4167" t="s">
        <v>27</v>
      </c>
      <c r="K4167" t="s">
        <v>28</v>
      </c>
      <c r="L4167" t="s">
        <v>28</v>
      </c>
      <c r="N4167" t="s">
        <v>28</v>
      </c>
      <c r="O4167" t="s">
        <v>28</v>
      </c>
      <c r="Q4167" t="s">
        <v>28</v>
      </c>
      <c r="R4167" t="s">
        <v>28</v>
      </c>
      <c r="S4167" t="s">
        <v>28</v>
      </c>
      <c r="T4167" t="s">
        <v>28</v>
      </c>
    </row>
    <row r="4168" spans="1:21" x14ac:dyDescent="0.35">
      <c r="A4168" t="s">
        <v>67</v>
      </c>
      <c r="B4168">
        <v>39</v>
      </c>
      <c r="C4168">
        <v>2024</v>
      </c>
      <c r="D4168" t="s">
        <v>161</v>
      </c>
      <c r="E4168">
        <v>132</v>
      </c>
      <c r="F4168" t="s">
        <v>162</v>
      </c>
      <c r="G4168" t="s">
        <v>24</v>
      </c>
      <c r="H4168" t="s">
        <v>25</v>
      </c>
      <c r="I4168">
        <v>53.5</v>
      </c>
      <c r="J4168" t="s">
        <v>126</v>
      </c>
      <c r="K4168" t="s">
        <v>28</v>
      </c>
      <c r="L4168">
        <v>2</v>
      </c>
      <c r="M4168">
        <v>2</v>
      </c>
      <c r="N4168" t="s">
        <v>27</v>
      </c>
      <c r="O4168" t="s">
        <v>27</v>
      </c>
      <c r="P4168">
        <v>18</v>
      </c>
      <c r="Q4168" t="s">
        <v>32</v>
      </c>
      <c r="R4168" t="s">
        <v>27</v>
      </c>
      <c r="S4168">
        <v>8</v>
      </c>
      <c r="T4168">
        <v>100</v>
      </c>
      <c r="U4168" t="s">
        <v>29</v>
      </c>
    </row>
    <row r="4169" spans="1:21" x14ac:dyDescent="0.35">
      <c r="A4169" t="s">
        <v>68</v>
      </c>
      <c r="B4169">
        <v>40</v>
      </c>
      <c r="C4169">
        <v>2024</v>
      </c>
      <c r="D4169" t="s">
        <v>161</v>
      </c>
      <c r="E4169">
        <v>132</v>
      </c>
      <c r="F4169" t="s">
        <v>162</v>
      </c>
      <c r="G4169" t="s">
        <v>24</v>
      </c>
      <c r="H4169" t="s">
        <v>27</v>
      </c>
      <c r="K4169" t="s">
        <v>28</v>
      </c>
      <c r="L4169" t="s">
        <v>28</v>
      </c>
      <c r="N4169" t="s">
        <v>28</v>
      </c>
      <c r="O4169" t="s">
        <v>28</v>
      </c>
      <c r="Q4169" t="s">
        <v>28</v>
      </c>
      <c r="R4169" t="s">
        <v>28</v>
      </c>
      <c r="S4169" t="s">
        <v>28</v>
      </c>
      <c r="T4169" t="s">
        <v>28</v>
      </c>
    </row>
    <row r="4170" spans="1:21" x14ac:dyDescent="0.35">
      <c r="A4170" t="s">
        <v>69</v>
      </c>
      <c r="B4170">
        <v>41</v>
      </c>
      <c r="C4170">
        <v>2024</v>
      </c>
      <c r="D4170" t="s">
        <v>161</v>
      </c>
      <c r="E4170">
        <v>132</v>
      </c>
      <c r="F4170" t="s">
        <v>162</v>
      </c>
      <c r="G4170" t="s">
        <v>24</v>
      </c>
      <c r="H4170" t="s">
        <v>27</v>
      </c>
      <c r="K4170" t="s">
        <v>28</v>
      </c>
      <c r="L4170" t="s">
        <v>28</v>
      </c>
      <c r="N4170" t="s">
        <v>28</v>
      </c>
      <c r="O4170" t="s">
        <v>28</v>
      </c>
      <c r="Q4170" t="s">
        <v>28</v>
      </c>
      <c r="R4170" t="s">
        <v>28</v>
      </c>
      <c r="S4170" t="s">
        <v>28</v>
      </c>
      <c r="T4170" t="s">
        <v>28</v>
      </c>
    </row>
    <row r="4171" spans="1:21" x14ac:dyDescent="0.35">
      <c r="A4171" t="s">
        <v>70</v>
      </c>
      <c r="B4171">
        <v>42</v>
      </c>
      <c r="C4171">
        <v>2024</v>
      </c>
      <c r="D4171" t="s">
        <v>161</v>
      </c>
      <c r="E4171">
        <v>132</v>
      </c>
      <c r="F4171" t="s">
        <v>162</v>
      </c>
      <c r="G4171" t="s">
        <v>24</v>
      </c>
      <c r="H4171" t="s">
        <v>27</v>
      </c>
      <c r="K4171" t="s">
        <v>28</v>
      </c>
      <c r="L4171" t="s">
        <v>28</v>
      </c>
      <c r="N4171" t="s">
        <v>28</v>
      </c>
      <c r="O4171" t="s">
        <v>28</v>
      </c>
      <c r="Q4171" t="s">
        <v>28</v>
      </c>
      <c r="R4171" t="s">
        <v>28</v>
      </c>
      <c r="S4171" t="s">
        <v>28</v>
      </c>
      <c r="T4171" t="s">
        <v>28</v>
      </c>
    </row>
    <row r="4172" spans="1:21" x14ac:dyDescent="0.35">
      <c r="A4172" t="s">
        <v>71</v>
      </c>
      <c r="B4172">
        <v>44</v>
      </c>
      <c r="C4172">
        <v>2024</v>
      </c>
      <c r="D4172" t="s">
        <v>161</v>
      </c>
      <c r="E4172">
        <v>132</v>
      </c>
      <c r="F4172" t="s">
        <v>162</v>
      </c>
      <c r="G4172" t="s">
        <v>24</v>
      </c>
      <c r="H4172" t="s">
        <v>25</v>
      </c>
      <c r="I4172">
        <v>30</v>
      </c>
      <c r="J4172" t="s">
        <v>126</v>
      </c>
      <c r="K4172" t="s">
        <v>28</v>
      </c>
      <c r="L4172">
        <v>2</v>
      </c>
      <c r="M4172">
        <v>2</v>
      </c>
      <c r="N4172" t="s">
        <v>27</v>
      </c>
      <c r="O4172" t="s">
        <v>27</v>
      </c>
      <c r="P4172">
        <v>18</v>
      </c>
      <c r="Q4172" t="s">
        <v>32</v>
      </c>
      <c r="R4172" t="s">
        <v>27</v>
      </c>
      <c r="S4172">
        <v>12</v>
      </c>
      <c r="T4172">
        <v>30</v>
      </c>
      <c r="U4172" t="s">
        <v>29</v>
      </c>
    </row>
    <row r="4173" spans="1:21" x14ac:dyDescent="0.35">
      <c r="A4173" t="s">
        <v>72</v>
      </c>
      <c r="B4173">
        <v>45</v>
      </c>
      <c r="C4173">
        <v>2024</v>
      </c>
      <c r="D4173" t="s">
        <v>161</v>
      </c>
      <c r="E4173">
        <v>132</v>
      </c>
      <c r="F4173" t="s">
        <v>162</v>
      </c>
      <c r="G4173" t="s">
        <v>24</v>
      </c>
      <c r="H4173" t="s">
        <v>25</v>
      </c>
      <c r="I4173">
        <v>100</v>
      </c>
      <c r="J4173" t="s">
        <v>126</v>
      </c>
      <c r="K4173" t="s">
        <v>28</v>
      </c>
      <c r="L4173">
        <v>2</v>
      </c>
      <c r="M4173">
        <v>2</v>
      </c>
      <c r="N4173" t="s">
        <v>27</v>
      </c>
      <c r="O4173" t="s">
        <v>27</v>
      </c>
      <c r="Q4173" t="s">
        <v>27</v>
      </c>
      <c r="R4173" t="s">
        <v>27</v>
      </c>
      <c r="S4173">
        <v>8</v>
      </c>
      <c r="T4173">
        <f>2*200</f>
        <v>400</v>
      </c>
      <c r="U4173" t="s">
        <v>29</v>
      </c>
    </row>
    <row r="4174" spans="1:21" x14ac:dyDescent="0.35">
      <c r="A4174" t="s">
        <v>73</v>
      </c>
      <c r="B4174">
        <v>46</v>
      </c>
      <c r="C4174">
        <v>2024</v>
      </c>
      <c r="D4174" t="s">
        <v>161</v>
      </c>
      <c r="E4174">
        <v>132</v>
      </c>
      <c r="F4174" t="s">
        <v>162</v>
      </c>
      <c r="G4174" t="s">
        <v>24</v>
      </c>
      <c r="H4174" t="s">
        <v>27</v>
      </c>
      <c r="K4174" t="s">
        <v>28</v>
      </c>
      <c r="L4174" t="s">
        <v>28</v>
      </c>
      <c r="N4174" t="s">
        <v>28</v>
      </c>
      <c r="O4174" t="s">
        <v>28</v>
      </c>
      <c r="Q4174" t="s">
        <v>28</v>
      </c>
      <c r="R4174" t="s">
        <v>28</v>
      </c>
      <c r="S4174" t="s">
        <v>28</v>
      </c>
      <c r="T4174" t="s">
        <v>28</v>
      </c>
    </row>
    <row r="4175" spans="1:21" x14ac:dyDescent="0.35">
      <c r="A4175" t="s">
        <v>74</v>
      </c>
      <c r="B4175">
        <v>47</v>
      </c>
      <c r="C4175">
        <v>2024</v>
      </c>
      <c r="D4175" t="s">
        <v>161</v>
      </c>
      <c r="E4175">
        <v>132</v>
      </c>
      <c r="F4175" t="s">
        <v>162</v>
      </c>
      <c r="G4175" t="s">
        <v>24</v>
      </c>
      <c r="H4175" t="s">
        <v>25</v>
      </c>
      <c r="I4175">
        <v>75</v>
      </c>
      <c r="J4175" t="s">
        <v>126</v>
      </c>
      <c r="K4175" t="s">
        <v>28</v>
      </c>
      <c r="L4175">
        <v>2</v>
      </c>
      <c r="M4175">
        <v>4</v>
      </c>
      <c r="N4175" t="s">
        <v>27</v>
      </c>
      <c r="O4175" t="s">
        <v>27</v>
      </c>
      <c r="P4175">
        <v>18</v>
      </c>
      <c r="Q4175" t="s">
        <v>32</v>
      </c>
      <c r="R4175" t="s">
        <v>27</v>
      </c>
      <c r="S4175">
        <v>18</v>
      </c>
      <c r="T4175">
        <v>85</v>
      </c>
      <c r="U4175" t="s">
        <v>29</v>
      </c>
    </row>
    <row r="4176" spans="1:21" x14ac:dyDescent="0.35">
      <c r="A4176" t="s">
        <v>75</v>
      </c>
      <c r="B4176">
        <v>48</v>
      </c>
      <c r="C4176">
        <v>2024</v>
      </c>
      <c r="D4176" t="s">
        <v>161</v>
      </c>
      <c r="E4176">
        <v>132</v>
      </c>
      <c r="F4176" t="s">
        <v>162</v>
      </c>
      <c r="G4176" t="s">
        <v>24</v>
      </c>
      <c r="H4176" t="s">
        <v>27</v>
      </c>
      <c r="K4176" t="s">
        <v>28</v>
      </c>
      <c r="L4176" t="s">
        <v>28</v>
      </c>
      <c r="N4176" t="s">
        <v>28</v>
      </c>
      <c r="O4176" t="s">
        <v>28</v>
      </c>
      <c r="Q4176" t="s">
        <v>28</v>
      </c>
      <c r="R4176" t="s">
        <v>28</v>
      </c>
      <c r="S4176" t="s">
        <v>28</v>
      </c>
      <c r="T4176" t="s">
        <v>28</v>
      </c>
    </row>
    <row r="4177" spans="1:21" x14ac:dyDescent="0.35">
      <c r="A4177" t="s">
        <v>76</v>
      </c>
      <c r="B4177">
        <v>49</v>
      </c>
      <c r="C4177">
        <v>2024</v>
      </c>
      <c r="D4177" t="s">
        <v>161</v>
      </c>
      <c r="E4177">
        <v>132</v>
      </c>
      <c r="F4177" t="s">
        <v>162</v>
      </c>
      <c r="G4177" t="s">
        <v>24</v>
      </c>
      <c r="H4177" t="s">
        <v>27</v>
      </c>
      <c r="K4177" t="s">
        <v>28</v>
      </c>
      <c r="L4177" t="s">
        <v>28</v>
      </c>
      <c r="N4177" t="s">
        <v>28</v>
      </c>
      <c r="O4177" t="s">
        <v>28</v>
      </c>
      <c r="Q4177" t="s">
        <v>28</v>
      </c>
      <c r="R4177" t="s">
        <v>28</v>
      </c>
      <c r="S4177" t="s">
        <v>28</v>
      </c>
      <c r="T4177" t="s">
        <v>28</v>
      </c>
    </row>
    <row r="4178" spans="1:21" x14ac:dyDescent="0.35">
      <c r="A4178" t="s">
        <v>77</v>
      </c>
      <c r="B4178">
        <v>50</v>
      </c>
      <c r="C4178">
        <v>2024</v>
      </c>
      <c r="D4178" t="s">
        <v>161</v>
      </c>
      <c r="E4178">
        <v>132</v>
      </c>
      <c r="F4178" t="s">
        <v>162</v>
      </c>
      <c r="G4178" t="s">
        <v>24</v>
      </c>
      <c r="H4178" t="s">
        <v>25</v>
      </c>
      <c r="I4178">
        <v>100</v>
      </c>
      <c r="J4178" t="s">
        <v>126</v>
      </c>
      <c r="K4178" t="s">
        <v>28</v>
      </c>
      <c r="L4178">
        <v>2</v>
      </c>
      <c r="M4178">
        <v>2</v>
      </c>
      <c r="N4178" t="s">
        <v>27</v>
      </c>
      <c r="O4178" t="s">
        <v>27</v>
      </c>
      <c r="Q4178" t="s">
        <v>27</v>
      </c>
      <c r="R4178" t="s">
        <v>27</v>
      </c>
      <c r="S4178">
        <v>10</v>
      </c>
      <c r="T4178">
        <v>240</v>
      </c>
      <c r="U4178" t="s">
        <v>29</v>
      </c>
    </row>
    <row r="4179" spans="1:21" x14ac:dyDescent="0.35">
      <c r="A4179" t="s">
        <v>78</v>
      </c>
      <c r="B4179">
        <v>51</v>
      </c>
      <c r="C4179">
        <v>2024</v>
      </c>
      <c r="D4179" t="s">
        <v>161</v>
      </c>
      <c r="E4179">
        <v>132</v>
      </c>
      <c r="F4179" t="s">
        <v>162</v>
      </c>
      <c r="G4179" t="s">
        <v>24</v>
      </c>
      <c r="H4179" t="s">
        <v>25</v>
      </c>
      <c r="I4179">
        <v>100</v>
      </c>
      <c r="J4179" t="s">
        <v>126</v>
      </c>
      <c r="K4179" t="s">
        <v>28</v>
      </c>
      <c r="L4179">
        <v>2</v>
      </c>
      <c r="M4179">
        <v>2</v>
      </c>
      <c r="N4179" t="s">
        <v>27</v>
      </c>
      <c r="O4179" t="s">
        <v>27</v>
      </c>
      <c r="P4179">
        <v>18</v>
      </c>
      <c r="Q4179" t="s">
        <v>27</v>
      </c>
      <c r="R4179" t="s">
        <v>27</v>
      </c>
      <c r="S4179">
        <v>0</v>
      </c>
      <c r="T4179">
        <v>100</v>
      </c>
      <c r="U4179" t="s">
        <v>29</v>
      </c>
    </row>
    <row r="4180" spans="1:21" x14ac:dyDescent="0.35">
      <c r="A4180" t="s">
        <v>79</v>
      </c>
      <c r="B4180">
        <v>53</v>
      </c>
      <c r="C4180">
        <v>2024</v>
      </c>
      <c r="D4180" t="s">
        <v>161</v>
      </c>
      <c r="E4180">
        <v>132</v>
      </c>
      <c r="F4180" t="s">
        <v>162</v>
      </c>
      <c r="G4180" t="s">
        <v>24</v>
      </c>
      <c r="H4180" t="s">
        <v>25</v>
      </c>
      <c r="I4180">
        <v>100</v>
      </c>
      <c r="J4180" t="s">
        <v>126</v>
      </c>
      <c r="K4180" t="s">
        <v>28</v>
      </c>
      <c r="L4180">
        <v>2</v>
      </c>
      <c r="M4180">
        <v>2</v>
      </c>
      <c r="N4180" t="s">
        <v>27</v>
      </c>
      <c r="O4180" t="s">
        <v>27</v>
      </c>
      <c r="P4180">
        <v>18</v>
      </c>
      <c r="Q4180" t="s">
        <v>32</v>
      </c>
      <c r="R4180" t="s">
        <v>27</v>
      </c>
      <c r="S4180">
        <v>20</v>
      </c>
      <c r="T4180">
        <v>250</v>
      </c>
      <c r="U4180" t="s">
        <v>29</v>
      </c>
    </row>
    <row r="4181" spans="1:21" x14ac:dyDescent="0.35">
      <c r="A4181" t="s">
        <v>80</v>
      </c>
      <c r="B4181">
        <v>54</v>
      </c>
      <c r="C4181">
        <v>2024</v>
      </c>
      <c r="D4181" t="s">
        <v>161</v>
      </c>
      <c r="E4181">
        <v>132</v>
      </c>
      <c r="F4181" t="s">
        <v>162</v>
      </c>
      <c r="G4181" t="s">
        <v>24</v>
      </c>
      <c r="H4181" t="s">
        <v>27</v>
      </c>
      <c r="K4181" t="s">
        <v>28</v>
      </c>
      <c r="L4181" t="s">
        <v>28</v>
      </c>
      <c r="N4181" t="s">
        <v>28</v>
      </c>
      <c r="O4181" t="s">
        <v>28</v>
      </c>
      <c r="Q4181" t="s">
        <v>28</v>
      </c>
      <c r="R4181" t="s">
        <v>28</v>
      </c>
      <c r="S4181" t="s">
        <v>28</v>
      </c>
      <c r="T4181" t="s">
        <v>28</v>
      </c>
    </row>
    <row r="4182" spans="1:21" x14ac:dyDescent="0.35">
      <c r="A4182" t="s">
        <v>81</v>
      </c>
      <c r="B4182">
        <v>55</v>
      </c>
      <c r="C4182">
        <v>2024</v>
      </c>
      <c r="D4182" t="s">
        <v>161</v>
      </c>
      <c r="E4182">
        <v>132</v>
      </c>
      <c r="F4182" t="s">
        <v>162</v>
      </c>
      <c r="G4182" t="s">
        <v>24</v>
      </c>
      <c r="H4182" t="s">
        <v>27</v>
      </c>
      <c r="K4182" t="s">
        <v>28</v>
      </c>
      <c r="L4182" t="s">
        <v>28</v>
      </c>
      <c r="N4182" t="s">
        <v>28</v>
      </c>
      <c r="O4182" t="s">
        <v>28</v>
      </c>
      <c r="Q4182" t="s">
        <v>28</v>
      </c>
      <c r="R4182" t="s">
        <v>28</v>
      </c>
      <c r="S4182" t="s">
        <v>28</v>
      </c>
      <c r="T4182" t="s">
        <v>28</v>
      </c>
    </row>
    <row r="4183" spans="1:21" x14ac:dyDescent="0.35">
      <c r="A4183" t="s">
        <v>82</v>
      </c>
      <c r="B4183">
        <v>56</v>
      </c>
      <c r="C4183">
        <v>2024</v>
      </c>
      <c r="D4183" t="s">
        <v>161</v>
      </c>
      <c r="E4183">
        <v>132</v>
      </c>
      <c r="F4183" t="s">
        <v>162</v>
      </c>
      <c r="G4183" t="s">
        <v>24</v>
      </c>
      <c r="H4183" t="s">
        <v>27</v>
      </c>
      <c r="K4183" t="s">
        <v>28</v>
      </c>
      <c r="L4183" t="s">
        <v>28</v>
      </c>
      <c r="N4183" t="s">
        <v>28</v>
      </c>
      <c r="O4183" t="s">
        <v>28</v>
      </c>
      <c r="Q4183" t="s">
        <v>28</v>
      </c>
      <c r="R4183" t="s">
        <v>28</v>
      </c>
      <c r="S4183" t="s">
        <v>28</v>
      </c>
      <c r="T4183" t="s">
        <v>28</v>
      </c>
    </row>
    <row r="4184" spans="1:21" x14ac:dyDescent="0.35">
      <c r="A4184" t="s">
        <v>21</v>
      </c>
      <c r="B4184">
        <v>1</v>
      </c>
      <c r="C4184">
        <v>2024</v>
      </c>
      <c r="D4184" t="s">
        <v>163</v>
      </c>
      <c r="E4184">
        <v>133</v>
      </c>
      <c r="F4184" t="s">
        <v>162</v>
      </c>
      <c r="G4184" t="s">
        <v>24</v>
      </c>
      <c r="H4184" t="s">
        <v>25</v>
      </c>
      <c r="I4184">
        <v>500</v>
      </c>
      <c r="J4184" t="s">
        <v>26</v>
      </c>
      <c r="K4184" t="s">
        <v>28</v>
      </c>
      <c r="L4184">
        <v>6</v>
      </c>
      <c r="M4184">
        <v>3</v>
      </c>
      <c r="N4184" t="s">
        <v>27</v>
      </c>
      <c r="O4184" t="s">
        <v>27</v>
      </c>
      <c r="P4184">
        <v>19</v>
      </c>
      <c r="Q4184" t="s">
        <v>32</v>
      </c>
      <c r="R4184" t="s">
        <v>32</v>
      </c>
      <c r="S4184">
        <v>28</v>
      </c>
      <c r="T4184">
        <v>320</v>
      </c>
      <c r="U4184" t="s">
        <v>29</v>
      </c>
    </row>
    <row r="4185" spans="1:21" x14ac:dyDescent="0.35">
      <c r="A4185" t="s">
        <v>30</v>
      </c>
      <c r="B4185">
        <v>2</v>
      </c>
      <c r="C4185">
        <v>2024</v>
      </c>
      <c r="D4185" t="s">
        <v>163</v>
      </c>
      <c r="E4185">
        <v>133</v>
      </c>
      <c r="F4185" t="s">
        <v>162</v>
      </c>
      <c r="G4185" t="s">
        <v>24</v>
      </c>
      <c r="H4185" t="s">
        <v>25</v>
      </c>
      <c r="I4185">
        <v>1300</v>
      </c>
      <c r="J4185" t="s">
        <v>26</v>
      </c>
      <c r="K4185" t="s">
        <v>28</v>
      </c>
      <c r="L4185">
        <v>6</v>
      </c>
      <c r="M4185">
        <v>6</v>
      </c>
      <c r="N4185" t="s">
        <v>27</v>
      </c>
      <c r="O4185" t="s">
        <v>32</v>
      </c>
      <c r="Q4185" t="s">
        <v>32</v>
      </c>
      <c r="R4185" t="s">
        <v>27</v>
      </c>
      <c r="S4185">
        <v>36</v>
      </c>
      <c r="T4185">
        <v>600</v>
      </c>
      <c r="U4185" t="s">
        <v>29</v>
      </c>
    </row>
    <row r="4186" spans="1:21" x14ac:dyDescent="0.35">
      <c r="A4186" t="s">
        <v>33</v>
      </c>
      <c r="B4186">
        <v>4</v>
      </c>
      <c r="C4186">
        <v>2024</v>
      </c>
      <c r="D4186" t="s">
        <v>163</v>
      </c>
      <c r="E4186">
        <v>133</v>
      </c>
      <c r="F4186" t="s">
        <v>162</v>
      </c>
      <c r="G4186" t="s">
        <v>24</v>
      </c>
      <c r="H4186" t="s">
        <v>25</v>
      </c>
      <c r="I4186">
        <v>622</v>
      </c>
      <c r="J4186" t="s">
        <v>26</v>
      </c>
      <c r="K4186" t="s">
        <v>28</v>
      </c>
      <c r="L4186">
        <v>6</v>
      </c>
      <c r="M4186">
        <v>5</v>
      </c>
      <c r="N4186" t="s">
        <v>27</v>
      </c>
      <c r="O4186" t="s">
        <v>27</v>
      </c>
      <c r="Q4186" t="s">
        <v>32</v>
      </c>
      <c r="R4186" t="s">
        <v>27</v>
      </c>
      <c r="S4186">
        <v>32</v>
      </c>
      <c r="T4186">
        <v>450</v>
      </c>
      <c r="U4186" t="s">
        <v>29</v>
      </c>
    </row>
    <row r="4187" spans="1:21" x14ac:dyDescent="0.35">
      <c r="A4187" t="s">
        <v>34</v>
      </c>
      <c r="B4187">
        <v>5</v>
      </c>
      <c r="C4187">
        <v>2024</v>
      </c>
      <c r="D4187" t="s">
        <v>163</v>
      </c>
      <c r="E4187">
        <v>133</v>
      </c>
      <c r="F4187" t="s">
        <v>162</v>
      </c>
      <c r="G4187" t="s">
        <v>24</v>
      </c>
      <c r="H4187" t="s">
        <v>25</v>
      </c>
      <c r="I4187">
        <v>410</v>
      </c>
      <c r="J4187" t="s">
        <v>26</v>
      </c>
      <c r="K4187" t="s">
        <v>28</v>
      </c>
      <c r="L4187">
        <v>6</v>
      </c>
      <c r="M4187">
        <v>4</v>
      </c>
      <c r="N4187" t="s">
        <v>27</v>
      </c>
      <c r="O4187" t="s">
        <v>32</v>
      </c>
      <c r="P4187">
        <v>21</v>
      </c>
      <c r="Q4187" t="s">
        <v>32</v>
      </c>
      <c r="R4187" t="s">
        <v>32</v>
      </c>
      <c r="S4187">
        <v>24</v>
      </c>
      <c r="T4187">
        <v>300</v>
      </c>
      <c r="U4187" t="s">
        <v>29</v>
      </c>
    </row>
    <row r="4188" spans="1:21" x14ac:dyDescent="0.35">
      <c r="A4188" t="s">
        <v>35</v>
      </c>
      <c r="B4188">
        <v>6</v>
      </c>
      <c r="C4188">
        <v>2024</v>
      </c>
      <c r="D4188" t="s">
        <v>163</v>
      </c>
      <c r="E4188">
        <v>133</v>
      </c>
      <c r="F4188" t="s">
        <v>162</v>
      </c>
      <c r="G4188" t="s">
        <v>24</v>
      </c>
      <c r="H4188" t="s">
        <v>25</v>
      </c>
      <c r="I4188">
        <v>275</v>
      </c>
      <c r="J4188" t="s">
        <v>26</v>
      </c>
      <c r="K4188" t="s">
        <v>28</v>
      </c>
      <c r="L4188">
        <v>6</v>
      </c>
      <c r="M4188">
        <v>5</v>
      </c>
      <c r="N4188" t="s">
        <v>27</v>
      </c>
      <c r="O4188" t="s">
        <v>32</v>
      </c>
      <c r="P4188">
        <v>18</v>
      </c>
      <c r="Q4188" t="s">
        <v>27</v>
      </c>
      <c r="R4188" t="s">
        <v>32</v>
      </c>
      <c r="S4188">
        <v>40</v>
      </c>
      <c r="T4188">
        <v>451</v>
      </c>
      <c r="U4188" t="s">
        <v>27</v>
      </c>
    </row>
    <row r="4189" spans="1:21" x14ac:dyDescent="0.35">
      <c r="A4189" t="s">
        <v>36</v>
      </c>
      <c r="B4189">
        <v>8</v>
      </c>
      <c r="C4189">
        <v>2024</v>
      </c>
      <c r="D4189" t="s">
        <v>163</v>
      </c>
      <c r="E4189">
        <v>133</v>
      </c>
      <c r="F4189" t="s">
        <v>162</v>
      </c>
      <c r="G4189" t="s">
        <v>24</v>
      </c>
      <c r="H4189" t="s">
        <v>25</v>
      </c>
      <c r="I4189">
        <v>200</v>
      </c>
      <c r="J4189" t="s">
        <v>26</v>
      </c>
      <c r="K4189" t="s">
        <v>28</v>
      </c>
      <c r="L4189">
        <v>6</v>
      </c>
      <c r="M4189">
        <v>4</v>
      </c>
      <c r="N4189" t="s">
        <v>27</v>
      </c>
      <c r="O4189" t="s">
        <v>32</v>
      </c>
      <c r="P4189">
        <v>21</v>
      </c>
      <c r="Q4189" t="s">
        <v>27</v>
      </c>
      <c r="R4189" t="s">
        <v>27</v>
      </c>
      <c r="S4189">
        <v>24</v>
      </c>
      <c r="T4189">
        <v>26</v>
      </c>
      <c r="U4189" t="s">
        <v>29</v>
      </c>
    </row>
    <row r="4190" spans="1:21" x14ac:dyDescent="0.35">
      <c r="A4190" t="s">
        <v>37</v>
      </c>
      <c r="B4190">
        <v>9</v>
      </c>
      <c r="C4190">
        <v>2024</v>
      </c>
      <c r="D4190" t="s">
        <v>163</v>
      </c>
      <c r="E4190">
        <v>133</v>
      </c>
      <c r="F4190" t="s">
        <v>162</v>
      </c>
      <c r="G4190" t="s">
        <v>24</v>
      </c>
      <c r="H4190" t="s">
        <v>25</v>
      </c>
      <c r="I4190">
        <v>565</v>
      </c>
      <c r="J4190" t="s">
        <v>26</v>
      </c>
      <c r="K4190" t="s">
        <v>28</v>
      </c>
      <c r="L4190">
        <v>6</v>
      </c>
      <c r="M4190">
        <v>4</v>
      </c>
      <c r="N4190" t="s">
        <v>27</v>
      </c>
      <c r="O4190" t="s">
        <v>32</v>
      </c>
      <c r="Q4190" t="s">
        <v>27</v>
      </c>
      <c r="R4190" t="s">
        <v>32</v>
      </c>
      <c r="S4190">
        <v>40</v>
      </c>
      <c r="T4190">
        <f>2*380</f>
        <v>760</v>
      </c>
      <c r="U4190" t="s">
        <v>29</v>
      </c>
    </row>
    <row r="4191" spans="1:21" x14ac:dyDescent="0.35">
      <c r="A4191" t="s">
        <v>38</v>
      </c>
      <c r="B4191">
        <v>10</v>
      </c>
      <c r="C4191">
        <v>2024</v>
      </c>
      <c r="D4191" t="s">
        <v>163</v>
      </c>
      <c r="E4191">
        <v>133</v>
      </c>
      <c r="F4191" t="s">
        <v>162</v>
      </c>
      <c r="G4191" t="s">
        <v>24</v>
      </c>
      <c r="H4191" t="s">
        <v>25</v>
      </c>
      <c r="I4191">
        <v>362</v>
      </c>
      <c r="J4191" t="s">
        <v>26</v>
      </c>
      <c r="K4191" t="s">
        <v>28</v>
      </c>
      <c r="L4191">
        <v>6</v>
      </c>
      <c r="M4191">
        <v>4</v>
      </c>
      <c r="N4191" t="s">
        <v>27</v>
      </c>
      <c r="O4191" t="s">
        <v>32</v>
      </c>
      <c r="Q4191" t="s">
        <v>27</v>
      </c>
      <c r="R4191" t="s">
        <v>27</v>
      </c>
      <c r="S4191">
        <v>12</v>
      </c>
      <c r="T4191">
        <v>306</v>
      </c>
      <c r="U4191" t="s">
        <v>39</v>
      </c>
    </row>
    <row r="4192" spans="1:21" x14ac:dyDescent="0.35">
      <c r="A4192" t="s">
        <v>40</v>
      </c>
      <c r="B4192">
        <v>11</v>
      </c>
      <c r="C4192">
        <v>2024</v>
      </c>
      <c r="D4192" t="s">
        <v>163</v>
      </c>
      <c r="E4192">
        <v>133</v>
      </c>
      <c r="F4192" t="s">
        <v>162</v>
      </c>
      <c r="G4192" t="s">
        <v>24</v>
      </c>
      <c r="H4192" t="s">
        <v>25</v>
      </c>
      <c r="I4192">
        <v>288</v>
      </c>
      <c r="J4192" t="s">
        <v>26</v>
      </c>
      <c r="K4192" t="s">
        <v>28</v>
      </c>
      <c r="L4192">
        <v>6</v>
      </c>
      <c r="M4192">
        <v>4</v>
      </c>
      <c r="N4192" t="s">
        <v>27</v>
      </c>
      <c r="O4192" t="s">
        <v>32</v>
      </c>
      <c r="P4192">
        <v>18</v>
      </c>
      <c r="Q4192" t="s">
        <v>27</v>
      </c>
      <c r="R4192" t="s">
        <v>32</v>
      </c>
      <c r="S4192">
        <v>36</v>
      </c>
      <c r="T4192">
        <v>203</v>
      </c>
      <c r="U4192" t="s">
        <v>29</v>
      </c>
    </row>
    <row r="4193" spans="1:21" x14ac:dyDescent="0.35">
      <c r="A4193" t="s">
        <v>41</v>
      </c>
      <c r="B4193">
        <v>12</v>
      </c>
      <c r="C4193">
        <v>2024</v>
      </c>
      <c r="D4193" t="s">
        <v>163</v>
      </c>
      <c r="E4193">
        <v>133</v>
      </c>
      <c r="F4193" t="s">
        <v>162</v>
      </c>
      <c r="G4193" t="s">
        <v>24</v>
      </c>
      <c r="H4193" t="s">
        <v>25</v>
      </c>
      <c r="I4193">
        <v>655</v>
      </c>
      <c r="J4193" t="s">
        <v>26</v>
      </c>
      <c r="K4193" t="s">
        <v>28</v>
      </c>
      <c r="L4193">
        <v>6</v>
      </c>
      <c r="M4193">
        <v>6</v>
      </c>
      <c r="N4193" t="s">
        <v>27</v>
      </c>
      <c r="O4193" t="s">
        <v>32</v>
      </c>
      <c r="P4193">
        <v>18</v>
      </c>
      <c r="Q4193" t="s">
        <v>32</v>
      </c>
      <c r="R4193" t="s">
        <v>27</v>
      </c>
      <c r="S4193">
        <v>30</v>
      </c>
      <c r="T4193">
        <v>305</v>
      </c>
      <c r="U4193" t="s">
        <v>39</v>
      </c>
    </row>
    <row r="4194" spans="1:21" x14ac:dyDescent="0.35">
      <c r="A4194" t="s">
        <v>42</v>
      </c>
      <c r="B4194">
        <v>13</v>
      </c>
      <c r="C4194">
        <v>2024</v>
      </c>
      <c r="D4194" t="s">
        <v>163</v>
      </c>
      <c r="E4194">
        <v>133</v>
      </c>
      <c r="F4194" t="s">
        <v>162</v>
      </c>
      <c r="G4194" t="s">
        <v>24</v>
      </c>
      <c r="H4194" t="s">
        <v>25</v>
      </c>
      <c r="I4194">
        <v>300</v>
      </c>
      <c r="J4194" t="s">
        <v>26</v>
      </c>
      <c r="K4194" t="s">
        <v>28</v>
      </c>
      <c r="L4194">
        <v>6</v>
      </c>
      <c r="M4194">
        <v>5</v>
      </c>
      <c r="N4194" t="s">
        <v>27</v>
      </c>
      <c r="O4194" t="s">
        <v>27</v>
      </c>
      <c r="P4194">
        <v>18</v>
      </c>
      <c r="Q4194" t="s">
        <v>27</v>
      </c>
      <c r="R4194" t="s">
        <v>27</v>
      </c>
      <c r="S4194">
        <v>36</v>
      </c>
      <c r="T4194">
        <v>125</v>
      </c>
      <c r="U4194" t="s">
        <v>29</v>
      </c>
    </row>
    <row r="4195" spans="1:21" x14ac:dyDescent="0.35">
      <c r="A4195" t="s">
        <v>43</v>
      </c>
      <c r="B4195">
        <v>15</v>
      </c>
      <c r="C4195">
        <v>2024</v>
      </c>
      <c r="D4195" t="s">
        <v>163</v>
      </c>
      <c r="E4195">
        <v>133</v>
      </c>
      <c r="F4195" t="s">
        <v>162</v>
      </c>
      <c r="G4195" t="s">
        <v>24</v>
      </c>
      <c r="H4195" t="s">
        <v>25</v>
      </c>
      <c r="I4195">
        <v>242</v>
      </c>
      <c r="J4195" t="s">
        <v>26</v>
      </c>
      <c r="K4195" t="s">
        <v>28</v>
      </c>
      <c r="L4195">
        <v>6</v>
      </c>
      <c r="M4195">
        <v>3</v>
      </c>
      <c r="N4195" t="s">
        <v>27</v>
      </c>
      <c r="O4195" t="s">
        <v>27</v>
      </c>
      <c r="P4195">
        <v>18</v>
      </c>
      <c r="Q4195" t="s">
        <v>27</v>
      </c>
      <c r="R4195" t="s">
        <v>27</v>
      </c>
      <c r="S4195">
        <v>32</v>
      </c>
      <c r="T4195">
        <v>270</v>
      </c>
      <c r="U4195" t="s">
        <v>39</v>
      </c>
    </row>
    <row r="4196" spans="1:21" x14ac:dyDescent="0.35">
      <c r="A4196" t="s">
        <v>44</v>
      </c>
      <c r="B4196">
        <v>16</v>
      </c>
      <c r="C4196">
        <v>2024</v>
      </c>
      <c r="D4196" t="s">
        <v>163</v>
      </c>
      <c r="E4196">
        <v>133</v>
      </c>
      <c r="F4196" t="s">
        <v>162</v>
      </c>
      <c r="G4196" t="s">
        <v>24</v>
      </c>
      <c r="H4196" t="s">
        <v>25</v>
      </c>
      <c r="I4196">
        <v>175</v>
      </c>
      <c r="J4196" t="s">
        <v>26</v>
      </c>
      <c r="K4196" t="s">
        <v>28</v>
      </c>
      <c r="L4196">
        <v>6</v>
      </c>
      <c r="M4196">
        <v>3</v>
      </c>
      <c r="N4196" t="s">
        <v>27</v>
      </c>
      <c r="O4196" t="s">
        <v>32</v>
      </c>
      <c r="P4196">
        <v>21</v>
      </c>
      <c r="Q4196" t="s">
        <v>27</v>
      </c>
      <c r="R4196" t="s">
        <v>27</v>
      </c>
      <c r="S4196">
        <v>36</v>
      </c>
      <c r="T4196">
        <v>150</v>
      </c>
      <c r="U4196" t="s">
        <v>29</v>
      </c>
    </row>
    <row r="4197" spans="1:21" x14ac:dyDescent="0.35">
      <c r="A4197" t="s">
        <v>45</v>
      </c>
      <c r="B4197">
        <v>17</v>
      </c>
      <c r="C4197">
        <v>2024</v>
      </c>
      <c r="D4197" t="s">
        <v>163</v>
      </c>
      <c r="E4197">
        <v>133</v>
      </c>
      <c r="F4197" t="s">
        <v>162</v>
      </c>
      <c r="G4197" t="s">
        <v>24</v>
      </c>
      <c r="H4197" t="s">
        <v>25</v>
      </c>
      <c r="I4197">
        <v>500</v>
      </c>
      <c r="J4197" t="s">
        <v>26</v>
      </c>
      <c r="K4197" t="s">
        <v>28</v>
      </c>
      <c r="L4197">
        <v>6</v>
      </c>
      <c r="M4197">
        <v>4</v>
      </c>
      <c r="N4197" t="s">
        <v>27</v>
      </c>
      <c r="O4197" t="s">
        <v>32</v>
      </c>
      <c r="Q4197" t="s">
        <v>27</v>
      </c>
      <c r="R4197" t="s">
        <v>32</v>
      </c>
      <c r="S4197">
        <v>30</v>
      </c>
      <c r="T4197">
        <f>2*200</f>
        <v>400</v>
      </c>
      <c r="U4197" t="s">
        <v>29</v>
      </c>
    </row>
    <row r="4198" spans="1:21" x14ac:dyDescent="0.35">
      <c r="A4198" t="s">
        <v>46</v>
      </c>
      <c r="B4198">
        <v>18</v>
      </c>
      <c r="C4198">
        <v>2024</v>
      </c>
      <c r="D4198" t="s">
        <v>163</v>
      </c>
      <c r="E4198">
        <v>133</v>
      </c>
      <c r="F4198" t="s">
        <v>162</v>
      </c>
      <c r="G4198" t="s">
        <v>24</v>
      </c>
      <c r="H4198" t="s">
        <v>25</v>
      </c>
      <c r="I4198">
        <v>200</v>
      </c>
      <c r="J4198" t="s">
        <v>26</v>
      </c>
      <c r="K4198" t="s">
        <v>28</v>
      </c>
      <c r="L4198">
        <v>6</v>
      </c>
      <c r="M4198">
        <v>5</v>
      </c>
      <c r="N4198" t="s">
        <v>27</v>
      </c>
      <c r="O4198" t="s">
        <v>27</v>
      </c>
      <c r="P4198">
        <v>18</v>
      </c>
      <c r="Q4198" t="s">
        <v>27</v>
      </c>
      <c r="R4198" t="s">
        <v>27</v>
      </c>
      <c r="S4198">
        <v>20</v>
      </c>
      <c r="T4198">
        <v>134</v>
      </c>
      <c r="U4198" t="s">
        <v>29</v>
      </c>
    </row>
    <row r="4199" spans="1:21" x14ac:dyDescent="0.35">
      <c r="A4199" t="s">
        <v>47</v>
      </c>
      <c r="B4199">
        <v>19</v>
      </c>
      <c r="C4199">
        <v>2024</v>
      </c>
      <c r="D4199" t="s">
        <v>163</v>
      </c>
      <c r="E4199">
        <v>133</v>
      </c>
      <c r="F4199" t="s">
        <v>162</v>
      </c>
      <c r="G4199" t="s">
        <v>24</v>
      </c>
      <c r="H4199" t="s">
        <v>25</v>
      </c>
      <c r="I4199">
        <v>300</v>
      </c>
      <c r="J4199" t="s">
        <v>26</v>
      </c>
      <c r="K4199" t="s">
        <v>28</v>
      </c>
      <c r="L4199">
        <v>6</v>
      </c>
      <c r="M4199">
        <v>5</v>
      </c>
      <c r="N4199" t="s">
        <v>27</v>
      </c>
      <c r="O4199" t="s">
        <v>27</v>
      </c>
      <c r="Q4199" t="s">
        <v>27</v>
      </c>
      <c r="R4199" t="s">
        <v>27</v>
      </c>
      <c r="S4199">
        <v>50</v>
      </c>
      <c r="T4199">
        <v>144</v>
      </c>
      <c r="U4199" t="s">
        <v>29</v>
      </c>
    </row>
    <row r="4200" spans="1:21" x14ac:dyDescent="0.35">
      <c r="A4200" t="s">
        <v>48</v>
      </c>
      <c r="B4200">
        <v>20</v>
      </c>
      <c r="C4200">
        <v>2024</v>
      </c>
      <c r="D4200" t="s">
        <v>163</v>
      </c>
      <c r="E4200">
        <v>133</v>
      </c>
      <c r="F4200" t="s">
        <v>162</v>
      </c>
      <c r="G4200" t="s">
        <v>24</v>
      </c>
      <c r="H4200" t="s">
        <v>25</v>
      </c>
      <c r="I4200">
        <v>150</v>
      </c>
      <c r="J4200" t="s">
        <v>26</v>
      </c>
      <c r="K4200" t="s">
        <v>28</v>
      </c>
      <c r="L4200">
        <v>6</v>
      </c>
      <c r="M4200">
        <v>5</v>
      </c>
      <c r="N4200" t="s">
        <v>27</v>
      </c>
      <c r="O4200" t="s">
        <v>27</v>
      </c>
      <c r="Q4200" t="s">
        <v>32</v>
      </c>
      <c r="R4200" t="s">
        <v>27</v>
      </c>
      <c r="S4200">
        <v>48</v>
      </c>
      <c r="T4200">
        <v>450</v>
      </c>
      <c r="U4200" t="s">
        <v>39</v>
      </c>
    </row>
    <row r="4201" spans="1:21" x14ac:dyDescent="0.35">
      <c r="A4201" t="s">
        <v>49</v>
      </c>
      <c r="B4201">
        <v>21</v>
      </c>
      <c r="C4201">
        <v>2024</v>
      </c>
      <c r="D4201" t="s">
        <v>163</v>
      </c>
      <c r="E4201">
        <v>133</v>
      </c>
      <c r="F4201" t="s">
        <v>162</v>
      </c>
      <c r="G4201" t="s">
        <v>24</v>
      </c>
      <c r="H4201" t="s">
        <v>25</v>
      </c>
      <c r="I4201">
        <v>525</v>
      </c>
      <c r="J4201" t="s">
        <v>26</v>
      </c>
      <c r="K4201" t="s">
        <v>28</v>
      </c>
      <c r="L4201">
        <v>6</v>
      </c>
      <c r="M4201">
        <v>6</v>
      </c>
      <c r="N4201" t="s">
        <v>27</v>
      </c>
      <c r="O4201" t="s">
        <v>27</v>
      </c>
      <c r="P4201">
        <v>18</v>
      </c>
      <c r="Q4201" t="s">
        <v>32</v>
      </c>
      <c r="R4201" t="s">
        <v>27</v>
      </c>
      <c r="S4201">
        <v>16</v>
      </c>
      <c r="T4201">
        <f>2*250</f>
        <v>500</v>
      </c>
      <c r="U4201" t="s">
        <v>29</v>
      </c>
    </row>
    <row r="4202" spans="1:21" x14ac:dyDescent="0.35">
      <c r="A4202" t="s">
        <v>50</v>
      </c>
      <c r="B4202">
        <v>22</v>
      </c>
      <c r="C4202">
        <v>2024</v>
      </c>
      <c r="D4202" t="s">
        <v>163</v>
      </c>
      <c r="E4202">
        <v>133</v>
      </c>
      <c r="F4202" t="s">
        <v>162</v>
      </c>
      <c r="G4202" t="s">
        <v>24</v>
      </c>
      <c r="H4202" t="s">
        <v>25</v>
      </c>
      <c r="I4202">
        <v>800</v>
      </c>
      <c r="J4202" t="s">
        <v>26</v>
      </c>
      <c r="K4202" t="s">
        <v>28</v>
      </c>
      <c r="L4202">
        <v>6</v>
      </c>
      <c r="M4202">
        <v>5</v>
      </c>
      <c r="N4202" t="s">
        <v>27</v>
      </c>
      <c r="O4202" t="s">
        <v>27</v>
      </c>
      <c r="Q4202" t="s">
        <v>32</v>
      </c>
      <c r="R4202" t="s">
        <v>27</v>
      </c>
      <c r="S4202">
        <v>24</v>
      </c>
      <c r="T4202">
        <f>2*300</f>
        <v>600</v>
      </c>
      <c r="U4202" t="s">
        <v>29</v>
      </c>
    </row>
    <row r="4203" spans="1:21" x14ac:dyDescent="0.35">
      <c r="A4203" t="s">
        <v>51</v>
      </c>
      <c r="B4203">
        <v>23</v>
      </c>
      <c r="C4203">
        <v>2024</v>
      </c>
      <c r="D4203" t="s">
        <v>163</v>
      </c>
      <c r="E4203">
        <v>133</v>
      </c>
      <c r="F4203" t="s">
        <v>162</v>
      </c>
      <c r="G4203" t="s">
        <v>24</v>
      </c>
      <c r="H4203" t="s">
        <v>25</v>
      </c>
      <c r="I4203">
        <v>300</v>
      </c>
      <c r="J4203" t="s">
        <v>26</v>
      </c>
      <c r="K4203" t="s">
        <v>28</v>
      </c>
      <c r="L4203">
        <v>6</v>
      </c>
      <c r="M4203">
        <v>5</v>
      </c>
      <c r="N4203" t="s">
        <v>27</v>
      </c>
      <c r="O4203" t="s">
        <v>32</v>
      </c>
      <c r="Q4203" t="s">
        <v>27</v>
      </c>
      <c r="R4203" t="s">
        <v>27</v>
      </c>
      <c r="S4203">
        <v>50</v>
      </c>
      <c r="T4203">
        <f>2*380</f>
        <v>760</v>
      </c>
      <c r="U4203" t="s">
        <v>29</v>
      </c>
    </row>
    <row r="4204" spans="1:21" x14ac:dyDescent="0.35">
      <c r="A4204" t="s">
        <v>52</v>
      </c>
      <c r="B4204">
        <v>24</v>
      </c>
      <c r="C4204">
        <v>2024</v>
      </c>
      <c r="D4204" t="s">
        <v>163</v>
      </c>
      <c r="E4204">
        <v>133</v>
      </c>
      <c r="F4204" t="s">
        <v>162</v>
      </c>
      <c r="G4204" t="s">
        <v>24</v>
      </c>
      <c r="H4204" t="s">
        <v>25</v>
      </c>
      <c r="I4204">
        <v>300</v>
      </c>
      <c r="J4204" t="s">
        <v>26</v>
      </c>
      <c r="K4204" t="s">
        <v>28</v>
      </c>
      <c r="L4204">
        <v>6</v>
      </c>
      <c r="M4204">
        <v>5</v>
      </c>
      <c r="N4204" t="s">
        <v>27</v>
      </c>
      <c r="O4204" t="s">
        <v>32</v>
      </c>
      <c r="P4204">
        <v>18</v>
      </c>
      <c r="Q4204" t="s">
        <v>32</v>
      </c>
      <c r="R4204" t="s">
        <v>27</v>
      </c>
      <c r="S4204">
        <v>36</v>
      </c>
      <c r="T4204">
        <v>626</v>
      </c>
      <c r="U4204" t="s">
        <v>29</v>
      </c>
    </row>
    <row r="4205" spans="1:21" x14ac:dyDescent="0.35">
      <c r="A4205" t="s">
        <v>53</v>
      </c>
      <c r="B4205">
        <v>25</v>
      </c>
      <c r="C4205">
        <v>2024</v>
      </c>
      <c r="D4205" t="s">
        <v>163</v>
      </c>
      <c r="E4205">
        <v>133</v>
      </c>
      <c r="F4205" t="s">
        <v>162</v>
      </c>
      <c r="G4205" t="s">
        <v>24</v>
      </c>
      <c r="H4205" t="s">
        <v>25</v>
      </c>
      <c r="I4205">
        <v>261</v>
      </c>
      <c r="J4205" t="s">
        <v>26</v>
      </c>
      <c r="K4205" t="s">
        <v>28</v>
      </c>
      <c r="L4205">
        <v>6</v>
      </c>
      <c r="M4205">
        <v>5</v>
      </c>
      <c r="N4205" t="s">
        <v>27</v>
      </c>
      <c r="O4205" t="s">
        <v>32</v>
      </c>
      <c r="P4205">
        <v>18</v>
      </c>
      <c r="Q4205" t="s">
        <v>32</v>
      </c>
      <c r="R4205" t="s">
        <v>27</v>
      </c>
      <c r="S4205">
        <v>36</v>
      </c>
      <c r="T4205">
        <f>2*100</f>
        <v>200</v>
      </c>
      <c r="U4205" t="s">
        <v>39</v>
      </c>
    </row>
    <row r="4206" spans="1:21" x14ac:dyDescent="0.35">
      <c r="A4206" t="s">
        <v>54</v>
      </c>
      <c r="B4206">
        <v>26</v>
      </c>
      <c r="C4206">
        <v>2024</v>
      </c>
      <c r="D4206" t="s">
        <v>163</v>
      </c>
      <c r="E4206">
        <v>133</v>
      </c>
      <c r="F4206" t="s">
        <v>162</v>
      </c>
      <c r="G4206" t="s">
        <v>24</v>
      </c>
      <c r="H4206" t="s">
        <v>25</v>
      </c>
      <c r="I4206">
        <v>237.1</v>
      </c>
      <c r="J4206" t="s">
        <v>26</v>
      </c>
      <c r="K4206" t="s">
        <v>28</v>
      </c>
      <c r="L4206">
        <v>6</v>
      </c>
      <c r="M4206">
        <v>5</v>
      </c>
      <c r="N4206" t="s">
        <v>27</v>
      </c>
      <c r="O4206" t="s">
        <v>32</v>
      </c>
      <c r="Q4206" t="s">
        <v>32</v>
      </c>
      <c r="R4206" t="s">
        <v>32</v>
      </c>
      <c r="S4206">
        <v>40</v>
      </c>
      <c r="T4206">
        <v>201.5</v>
      </c>
      <c r="U4206" t="s">
        <v>29</v>
      </c>
    </row>
    <row r="4207" spans="1:21" x14ac:dyDescent="0.35">
      <c r="A4207" t="s">
        <v>55</v>
      </c>
      <c r="B4207">
        <v>27</v>
      </c>
      <c r="C4207">
        <v>2024</v>
      </c>
      <c r="D4207" t="s">
        <v>163</v>
      </c>
      <c r="E4207">
        <v>133</v>
      </c>
      <c r="F4207" t="s">
        <v>162</v>
      </c>
      <c r="G4207" t="s">
        <v>24</v>
      </c>
      <c r="H4207" t="s">
        <v>25</v>
      </c>
      <c r="I4207">
        <v>250</v>
      </c>
      <c r="J4207" t="s">
        <v>26</v>
      </c>
      <c r="K4207" t="s">
        <v>28</v>
      </c>
      <c r="L4207">
        <v>6</v>
      </c>
      <c r="M4207">
        <v>5</v>
      </c>
      <c r="N4207" t="s">
        <v>27</v>
      </c>
      <c r="O4207" t="s">
        <v>32</v>
      </c>
      <c r="Q4207" t="s">
        <v>27</v>
      </c>
      <c r="R4207" t="s">
        <v>27</v>
      </c>
      <c r="S4207">
        <v>80</v>
      </c>
      <c r="T4207">
        <f>2*160</f>
        <v>320</v>
      </c>
      <c r="U4207" t="s">
        <v>29</v>
      </c>
    </row>
    <row r="4208" spans="1:21" x14ac:dyDescent="0.35">
      <c r="A4208" t="s">
        <v>56</v>
      </c>
      <c r="B4208">
        <v>28</v>
      </c>
      <c r="C4208">
        <v>2024</v>
      </c>
      <c r="D4208" t="s">
        <v>163</v>
      </c>
      <c r="E4208">
        <v>133</v>
      </c>
      <c r="F4208" t="s">
        <v>162</v>
      </c>
      <c r="G4208" t="s">
        <v>24</v>
      </c>
      <c r="H4208" t="s">
        <v>25</v>
      </c>
      <c r="I4208">
        <v>200</v>
      </c>
      <c r="J4208" t="s">
        <v>26</v>
      </c>
      <c r="K4208" t="s">
        <v>28</v>
      </c>
      <c r="L4208">
        <v>6</v>
      </c>
      <c r="M4208">
        <v>5</v>
      </c>
      <c r="N4208" t="s">
        <v>27</v>
      </c>
      <c r="O4208" t="s">
        <v>32</v>
      </c>
      <c r="P4208">
        <v>21</v>
      </c>
      <c r="Q4208" t="s">
        <v>32</v>
      </c>
      <c r="R4208" t="s">
        <v>32</v>
      </c>
      <c r="S4208">
        <v>40</v>
      </c>
      <c r="T4208">
        <f>2*325</f>
        <v>650</v>
      </c>
      <c r="U4208" t="s">
        <v>39</v>
      </c>
    </row>
    <row r="4209" spans="1:21" x14ac:dyDescent="0.35">
      <c r="A4209" t="s">
        <v>57</v>
      </c>
      <c r="B4209">
        <v>29</v>
      </c>
      <c r="C4209">
        <v>2024</v>
      </c>
      <c r="D4209" t="s">
        <v>163</v>
      </c>
      <c r="E4209">
        <v>133</v>
      </c>
      <c r="F4209" t="s">
        <v>162</v>
      </c>
      <c r="G4209" t="s">
        <v>24</v>
      </c>
      <c r="H4209" t="s">
        <v>25</v>
      </c>
      <c r="I4209">
        <v>275</v>
      </c>
      <c r="J4209" t="s">
        <v>26</v>
      </c>
      <c r="K4209" t="s">
        <v>28</v>
      </c>
      <c r="L4209">
        <v>6</v>
      </c>
      <c r="M4209">
        <v>5</v>
      </c>
      <c r="N4209" t="s">
        <v>27</v>
      </c>
      <c r="O4209" t="s">
        <v>27</v>
      </c>
      <c r="Q4209" t="s">
        <v>27</v>
      </c>
      <c r="R4209" t="s">
        <v>27</v>
      </c>
      <c r="S4209">
        <v>32</v>
      </c>
      <c r="T4209">
        <v>150</v>
      </c>
      <c r="U4209" t="s">
        <v>29</v>
      </c>
    </row>
    <row r="4210" spans="1:21" x14ac:dyDescent="0.35">
      <c r="A4210" t="s">
        <v>58</v>
      </c>
      <c r="B4210">
        <v>30</v>
      </c>
      <c r="C4210">
        <v>2024</v>
      </c>
      <c r="D4210" t="s">
        <v>163</v>
      </c>
      <c r="E4210">
        <v>133</v>
      </c>
      <c r="F4210" t="s">
        <v>162</v>
      </c>
      <c r="G4210" t="s">
        <v>24</v>
      </c>
      <c r="H4210" t="s">
        <v>25</v>
      </c>
      <c r="I4210">
        <v>250</v>
      </c>
      <c r="J4210" t="s">
        <v>26</v>
      </c>
      <c r="K4210" t="s">
        <v>28</v>
      </c>
      <c r="L4210">
        <v>6</v>
      </c>
      <c r="M4210">
        <v>4</v>
      </c>
      <c r="N4210" t="s">
        <v>27</v>
      </c>
      <c r="O4210" t="s">
        <v>27</v>
      </c>
      <c r="Q4210" t="s">
        <v>32</v>
      </c>
      <c r="R4210" t="s">
        <v>27</v>
      </c>
      <c r="S4210">
        <v>36</v>
      </c>
      <c r="T4210">
        <f>2*175</f>
        <v>350</v>
      </c>
      <c r="U4210" t="s">
        <v>29</v>
      </c>
    </row>
    <row r="4211" spans="1:21" x14ac:dyDescent="0.35">
      <c r="A4211" t="s">
        <v>59</v>
      </c>
      <c r="B4211">
        <v>31</v>
      </c>
      <c r="C4211">
        <v>2024</v>
      </c>
      <c r="D4211" t="s">
        <v>163</v>
      </c>
      <c r="E4211">
        <v>133</v>
      </c>
      <c r="F4211" t="s">
        <v>162</v>
      </c>
      <c r="G4211" t="s">
        <v>24</v>
      </c>
      <c r="H4211" t="s">
        <v>25</v>
      </c>
      <c r="I4211">
        <v>166</v>
      </c>
      <c r="J4211" t="s">
        <v>26</v>
      </c>
      <c r="K4211" t="s">
        <v>28</v>
      </c>
      <c r="L4211">
        <v>6</v>
      </c>
      <c r="M4211">
        <v>5</v>
      </c>
      <c r="N4211" t="s">
        <v>27</v>
      </c>
      <c r="O4211" t="s">
        <v>27</v>
      </c>
      <c r="P4211">
        <v>19</v>
      </c>
      <c r="Q4211" t="s">
        <v>32</v>
      </c>
      <c r="R4211" t="s">
        <v>27</v>
      </c>
      <c r="S4211">
        <v>44</v>
      </c>
      <c r="T4211">
        <v>146</v>
      </c>
      <c r="U4211" t="s">
        <v>39</v>
      </c>
    </row>
    <row r="4212" spans="1:21" x14ac:dyDescent="0.35">
      <c r="A4212" t="s">
        <v>60</v>
      </c>
      <c r="B4212">
        <v>32</v>
      </c>
      <c r="C4212">
        <v>2024</v>
      </c>
      <c r="D4212" t="s">
        <v>163</v>
      </c>
      <c r="E4212">
        <v>133</v>
      </c>
      <c r="F4212" t="s">
        <v>162</v>
      </c>
      <c r="G4212" t="s">
        <v>24</v>
      </c>
      <c r="H4212" t="s">
        <v>25</v>
      </c>
      <c r="I4212">
        <v>825</v>
      </c>
      <c r="J4212" t="s">
        <v>26</v>
      </c>
      <c r="K4212" t="s">
        <v>28</v>
      </c>
      <c r="L4212">
        <v>6</v>
      </c>
      <c r="M4212">
        <v>5</v>
      </c>
      <c r="N4212" t="s">
        <v>27</v>
      </c>
      <c r="O4212" t="s">
        <v>27</v>
      </c>
      <c r="P4212">
        <v>21</v>
      </c>
      <c r="Q4212" t="s">
        <v>32</v>
      </c>
      <c r="R4212" t="s">
        <v>27</v>
      </c>
      <c r="S4212">
        <v>40</v>
      </c>
      <c r="T4212">
        <v>750</v>
      </c>
      <c r="U4212" t="s">
        <v>29</v>
      </c>
    </row>
    <row r="4213" spans="1:21" x14ac:dyDescent="0.35">
      <c r="A4213" t="s">
        <v>61</v>
      </c>
      <c r="B4213">
        <v>33</v>
      </c>
      <c r="C4213">
        <v>2024</v>
      </c>
      <c r="D4213" t="s">
        <v>163</v>
      </c>
      <c r="E4213">
        <v>133</v>
      </c>
      <c r="F4213" t="s">
        <v>162</v>
      </c>
      <c r="G4213" t="s">
        <v>24</v>
      </c>
      <c r="H4213" t="s">
        <v>25</v>
      </c>
      <c r="I4213">
        <v>328</v>
      </c>
      <c r="J4213" t="s">
        <v>26</v>
      </c>
      <c r="K4213" t="s">
        <v>28</v>
      </c>
      <c r="L4213">
        <v>6</v>
      </c>
      <c r="M4213">
        <v>5</v>
      </c>
      <c r="N4213" t="s">
        <v>27</v>
      </c>
      <c r="O4213" t="s">
        <v>27</v>
      </c>
      <c r="P4213">
        <v>18</v>
      </c>
      <c r="Q4213" t="s">
        <v>32</v>
      </c>
      <c r="R4213" t="s">
        <v>27</v>
      </c>
      <c r="S4213">
        <v>30</v>
      </c>
      <c r="T4213">
        <v>328</v>
      </c>
      <c r="U4213" t="s">
        <v>29</v>
      </c>
    </row>
    <row r="4214" spans="1:21" x14ac:dyDescent="0.35">
      <c r="A4214" t="s">
        <v>62</v>
      </c>
      <c r="B4214">
        <v>34</v>
      </c>
      <c r="C4214">
        <v>2024</v>
      </c>
      <c r="D4214" t="s">
        <v>163</v>
      </c>
      <c r="E4214">
        <v>133</v>
      </c>
      <c r="F4214" t="s">
        <v>162</v>
      </c>
      <c r="G4214" t="s">
        <v>24</v>
      </c>
      <c r="H4214" t="s">
        <v>25</v>
      </c>
      <c r="I4214">
        <v>375</v>
      </c>
      <c r="J4214" t="s">
        <v>26</v>
      </c>
      <c r="K4214" t="s">
        <v>28</v>
      </c>
      <c r="L4214">
        <v>6</v>
      </c>
      <c r="M4214">
        <v>5</v>
      </c>
      <c r="N4214" t="s">
        <v>27</v>
      </c>
      <c r="O4214" t="s">
        <v>27</v>
      </c>
      <c r="P4214">
        <v>21</v>
      </c>
      <c r="Q4214" t="s">
        <v>32</v>
      </c>
      <c r="R4214" t="s">
        <v>27</v>
      </c>
      <c r="S4214">
        <v>50</v>
      </c>
      <c r="T4214">
        <v>420</v>
      </c>
      <c r="U4214" t="s">
        <v>29</v>
      </c>
    </row>
    <row r="4215" spans="1:21" x14ac:dyDescent="0.35">
      <c r="A4215" t="s">
        <v>63</v>
      </c>
      <c r="B4215">
        <v>35</v>
      </c>
      <c r="C4215">
        <v>2024</v>
      </c>
      <c r="D4215" t="s">
        <v>163</v>
      </c>
      <c r="E4215">
        <v>133</v>
      </c>
      <c r="F4215" t="s">
        <v>162</v>
      </c>
      <c r="G4215" t="s">
        <v>24</v>
      </c>
      <c r="H4215" t="s">
        <v>25</v>
      </c>
      <c r="I4215">
        <v>575</v>
      </c>
      <c r="J4215" t="s">
        <v>26</v>
      </c>
      <c r="K4215" t="s">
        <v>28</v>
      </c>
      <c r="L4215">
        <v>6</v>
      </c>
      <c r="M4215">
        <v>5</v>
      </c>
      <c r="N4215" t="s">
        <v>27</v>
      </c>
      <c r="O4215" t="s">
        <v>32</v>
      </c>
      <c r="Q4215" t="s">
        <v>32</v>
      </c>
      <c r="R4215" t="s">
        <v>27</v>
      </c>
      <c r="S4215">
        <v>44</v>
      </c>
      <c r="T4215">
        <f>2*300</f>
        <v>600</v>
      </c>
      <c r="U4215" t="s">
        <v>29</v>
      </c>
    </row>
    <row r="4216" spans="1:21" x14ac:dyDescent="0.35">
      <c r="A4216" t="s">
        <v>64</v>
      </c>
      <c r="B4216">
        <v>36</v>
      </c>
      <c r="C4216">
        <v>2024</v>
      </c>
      <c r="D4216" t="s">
        <v>163</v>
      </c>
      <c r="E4216">
        <v>133</v>
      </c>
      <c r="F4216" t="s">
        <v>162</v>
      </c>
      <c r="G4216" t="s">
        <v>24</v>
      </c>
      <c r="H4216" t="s">
        <v>25</v>
      </c>
      <c r="I4216">
        <v>377</v>
      </c>
      <c r="J4216" t="s">
        <v>26</v>
      </c>
      <c r="K4216" t="s">
        <v>28</v>
      </c>
      <c r="L4216">
        <v>6</v>
      </c>
      <c r="M4216">
        <v>3</v>
      </c>
      <c r="N4216" t="s">
        <v>27</v>
      </c>
      <c r="O4216" t="s">
        <v>27</v>
      </c>
      <c r="P4216">
        <v>21</v>
      </c>
      <c r="Q4216" t="s">
        <v>32</v>
      </c>
      <c r="R4216" t="s">
        <v>27</v>
      </c>
      <c r="S4216">
        <v>0</v>
      </c>
      <c r="T4216" s="6">
        <f>(2/3)*242</f>
        <v>161.33333333333331</v>
      </c>
      <c r="U4216" t="s">
        <v>29</v>
      </c>
    </row>
    <row r="4217" spans="1:21" x14ac:dyDescent="0.35">
      <c r="A4217" t="s">
        <v>65</v>
      </c>
      <c r="B4217">
        <v>37</v>
      </c>
      <c r="C4217">
        <v>2024</v>
      </c>
      <c r="D4217" t="s">
        <v>163</v>
      </c>
      <c r="E4217">
        <v>133</v>
      </c>
      <c r="F4217" t="s">
        <v>162</v>
      </c>
      <c r="G4217" t="s">
        <v>24</v>
      </c>
      <c r="H4217" t="s">
        <v>25</v>
      </c>
      <c r="I4217">
        <v>800</v>
      </c>
      <c r="J4217" t="s">
        <v>26</v>
      </c>
      <c r="K4217" t="s">
        <v>28</v>
      </c>
      <c r="L4217">
        <v>6</v>
      </c>
      <c r="M4217">
        <v>6</v>
      </c>
      <c r="N4217" t="s">
        <v>27</v>
      </c>
      <c r="O4217" t="s">
        <v>27</v>
      </c>
      <c r="P4217">
        <v>18</v>
      </c>
      <c r="Q4217" t="s">
        <v>32</v>
      </c>
      <c r="R4217" t="s">
        <v>27</v>
      </c>
      <c r="S4217">
        <v>50</v>
      </c>
      <c r="T4217">
        <v>1000</v>
      </c>
      <c r="U4217" t="s">
        <v>29</v>
      </c>
    </row>
    <row r="4218" spans="1:21" x14ac:dyDescent="0.35">
      <c r="A4218" t="s">
        <v>66</v>
      </c>
      <c r="B4218">
        <v>38</v>
      </c>
      <c r="C4218">
        <v>2024</v>
      </c>
      <c r="D4218" t="s">
        <v>163</v>
      </c>
      <c r="E4218">
        <v>133</v>
      </c>
      <c r="F4218" t="s">
        <v>162</v>
      </c>
      <c r="G4218" t="s">
        <v>24</v>
      </c>
      <c r="H4218" t="s">
        <v>25</v>
      </c>
      <c r="I4218">
        <v>200</v>
      </c>
      <c r="J4218" t="s">
        <v>26</v>
      </c>
      <c r="K4218" t="s">
        <v>28</v>
      </c>
      <c r="L4218">
        <v>6</v>
      </c>
      <c r="M4218">
        <v>4</v>
      </c>
      <c r="N4218" t="s">
        <v>27</v>
      </c>
      <c r="O4218" t="s">
        <v>32</v>
      </c>
      <c r="P4218">
        <v>18</v>
      </c>
      <c r="Q4218" t="s">
        <v>32</v>
      </c>
      <c r="R4218" t="s">
        <v>27</v>
      </c>
      <c r="S4218" s="5">
        <v>40</v>
      </c>
      <c r="T4218">
        <f>2*200</f>
        <v>400</v>
      </c>
      <c r="U4218" t="s">
        <v>29</v>
      </c>
    </row>
    <row r="4219" spans="1:21" x14ac:dyDescent="0.35">
      <c r="A4219" t="s">
        <v>67</v>
      </c>
      <c r="B4219">
        <v>39</v>
      </c>
      <c r="C4219">
        <v>2024</v>
      </c>
      <c r="D4219" t="s">
        <v>163</v>
      </c>
      <c r="E4219">
        <v>133</v>
      </c>
      <c r="F4219" t="s">
        <v>162</v>
      </c>
      <c r="G4219" t="s">
        <v>24</v>
      </c>
      <c r="H4219" t="s">
        <v>25</v>
      </c>
      <c r="I4219">
        <v>350</v>
      </c>
      <c r="J4219" t="s">
        <v>26</v>
      </c>
      <c r="K4219" t="s">
        <v>28</v>
      </c>
      <c r="L4219">
        <v>6</v>
      </c>
      <c r="M4219">
        <v>5</v>
      </c>
      <c r="N4219" t="s">
        <v>27</v>
      </c>
      <c r="O4219" t="s">
        <v>27</v>
      </c>
      <c r="P4219">
        <v>18</v>
      </c>
      <c r="Q4219" t="s">
        <v>32</v>
      </c>
      <c r="R4219" t="s">
        <v>27</v>
      </c>
      <c r="S4219">
        <v>50</v>
      </c>
      <c r="T4219">
        <f>2*130</f>
        <v>260</v>
      </c>
      <c r="U4219" t="s">
        <v>29</v>
      </c>
    </row>
    <row r="4220" spans="1:21" x14ac:dyDescent="0.35">
      <c r="A4220" t="s">
        <v>68</v>
      </c>
      <c r="B4220">
        <v>40</v>
      </c>
      <c r="C4220">
        <v>2024</v>
      </c>
      <c r="D4220" t="s">
        <v>163</v>
      </c>
      <c r="E4220">
        <v>133</v>
      </c>
      <c r="F4220" t="s">
        <v>162</v>
      </c>
      <c r="G4220" t="s">
        <v>24</v>
      </c>
      <c r="H4220" t="s">
        <v>25</v>
      </c>
      <c r="I4220">
        <v>200</v>
      </c>
      <c r="J4220" t="s">
        <v>26</v>
      </c>
      <c r="K4220" t="s">
        <v>28</v>
      </c>
      <c r="L4220">
        <v>6</v>
      </c>
      <c r="M4220">
        <v>3</v>
      </c>
      <c r="N4220" t="s">
        <v>27</v>
      </c>
      <c r="O4220" t="s">
        <v>32</v>
      </c>
      <c r="P4220">
        <v>21</v>
      </c>
      <c r="Q4220" t="s">
        <v>32</v>
      </c>
      <c r="R4220" t="s">
        <v>27</v>
      </c>
      <c r="S4220">
        <v>50</v>
      </c>
      <c r="T4220">
        <f>2*300</f>
        <v>600</v>
      </c>
      <c r="U4220" t="s">
        <v>29</v>
      </c>
    </row>
    <row r="4221" spans="1:21" x14ac:dyDescent="0.35">
      <c r="A4221" t="s">
        <v>69</v>
      </c>
      <c r="B4221">
        <v>41</v>
      </c>
      <c r="C4221">
        <v>2024</v>
      </c>
      <c r="D4221" t="s">
        <v>163</v>
      </c>
      <c r="E4221">
        <v>133</v>
      </c>
      <c r="F4221" t="s">
        <v>162</v>
      </c>
      <c r="G4221" t="s">
        <v>24</v>
      </c>
      <c r="H4221" t="s">
        <v>25</v>
      </c>
      <c r="I4221">
        <v>355</v>
      </c>
      <c r="J4221" t="s">
        <v>26</v>
      </c>
      <c r="K4221" t="s">
        <v>28</v>
      </c>
      <c r="L4221">
        <v>6</v>
      </c>
      <c r="M4221">
        <v>5</v>
      </c>
      <c r="N4221" t="s">
        <v>27</v>
      </c>
      <c r="O4221" t="s">
        <v>32</v>
      </c>
      <c r="Q4221" t="s">
        <v>27</v>
      </c>
      <c r="R4221" t="s">
        <v>27</v>
      </c>
      <c r="S4221">
        <v>36</v>
      </c>
      <c r="T4221">
        <f>2*385</f>
        <v>770</v>
      </c>
      <c r="U4221" t="s">
        <v>29</v>
      </c>
    </row>
    <row r="4222" spans="1:21" x14ac:dyDescent="0.35">
      <c r="A4222" t="s">
        <v>70</v>
      </c>
      <c r="B4222">
        <v>42</v>
      </c>
      <c r="C4222">
        <v>2024</v>
      </c>
      <c r="D4222" t="s">
        <v>163</v>
      </c>
      <c r="E4222">
        <v>133</v>
      </c>
      <c r="F4222" t="s">
        <v>162</v>
      </c>
      <c r="G4222" t="s">
        <v>24</v>
      </c>
      <c r="H4222" t="s">
        <v>25</v>
      </c>
      <c r="I4222">
        <v>25</v>
      </c>
      <c r="J4222" t="s">
        <v>26</v>
      </c>
      <c r="K4222" t="s">
        <v>28</v>
      </c>
      <c r="L4222">
        <v>6</v>
      </c>
      <c r="M4222">
        <v>4</v>
      </c>
      <c r="N4222" t="s">
        <v>27</v>
      </c>
      <c r="O4222" t="s">
        <v>32</v>
      </c>
      <c r="P4222">
        <v>21</v>
      </c>
      <c r="Q4222" t="s">
        <v>32</v>
      </c>
      <c r="R4222" t="s">
        <v>27</v>
      </c>
      <c r="S4222">
        <v>30</v>
      </c>
      <c r="T4222">
        <v>135</v>
      </c>
      <c r="U4222" t="s">
        <v>39</v>
      </c>
    </row>
    <row r="4223" spans="1:21" x14ac:dyDescent="0.35">
      <c r="A4223" t="s">
        <v>71</v>
      </c>
      <c r="B4223">
        <v>44</v>
      </c>
      <c r="C4223">
        <v>2024</v>
      </c>
      <c r="D4223" t="s">
        <v>163</v>
      </c>
      <c r="E4223">
        <v>133</v>
      </c>
      <c r="F4223" t="s">
        <v>162</v>
      </c>
      <c r="G4223" t="s">
        <v>24</v>
      </c>
      <c r="H4223" t="s">
        <v>25</v>
      </c>
      <c r="I4223">
        <v>280</v>
      </c>
      <c r="J4223" t="s">
        <v>26</v>
      </c>
      <c r="K4223" t="s">
        <v>28</v>
      </c>
      <c r="L4223">
        <v>6</v>
      </c>
      <c r="M4223">
        <v>4</v>
      </c>
      <c r="N4223" t="s">
        <v>27</v>
      </c>
      <c r="O4223" t="s">
        <v>32</v>
      </c>
      <c r="Q4223" t="s">
        <v>32</v>
      </c>
      <c r="R4223" t="s">
        <v>27</v>
      </c>
      <c r="S4223">
        <v>32</v>
      </c>
      <c r="T4223">
        <f>2*280</f>
        <v>560</v>
      </c>
      <c r="U4223" t="s">
        <v>29</v>
      </c>
    </row>
    <row r="4224" spans="1:21" x14ac:dyDescent="0.35">
      <c r="A4224" t="s">
        <v>72</v>
      </c>
      <c r="B4224">
        <v>45</v>
      </c>
      <c r="C4224">
        <v>2024</v>
      </c>
      <c r="D4224" t="s">
        <v>163</v>
      </c>
      <c r="E4224">
        <v>133</v>
      </c>
      <c r="F4224" t="s">
        <v>162</v>
      </c>
      <c r="G4224" t="s">
        <v>24</v>
      </c>
      <c r="H4224" t="s">
        <v>25</v>
      </c>
      <c r="I4224">
        <v>425</v>
      </c>
      <c r="J4224" t="s">
        <v>26</v>
      </c>
      <c r="K4224" t="s">
        <v>28</v>
      </c>
      <c r="L4224">
        <v>6</v>
      </c>
      <c r="M4224">
        <v>5</v>
      </c>
      <c r="N4224" t="s">
        <v>27</v>
      </c>
      <c r="O4224" t="s">
        <v>32</v>
      </c>
      <c r="Q4224" t="s">
        <v>32</v>
      </c>
      <c r="R4224" t="s">
        <v>27</v>
      </c>
      <c r="S4224">
        <v>40</v>
      </c>
      <c r="T4224">
        <v>230</v>
      </c>
      <c r="U4224" t="s">
        <v>29</v>
      </c>
    </row>
    <row r="4225" spans="1:21" x14ac:dyDescent="0.35">
      <c r="A4225" t="s">
        <v>73</v>
      </c>
      <c r="B4225">
        <v>46</v>
      </c>
      <c r="C4225">
        <v>2024</v>
      </c>
      <c r="D4225" t="s">
        <v>163</v>
      </c>
      <c r="E4225">
        <v>133</v>
      </c>
      <c r="F4225" t="s">
        <v>162</v>
      </c>
      <c r="G4225" t="s">
        <v>24</v>
      </c>
      <c r="H4225" t="s">
        <v>25</v>
      </c>
      <c r="I4225">
        <v>475</v>
      </c>
      <c r="J4225" t="s">
        <v>26</v>
      </c>
      <c r="K4225" t="s">
        <v>28</v>
      </c>
      <c r="L4225">
        <v>6</v>
      </c>
      <c r="M4225">
        <v>4</v>
      </c>
      <c r="N4225" t="s">
        <v>27</v>
      </c>
      <c r="O4225" t="s">
        <v>32</v>
      </c>
      <c r="P4225">
        <v>18</v>
      </c>
      <c r="Q4225" t="s">
        <v>32</v>
      </c>
      <c r="R4225" t="s">
        <v>27</v>
      </c>
      <c r="S4225">
        <v>30</v>
      </c>
      <c r="T4225">
        <f>2*300</f>
        <v>600</v>
      </c>
      <c r="U4225" t="s">
        <v>29</v>
      </c>
    </row>
    <row r="4226" spans="1:21" x14ac:dyDescent="0.35">
      <c r="A4226" t="s">
        <v>74</v>
      </c>
      <c r="B4226">
        <v>47</v>
      </c>
      <c r="C4226">
        <v>2024</v>
      </c>
      <c r="D4226" t="s">
        <v>163</v>
      </c>
      <c r="E4226">
        <v>133</v>
      </c>
      <c r="F4226" t="s">
        <v>162</v>
      </c>
      <c r="G4226" t="s">
        <v>24</v>
      </c>
      <c r="H4226" t="s">
        <v>25</v>
      </c>
      <c r="I4226">
        <v>150</v>
      </c>
      <c r="J4226" t="s">
        <v>26</v>
      </c>
      <c r="K4226" t="s">
        <v>28</v>
      </c>
      <c r="L4226">
        <v>6</v>
      </c>
      <c r="M4226">
        <v>4</v>
      </c>
      <c r="N4226" t="s">
        <v>27</v>
      </c>
      <c r="O4226" t="s">
        <v>32</v>
      </c>
      <c r="P4226">
        <v>21</v>
      </c>
      <c r="Q4226" t="s">
        <v>32</v>
      </c>
      <c r="R4226" t="s">
        <v>27</v>
      </c>
      <c r="S4226">
        <v>40</v>
      </c>
      <c r="T4226">
        <v>285</v>
      </c>
      <c r="U4226" t="s">
        <v>29</v>
      </c>
    </row>
    <row r="4227" spans="1:21" x14ac:dyDescent="0.35">
      <c r="A4227" t="s">
        <v>75</v>
      </c>
      <c r="B4227">
        <v>48</v>
      </c>
      <c r="C4227">
        <v>2024</v>
      </c>
      <c r="D4227" t="s">
        <v>163</v>
      </c>
      <c r="E4227">
        <v>133</v>
      </c>
      <c r="F4227" t="s">
        <v>162</v>
      </c>
      <c r="G4227" t="s">
        <v>24</v>
      </c>
      <c r="H4227" t="s">
        <v>25</v>
      </c>
      <c r="I4227">
        <v>150</v>
      </c>
      <c r="J4227" t="s">
        <v>26</v>
      </c>
      <c r="K4227" t="s">
        <v>28</v>
      </c>
      <c r="L4227">
        <v>6</v>
      </c>
      <c r="M4227">
        <v>5</v>
      </c>
      <c r="N4227" t="s">
        <v>27</v>
      </c>
      <c r="O4227" t="s">
        <v>32</v>
      </c>
      <c r="P4227">
        <v>18</v>
      </c>
      <c r="Q4227" t="s">
        <v>27</v>
      </c>
      <c r="R4227" t="s">
        <v>27</v>
      </c>
      <c r="S4227">
        <v>32</v>
      </c>
      <c r="T4227">
        <f>2*432.72</f>
        <v>865.44</v>
      </c>
      <c r="U4227" t="s">
        <v>29</v>
      </c>
    </row>
    <row r="4228" spans="1:21" x14ac:dyDescent="0.35">
      <c r="A4228" t="s">
        <v>76</v>
      </c>
      <c r="B4228">
        <v>49</v>
      </c>
      <c r="C4228">
        <v>2024</v>
      </c>
      <c r="D4228" t="s">
        <v>163</v>
      </c>
      <c r="E4228">
        <v>133</v>
      </c>
      <c r="F4228" t="s">
        <v>162</v>
      </c>
      <c r="G4228" t="s">
        <v>24</v>
      </c>
      <c r="H4228" t="s">
        <v>25</v>
      </c>
      <c r="I4228">
        <v>140</v>
      </c>
      <c r="J4228" t="s">
        <v>26</v>
      </c>
      <c r="K4228" t="s">
        <v>28</v>
      </c>
      <c r="L4228">
        <v>6</v>
      </c>
      <c r="M4228">
        <v>3</v>
      </c>
      <c r="N4228" t="s">
        <v>27</v>
      </c>
      <c r="O4228" t="s">
        <v>32</v>
      </c>
      <c r="Q4228" t="s">
        <v>32</v>
      </c>
      <c r="R4228" t="s">
        <v>27</v>
      </c>
      <c r="S4228">
        <v>30</v>
      </c>
      <c r="T4228">
        <v>93</v>
      </c>
      <c r="U4228" t="s">
        <v>29</v>
      </c>
    </row>
    <row r="4229" spans="1:21" x14ac:dyDescent="0.35">
      <c r="A4229" t="s">
        <v>77</v>
      </c>
      <c r="B4229">
        <v>50</v>
      </c>
      <c r="C4229">
        <v>2024</v>
      </c>
      <c r="D4229" t="s">
        <v>163</v>
      </c>
      <c r="E4229">
        <v>133</v>
      </c>
      <c r="F4229" t="s">
        <v>162</v>
      </c>
      <c r="G4229" t="s">
        <v>24</v>
      </c>
      <c r="H4229" t="s">
        <v>25</v>
      </c>
      <c r="I4229">
        <v>325</v>
      </c>
      <c r="J4229" t="s">
        <v>26</v>
      </c>
      <c r="K4229" t="s">
        <v>28</v>
      </c>
      <c r="L4229">
        <v>6</v>
      </c>
      <c r="M4229">
        <v>4</v>
      </c>
      <c r="N4229" t="s">
        <v>27</v>
      </c>
      <c r="O4229" t="s">
        <v>27</v>
      </c>
      <c r="P4229">
        <v>18</v>
      </c>
      <c r="Q4229" t="s">
        <v>32</v>
      </c>
      <c r="R4229" t="s">
        <v>27</v>
      </c>
      <c r="S4229">
        <v>40</v>
      </c>
      <c r="T4229">
        <v>350</v>
      </c>
      <c r="U4229" t="s">
        <v>29</v>
      </c>
    </row>
    <row r="4230" spans="1:21" x14ac:dyDescent="0.35">
      <c r="A4230" t="s">
        <v>78</v>
      </c>
      <c r="B4230">
        <v>51</v>
      </c>
      <c r="C4230">
        <v>2024</v>
      </c>
      <c r="D4230" t="s">
        <v>163</v>
      </c>
      <c r="E4230">
        <v>133</v>
      </c>
      <c r="F4230" t="s">
        <v>162</v>
      </c>
      <c r="G4230" t="s">
        <v>24</v>
      </c>
      <c r="H4230" t="s">
        <v>25</v>
      </c>
      <c r="I4230">
        <v>250</v>
      </c>
      <c r="J4230" t="s">
        <v>26</v>
      </c>
      <c r="K4230" t="s">
        <v>28</v>
      </c>
      <c r="L4230">
        <v>6</v>
      </c>
      <c r="M4230">
        <v>4</v>
      </c>
      <c r="N4230" t="s">
        <v>27</v>
      </c>
      <c r="O4230" t="s">
        <v>32</v>
      </c>
      <c r="Q4230" t="s">
        <v>32</v>
      </c>
      <c r="R4230" t="s">
        <v>27</v>
      </c>
      <c r="S4230">
        <v>40</v>
      </c>
      <c r="T4230">
        <v>300</v>
      </c>
      <c r="U4230" t="s">
        <v>29</v>
      </c>
    </row>
    <row r="4231" spans="1:21" x14ac:dyDescent="0.35">
      <c r="A4231" t="s">
        <v>79</v>
      </c>
      <c r="B4231">
        <v>53</v>
      </c>
      <c r="C4231">
        <v>2024</v>
      </c>
      <c r="D4231" t="s">
        <v>163</v>
      </c>
      <c r="E4231">
        <v>133</v>
      </c>
      <c r="F4231" t="s">
        <v>162</v>
      </c>
      <c r="G4231" t="s">
        <v>24</v>
      </c>
      <c r="H4231" t="s">
        <v>25</v>
      </c>
      <c r="I4231">
        <v>146</v>
      </c>
      <c r="J4231" t="s">
        <v>26</v>
      </c>
      <c r="K4231" t="s">
        <v>28</v>
      </c>
      <c r="L4231">
        <v>6</v>
      </c>
      <c r="M4231">
        <v>5</v>
      </c>
      <c r="N4231" t="s">
        <v>27</v>
      </c>
      <c r="O4231" t="s">
        <v>32</v>
      </c>
      <c r="Q4231" t="s">
        <v>32</v>
      </c>
      <c r="R4231" t="s">
        <v>27</v>
      </c>
      <c r="S4231">
        <v>50</v>
      </c>
      <c r="T4231">
        <f>2*166</f>
        <v>332</v>
      </c>
      <c r="U4231" t="s">
        <v>29</v>
      </c>
    </row>
    <row r="4232" spans="1:21" x14ac:dyDescent="0.35">
      <c r="A4232" t="s">
        <v>80</v>
      </c>
      <c r="B4232">
        <v>54</v>
      </c>
      <c r="C4232">
        <v>2024</v>
      </c>
      <c r="D4232" t="s">
        <v>163</v>
      </c>
      <c r="E4232">
        <v>133</v>
      </c>
      <c r="F4232" t="s">
        <v>162</v>
      </c>
      <c r="G4232" t="s">
        <v>24</v>
      </c>
      <c r="H4232" t="s">
        <v>25</v>
      </c>
      <c r="I4232">
        <v>400</v>
      </c>
      <c r="J4232" t="s">
        <v>26</v>
      </c>
      <c r="K4232" t="s">
        <v>28</v>
      </c>
      <c r="L4232">
        <v>6</v>
      </c>
      <c r="M4232">
        <v>5</v>
      </c>
      <c r="N4232" t="s">
        <v>27</v>
      </c>
      <c r="O4232" t="s">
        <v>32</v>
      </c>
      <c r="P4232">
        <v>21</v>
      </c>
      <c r="Q4232" t="s">
        <v>32</v>
      </c>
      <c r="R4232" t="s">
        <v>27</v>
      </c>
      <c r="S4232">
        <v>40</v>
      </c>
      <c r="T4232">
        <v>800</v>
      </c>
      <c r="U4232" t="s">
        <v>39</v>
      </c>
    </row>
    <row r="4233" spans="1:21" x14ac:dyDescent="0.35">
      <c r="A4233" t="s">
        <v>81</v>
      </c>
      <c r="B4233">
        <v>55</v>
      </c>
      <c r="C4233">
        <v>2024</v>
      </c>
      <c r="D4233" t="s">
        <v>163</v>
      </c>
      <c r="E4233">
        <v>133</v>
      </c>
      <c r="F4233" t="s">
        <v>162</v>
      </c>
      <c r="G4233" t="s">
        <v>24</v>
      </c>
      <c r="H4233" t="s">
        <v>25</v>
      </c>
      <c r="I4233">
        <v>135</v>
      </c>
      <c r="J4233" t="s">
        <v>26</v>
      </c>
      <c r="K4233" t="s">
        <v>28</v>
      </c>
      <c r="L4233">
        <v>6</v>
      </c>
      <c r="M4233">
        <v>4</v>
      </c>
      <c r="N4233" t="s">
        <v>27</v>
      </c>
      <c r="O4233" t="s">
        <v>32</v>
      </c>
      <c r="Q4233" t="s">
        <v>27</v>
      </c>
      <c r="R4233" t="s">
        <v>27</v>
      </c>
      <c r="S4233">
        <v>30</v>
      </c>
      <c r="T4233">
        <v>60</v>
      </c>
      <c r="U4233" t="s">
        <v>29</v>
      </c>
    </row>
    <row r="4234" spans="1:21" x14ac:dyDescent="0.35">
      <c r="A4234" t="s">
        <v>82</v>
      </c>
      <c r="B4234">
        <v>56</v>
      </c>
      <c r="C4234">
        <v>2024</v>
      </c>
      <c r="D4234" t="s">
        <v>163</v>
      </c>
      <c r="E4234">
        <v>133</v>
      </c>
      <c r="F4234" t="s">
        <v>162</v>
      </c>
      <c r="G4234" t="s">
        <v>24</v>
      </c>
      <c r="H4234" t="s">
        <v>25</v>
      </c>
      <c r="I4234">
        <v>450</v>
      </c>
      <c r="J4234" t="s">
        <v>26</v>
      </c>
      <c r="K4234" t="s">
        <v>28</v>
      </c>
      <c r="L4234">
        <v>6</v>
      </c>
      <c r="M4234">
        <v>5</v>
      </c>
      <c r="N4234" t="s">
        <v>27</v>
      </c>
      <c r="O4234" t="s">
        <v>27</v>
      </c>
      <c r="Q4234" t="s">
        <v>32</v>
      </c>
      <c r="R4234" t="s">
        <v>27</v>
      </c>
      <c r="S4234">
        <v>40</v>
      </c>
      <c r="T4234">
        <v>620</v>
      </c>
      <c r="U4234" t="s">
        <v>29</v>
      </c>
    </row>
    <row r="4235" spans="1:21" x14ac:dyDescent="0.35">
      <c r="A4235" t="s">
        <v>21</v>
      </c>
      <c r="B4235">
        <v>1</v>
      </c>
      <c r="C4235">
        <v>2024</v>
      </c>
      <c r="D4235" t="s">
        <v>165</v>
      </c>
      <c r="E4235">
        <v>134</v>
      </c>
      <c r="F4235" t="s">
        <v>166</v>
      </c>
      <c r="G4235" t="s">
        <v>24</v>
      </c>
      <c r="H4235" t="s">
        <v>25</v>
      </c>
      <c r="I4235">
        <v>400</v>
      </c>
      <c r="J4235" t="s">
        <v>26</v>
      </c>
      <c r="K4235">
        <v>1500</v>
      </c>
      <c r="L4235">
        <v>6</v>
      </c>
      <c r="M4235">
        <v>2</v>
      </c>
      <c r="N4235" t="s">
        <v>27</v>
      </c>
      <c r="O4235" t="s">
        <v>27</v>
      </c>
      <c r="P4235">
        <v>19</v>
      </c>
      <c r="Q4235" t="s">
        <v>32</v>
      </c>
      <c r="R4235" t="s">
        <v>32</v>
      </c>
      <c r="S4235">
        <v>30</v>
      </c>
      <c r="T4235">
        <v>100</v>
      </c>
      <c r="U4235" t="s">
        <v>29</v>
      </c>
    </row>
    <row r="4236" spans="1:21" x14ac:dyDescent="0.35">
      <c r="A4236" t="s">
        <v>30</v>
      </c>
      <c r="B4236">
        <v>2</v>
      </c>
      <c r="C4236">
        <v>2024</v>
      </c>
      <c r="D4236" t="s">
        <v>165</v>
      </c>
      <c r="E4236">
        <v>134</v>
      </c>
      <c r="F4236" t="s">
        <v>166</v>
      </c>
      <c r="G4236" t="s">
        <v>24</v>
      </c>
      <c r="H4236" t="s">
        <v>25</v>
      </c>
      <c r="I4236">
        <v>200</v>
      </c>
      <c r="J4236" t="s">
        <v>26</v>
      </c>
      <c r="K4236">
        <v>1500</v>
      </c>
      <c r="L4236">
        <v>6</v>
      </c>
      <c r="M4236">
        <v>2</v>
      </c>
      <c r="N4236" t="s">
        <v>27</v>
      </c>
      <c r="O4236" t="s">
        <v>27</v>
      </c>
      <c r="P4236">
        <v>18</v>
      </c>
      <c r="Q4236" t="s">
        <v>27</v>
      </c>
      <c r="R4236" t="s">
        <v>32</v>
      </c>
      <c r="S4236">
        <v>30</v>
      </c>
      <c r="T4236">
        <v>100</v>
      </c>
      <c r="U4236" t="s">
        <v>29</v>
      </c>
    </row>
    <row r="4237" spans="1:21" x14ac:dyDescent="0.35">
      <c r="A4237" t="s">
        <v>33</v>
      </c>
      <c r="B4237">
        <v>4</v>
      </c>
      <c r="C4237">
        <v>2024</v>
      </c>
      <c r="D4237" t="s">
        <v>165</v>
      </c>
      <c r="E4237">
        <v>134</v>
      </c>
      <c r="F4237" t="s">
        <v>166</v>
      </c>
      <c r="G4237" t="s">
        <v>24</v>
      </c>
      <c r="H4237" t="s">
        <v>25</v>
      </c>
      <c r="I4237">
        <v>250</v>
      </c>
      <c r="J4237" t="s">
        <v>26</v>
      </c>
      <c r="K4237">
        <v>1500</v>
      </c>
      <c r="L4237">
        <v>6</v>
      </c>
      <c r="M4237">
        <v>2</v>
      </c>
      <c r="N4237" t="s">
        <v>27</v>
      </c>
      <c r="O4237" t="s">
        <v>27</v>
      </c>
      <c r="P4237" t="s">
        <v>28</v>
      </c>
      <c r="Q4237" t="s">
        <v>27</v>
      </c>
      <c r="R4237" t="s">
        <v>205</v>
      </c>
      <c r="S4237">
        <v>30</v>
      </c>
      <c r="T4237">
        <v>180</v>
      </c>
      <c r="U4237" t="s">
        <v>29</v>
      </c>
    </row>
    <row r="4238" spans="1:21" x14ac:dyDescent="0.35">
      <c r="A4238" t="s">
        <v>34</v>
      </c>
      <c r="B4238">
        <v>5</v>
      </c>
      <c r="C4238">
        <v>2024</v>
      </c>
      <c r="D4238" t="s">
        <v>165</v>
      </c>
      <c r="E4238">
        <v>134</v>
      </c>
      <c r="F4238" t="s">
        <v>166</v>
      </c>
      <c r="G4238" t="s">
        <v>24</v>
      </c>
      <c r="H4238" t="s">
        <v>25</v>
      </c>
      <c r="I4238">
        <v>211.25</v>
      </c>
      <c r="J4238" t="s">
        <v>26</v>
      </c>
      <c r="K4238">
        <v>2000</v>
      </c>
      <c r="L4238">
        <v>6</v>
      </c>
      <c r="M4238">
        <v>2</v>
      </c>
      <c r="N4238" t="s">
        <v>27</v>
      </c>
      <c r="O4238" t="s">
        <v>27</v>
      </c>
      <c r="P4238">
        <v>21</v>
      </c>
      <c r="Q4238" t="s">
        <v>32</v>
      </c>
      <c r="R4238" t="s">
        <v>27</v>
      </c>
      <c r="S4238">
        <v>30</v>
      </c>
      <c r="T4238">
        <v>150</v>
      </c>
      <c r="U4238" t="s">
        <v>29</v>
      </c>
    </row>
    <row r="4239" spans="1:21" x14ac:dyDescent="0.35">
      <c r="A4239" t="s">
        <v>35</v>
      </c>
      <c r="B4239">
        <v>6</v>
      </c>
      <c r="C4239">
        <v>2024</v>
      </c>
      <c r="D4239" t="s">
        <v>165</v>
      </c>
      <c r="E4239">
        <v>134</v>
      </c>
      <c r="F4239" t="s">
        <v>166</v>
      </c>
      <c r="G4239" t="s">
        <v>24</v>
      </c>
      <c r="H4239" t="s">
        <v>25</v>
      </c>
      <c r="I4239">
        <v>533.54999999999995</v>
      </c>
      <c r="J4239" t="s">
        <v>26</v>
      </c>
      <c r="K4239">
        <v>1500</v>
      </c>
      <c r="L4239">
        <v>6</v>
      </c>
      <c r="M4239">
        <v>2</v>
      </c>
      <c r="N4239" t="s">
        <v>27</v>
      </c>
      <c r="O4239" t="s">
        <v>27</v>
      </c>
      <c r="P4239">
        <v>18</v>
      </c>
      <c r="Q4239" t="s">
        <v>32</v>
      </c>
      <c r="R4239" t="s">
        <v>27</v>
      </c>
      <c r="S4239">
        <v>30</v>
      </c>
      <c r="T4239">
        <v>523</v>
      </c>
      <c r="U4239" t="s">
        <v>29</v>
      </c>
    </row>
    <row r="4240" spans="1:21" x14ac:dyDescent="0.35">
      <c r="A4240" t="s">
        <v>36</v>
      </c>
      <c r="B4240">
        <v>8</v>
      </c>
      <c r="C4240">
        <v>2024</v>
      </c>
      <c r="D4240" t="s">
        <v>165</v>
      </c>
      <c r="E4240">
        <v>134</v>
      </c>
      <c r="F4240" t="s">
        <v>166</v>
      </c>
      <c r="G4240" t="s">
        <v>24</v>
      </c>
      <c r="H4240" t="s">
        <v>25</v>
      </c>
      <c r="I4240">
        <v>247</v>
      </c>
      <c r="J4240" t="s">
        <v>26</v>
      </c>
      <c r="K4240">
        <v>1500</v>
      </c>
      <c r="L4240">
        <v>6</v>
      </c>
      <c r="M4240">
        <v>2</v>
      </c>
      <c r="N4240" t="s">
        <v>27</v>
      </c>
      <c r="O4240" t="s">
        <v>27</v>
      </c>
      <c r="P4240" t="s">
        <v>28</v>
      </c>
      <c r="Q4240" t="s">
        <v>27</v>
      </c>
      <c r="R4240" t="s">
        <v>32</v>
      </c>
      <c r="S4240">
        <v>24</v>
      </c>
      <c r="T4240">
        <v>247</v>
      </c>
      <c r="U4240" t="s">
        <v>29</v>
      </c>
    </row>
    <row r="4241" spans="1:21" x14ac:dyDescent="0.35">
      <c r="A4241" t="s">
        <v>37</v>
      </c>
      <c r="B4241">
        <v>9</v>
      </c>
      <c r="C4241">
        <v>2024</v>
      </c>
      <c r="D4241" t="s">
        <v>165</v>
      </c>
      <c r="E4241">
        <v>134</v>
      </c>
      <c r="F4241" t="s">
        <v>166</v>
      </c>
      <c r="G4241" t="s">
        <v>24</v>
      </c>
      <c r="H4241" t="s">
        <v>25</v>
      </c>
      <c r="I4241">
        <v>200</v>
      </c>
      <c r="J4241" t="s">
        <v>26</v>
      </c>
      <c r="K4241">
        <v>1500</v>
      </c>
      <c r="L4241">
        <v>6</v>
      </c>
      <c r="M4241">
        <v>2</v>
      </c>
      <c r="N4241" t="s">
        <v>27</v>
      </c>
      <c r="O4241" t="s">
        <v>27</v>
      </c>
      <c r="P4241">
        <v>18</v>
      </c>
      <c r="Q4241" t="s">
        <v>27</v>
      </c>
      <c r="R4241" t="s">
        <v>32</v>
      </c>
      <c r="S4241">
        <v>30</v>
      </c>
      <c r="T4241">
        <v>200</v>
      </c>
      <c r="U4241" t="s">
        <v>29</v>
      </c>
    </row>
    <row r="4242" spans="1:21" x14ac:dyDescent="0.35">
      <c r="A4242" t="s">
        <v>38</v>
      </c>
      <c r="B4242">
        <v>10</v>
      </c>
      <c r="C4242">
        <v>2024</v>
      </c>
      <c r="D4242" t="s">
        <v>165</v>
      </c>
      <c r="E4242">
        <v>134</v>
      </c>
      <c r="F4242" t="s">
        <v>166</v>
      </c>
      <c r="G4242" t="s">
        <v>24</v>
      </c>
      <c r="H4242" t="s">
        <v>25</v>
      </c>
      <c r="I4242">
        <v>212</v>
      </c>
      <c r="J4242" t="s">
        <v>26</v>
      </c>
      <c r="K4242">
        <v>1500</v>
      </c>
      <c r="L4242">
        <v>6</v>
      </c>
      <c r="M4242">
        <v>2</v>
      </c>
      <c r="N4242" t="s">
        <v>27</v>
      </c>
      <c r="O4242" t="s">
        <v>27</v>
      </c>
      <c r="P4242" t="s">
        <v>28</v>
      </c>
      <c r="Q4242" t="s">
        <v>27</v>
      </c>
      <c r="R4242" t="s">
        <v>27</v>
      </c>
      <c r="S4242">
        <v>30</v>
      </c>
      <c r="T4242">
        <v>212</v>
      </c>
      <c r="U4242" t="s">
        <v>29</v>
      </c>
    </row>
    <row r="4243" spans="1:21" x14ac:dyDescent="0.35">
      <c r="A4243" t="s">
        <v>40</v>
      </c>
      <c r="B4243">
        <v>11</v>
      </c>
      <c r="C4243">
        <v>2024</v>
      </c>
      <c r="D4243" t="s">
        <v>165</v>
      </c>
      <c r="E4243">
        <v>134</v>
      </c>
      <c r="F4243" t="s">
        <v>166</v>
      </c>
      <c r="G4243" t="s">
        <v>24</v>
      </c>
      <c r="H4243" t="s">
        <v>25</v>
      </c>
      <c r="I4243">
        <v>280</v>
      </c>
      <c r="J4243" t="s">
        <v>26</v>
      </c>
      <c r="K4243">
        <v>1500</v>
      </c>
      <c r="L4243">
        <v>6</v>
      </c>
      <c r="M4243">
        <v>2</v>
      </c>
      <c r="N4243" t="s">
        <v>27</v>
      </c>
      <c r="O4243" t="s">
        <v>27</v>
      </c>
      <c r="P4243">
        <v>18</v>
      </c>
      <c r="Q4243" t="s">
        <v>32</v>
      </c>
      <c r="R4243" t="s">
        <v>27</v>
      </c>
      <c r="S4243">
        <v>40</v>
      </c>
      <c r="T4243">
        <v>310</v>
      </c>
      <c r="U4243" t="s">
        <v>29</v>
      </c>
    </row>
    <row r="4244" spans="1:21" x14ac:dyDescent="0.35">
      <c r="A4244" t="s">
        <v>41</v>
      </c>
      <c r="B4244">
        <v>12</v>
      </c>
      <c r="C4244">
        <v>2024</v>
      </c>
      <c r="D4244" t="s">
        <v>165</v>
      </c>
      <c r="E4244">
        <v>134</v>
      </c>
      <c r="F4244" t="s">
        <v>166</v>
      </c>
      <c r="G4244" t="s">
        <v>24</v>
      </c>
      <c r="H4244" t="s">
        <v>25</v>
      </c>
      <c r="I4244">
        <v>1185</v>
      </c>
      <c r="J4244" t="s">
        <v>26</v>
      </c>
      <c r="K4244">
        <v>2080</v>
      </c>
      <c r="L4244">
        <v>6</v>
      </c>
      <c r="M4244">
        <v>2</v>
      </c>
      <c r="N4244" t="s">
        <v>27</v>
      </c>
      <c r="O4244" t="s">
        <v>27</v>
      </c>
      <c r="P4244">
        <v>18</v>
      </c>
      <c r="Q4244" t="s">
        <v>32</v>
      </c>
      <c r="R4244" t="s">
        <v>32</v>
      </c>
      <c r="S4244">
        <v>30</v>
      </c>
      <c r="T4244">
        <v>205</v>
      </c>
      <c r="U4244" t="s">
        <v>29</v>
      </c>
    </row>
    <row r="4245" spans="1:21" x14ac:dyDescent="0.35">
      <c r="A4245" t="s">
        <v>42</v>
      </c>
      <c r="B4245">
        <v>13</v>
      </c>
      <c r="C4245">
        <v>2024</v>
      </c>
      <c r="D4245" t="s">
        <v>165</v>
      </c>
      <c r="E4245">
        <v>134</v>
      </c>
      <c r="F4245" t="s">
        <v>166</v>
      </c>
      <c r="G4245" t="s">
        <v>24</v>
      </c>
      <c r="H4245" t="s">
        <v>25</v>
      </c>
      <c r="I4245">
        <v>250</v>
      </c>
      <c r="J4245" t="s">
        <v>26</v>
      </c>
      <c r="K4245">
        <v>1500</v>
      </c>
      <c r="L4245">
        <v>6</v>
      </c>
      <c r="M4245">
        <v>2</v>
      </c>
      <c r="N4245" t="s">
        <v>27</v>
      </c>
      <c r="O4245" t="s">
        <v>27</v>
      </c>
      <c r="P4245">
        <v>18</v>
      </c>
      <c r="Q4245" t="s">
        <v>32</v>
      </c>
      <c r="R4245" t="s">
        <v>32</v>
      </c>
      <c r="S4245">
        <v>30</v>
      </c>
      <c r="T4245">
        <v>200</v>
      </c>
      <c r="U4245" t="s">
        <v>29</v>
      </c>
    </row>
    <row r="4246" spans="1:21" x14ac:dyDescent="0.35">
      <c r="A4246" t="s">
        <v>43</v>
      </c>
      <c r="B4246">
        <v>15</v>
      </c>
      <c r="C4246">
        <v>2024</v>
      </c>
      <c r="D4246" t="s">
        <v>165</v>
      </c>
      <c r="E4246">
        <v>134</v>
      </c>
      <c r="F4246" t="s">
        <v>166</v>
      </c>
      <c r="G4246" t="s">
        <v>24</v>
      </c>
      <c r="H4246" t="s">
        <v>25</v>
      </c>
      <c r="I4246">
        <v>215</v>
      </c>
      <c r="J4246" t="s">
        <v>26</v>
      </c>
      <c r="K4246">
        <v>1500</v>
      </c>
      <c r="L4246">
        <v>6</v>
      </c>
      <c r="M4246">
        <v>2</v>
      </c>
      <c r="N4246" t="s">
        <v>27</v>
      </c>
      <c r="O4246" t="s">
        <v>27</v>
      </c>
      <c r="P4246">
        <v>18</v>
      </c>
      <c r="Q4246" t="s">
        <v>27</v>
      </c>
      <c r="R4246" t="s">
        <v>32</v>
      </c>
      <c r="S4246">
        <v>30</v>
      </c>
      <c r="T4246">
        <v>90</v>
      </c>
      <c r="U4246" t="s">
        <v>29</v>
      </c>
    </row>
    <row r="4247" spans="1:21" x14ac:dyDescent="0.35">
      <c r="A4247" t="s">
        <v>44</v>
      </c>
      <c r="B4247">
        <v>16</v>
      </c>
      <c r="C4247">
        <v>2024</v>
      </c>
      <c r="D4247" t="s">
        <v>165</v>
      </c>
      <c r="E4247">
        <v>134</v>
      </c>
      <c r="F4247" t="s">
        <v>166</v>
      </c>
      <c r="G4247" t="s">
        <v>24</v>
      </c>
      <c r="H4247" t="s">
        <v>25</v>
      </c>
      <c r="I4247">
        <v>140</v>
      </c>
      <c r="J4247" t="s">
        <v>26</v>
      </c>
      <c r="K4247">
        <v>1740</v>
      </c>
      <c r="L4247">
        <v>6</v>
      </c>
      <c r="M4247">
        <v>1</v>
      </c>
      <c r="N4247" t="s">
        <v>27</v>
      </c>
      <c r="O4247" t="s">
        <v>27</v>
      </c>
      <c r="P4247" t="s">
        <v>28</v>
      </c>
      <c r="Q4247" t="s">
        <v>32</v>
      </c>
      <c r="R4247" t="s">
        <v>27</v>
      </c>
      <c r="S4247">
        <v>30</v>
      </c>
      <c r="T4247">
        <v>260</v>
      </c>
      <c r="U4247" t="s">
        <v>39</v>
      </c>
    </row>
    <row r="4248" spans="1:21" x14ac:dyDescent="0.35">
      <c r="A4248" t="s">
        <v>45</v>
      </c>
      <c r="B4248">
        <v>17</v>
      </c>
      <c r="C4248">
        <v>2024</v>
      </c>
      <c r="D4248" t="s">
        <v>165</v>
      </c>
      <c r="E4248">
        <v>134</v>
      </c>
      <c r="F4248" t="s">
        <v>166</v>
      </c>
      <c r="G4248" t="s">
        <v>24</v>
      </c>
      <c r="H4248" t="s">
        <v>25</v>
      </c>
      <c r="I4248">
        <v>75</v>
      </c>
      <c r="J4248" t="s">
        <v>26</v>
      </c>
      <c r="K4248">
        <v>1200</v>
      </c>
      <c r="L4248">
        <v>6</v>
      </c>
      <c r="M4248">
        <v>2</v>
      </c>
      <c r="N4248" t="s">
        <v>27</v>
      </c>
      <c r="O4248" t="s">
        <v>32</v>
      </c>
      <c r="P4248" t="s">
        <v>28</v>
      </c>
      <c r="Q4248" t="s">
        <v>27</v>
      </c>
      <c r="R4248" t="s">
        <v>32</v>
      </c>
      <c r="S4248">
        <v>30</v>
      </c>
      <c r="T4248">
        <v>150</v>
      </c>
      <c r="U4248" t="s">
        <v>206</v>
      </c>
    </row>
    <row r="4249" spans="1:21" x14ac:dyDescent="0.35">
      <c r="A4249" t="s">
        <v>46</v>
      </c>
      <c r="B4249">
        <v>18</v>
      </c>
      <c r="C4249">
        <v>2024</v>
      </c>
      <c r="D4249" t="s">
        <v>165</v>
      </c>
      <c r="E4249">
        <v>134</v>
      </c>
      <c r="F4249" t="s">
        <v>166</v>
      </c>
      <c r="G4249" t="s">
        <v>24</v>
      </c>
      <c r="H4249" t="s">
        <v>25</v>
      </c>
      <c r="I4249">
        <v>100</v>
      </c>
      <c r="J4249" t="s">
        <v>26</v>
      </c>
      <c r="K4249">
        <v>1500</v>
      </c>
      <c r="L4249">
        <v>6</v>
      </c>
      <c r="M4249">
        <v>2</v>
      </c>
      <c r="N4249" t="s">
        <v>27</v>
      </c>
      <c r="O4249" t="s">
        <v>27</v>
      </c>
      <c r="P4249">
        <v>18</v>
      </c>
      <c r="Q4249" t="s">
        <v>27</v>
      </c>
      <c r="R4249" t="s">
        <v>32</v>
      </c>
      <c r="S4249">
        <v>30</v>
      </c>
      <c r="T4249">
        <v>160</v>
      </c>
      <c r="U4249" t="s">
        <v>29</v>
      </c>
    </row>
    <row r="4250" spans="1:21" x14ac:dyDescent="0.35">
      <c r="A4250" t="s">
        <v>47</v>
      </c>
      <c r="B4250">
        <v>19</v>
      </c>
      <c r="C4250">
        <v>2024</v>
      </c>
      <c r="D4250" t="s">
        <v>165</v>
      </c>
      <c r="E4250">
        <v>134</v>
      </c>
      <c r="F4250" t="s">
        <v>166</v>
      </c>
      <c r="G4250" t="s">
        <v>24</v>
      </c>
      <c r="H4250" t="s">
        <v>25</v>
      </c>
      <c r="I4250">
        <v>297</v>
      </c>
      <c r="J4250" t="s">
        <v>26</v>
      </c>
      <c r="K4250">
        <v>1500</v>
      </c>
      <c r="L4250">
        <v>6</v>
      </c>
      <c r="M4250">
        <v>2</v>
      </c>
      <c r="N4250" t="s">
        <v>27</v>
      </c>
      <c r="O4250" t="s">
        <v>27</v>
      </c>
      <c r="P4250" t="s">
        <v>28</v>
      </c>
      <c r="Q4250" t="s">
        <v>27</v>
      </c>
      <c r="R4250" t="s">
        <v>32</v>
      </c>
      <c r="S4250">
        <v>30</v>
      </c>
      <c r="T4250">
        <v>180</v>
      </c>
      <c r="U4250" t="s">
        <v>29</v>
      </c>
    </row>
    <row r="4251" spans="1:21" x14ac:dyDescent="0.35">
      <c r="A4251" t="s">
        <v>48</v>
      </c>
      <c r="B4251">
        <v>20</v>
      </c>
      <c r="C4251">
        <v>2024</v>
      </c>
      <c r="D4251" t="s">
        <v>165</v>
      </c>
      <c r="E4251">
        <v>134</v>
      </c>
      <c r="F4251" t="s">
        <v>166</v>
      </c>
      <c r="G4251" t="s">
        <v>24</v>
      </c>
      <c r="H4251" t="s">
        <v>25</v>
      </c>
      <c r="I4251">
        <v>147</v>
      </c>
      <c r="J4251" t="s">
        <v>26</v>
      </c>
      <c r="K4251">
        <v>1740</v>
      </c>
      <c r="L4251">
        <v>6</v>
      </c>
      <c r="M4251">
        <v>2</v>
      </c>
      <c r="N4251" t="s">
        <v>27</v>
      </c>
      <c r="O4251" t="s">
        <v>27</v>
      </c>
      <c r="P4251">
        <v>18</v>
      </c>
      <c r="Q4251" t="s">
        <v>32</v>
      </c>
      <c r="R4251" t="s">
        <v>32</v>
      </c>
      <c r="S4251">
        <v>30</v>
      </c>
      <c r="T4251">
        <v>150</v>
      </c>
      <c r="U4251" t="s">
        <v>29</v>
      </c>
    </row>
    <row r="4252" spans="1:21" x14ac:dyDescent="0.35">
      <c r="A4252" t="s">
        <v>49</v>
      </c>
      <c r="B4252">
        <v>21</v>
      </c>
      <c r="C4252">
        <v>2024</v>
      </c>
      <c r="D4252" t="s">
        <v>165</v>
      </c>
      <c r="E4252">
        <v>134</v>
      </c>
      <c r="F4252" t="s">
        <v>166</v>
      </c>
      <c r="G4252" t="s">
        <v>24</v>
      </c>
      <c r="H4252" t="s">
        <v>25</v>
      </c>
      <c r="I4252">
        <v>175</v>
      </c>
      <c r="J4252" t="s">
        <v>26</v>
      </c>
      <c r="K4252">
        <v>1500</v>
      </c>
      <c r="L4252">
        <v>6</v>
      </c>
      <c r="M4252">
        <v>2</v>
      </c>
      <c r="N4252" t="s">
        <v>27</v>
      </c>
      <c r="O4252" t="s">
        <v>27</v>
      </c>
      <c r="P4252">
        <v>18</v>
      </c>
      <c r="Q4252" t="s">
        <v>32</v>
      </c>
      <c r="R4252" t="s">
        <v>32</v>
      </c>
      <c r="S4252">
        <v>30</v>
      </c>
      <c r="T4252">
        <v>210</v>
      </c>
      <c r="U4252" t="s">
        <v>29</v>
      </c>
    </row>
    <row r="4253" spans="1:21" x14ac:dyDescent="0.35">
      <c r="A4253" t="s">
        <v>50</v>
      </c>
      <c r="B4253">
        <v>22</v>
      </c>
      <c r="C4253">
        <v>2024</v>
      </c>
      <c r="D4253" t="s">
        <v>165</v>
      </c>
      <c r="E4253">
        <v>134</v>
      </c>
      <c r="F4253" t="s">
        <v>166</v>
      </c>
      <c r="G4253" t="s">
        <v>24</v>
      </c>
      <c r="H4253" t="s">
        <v>25</v>
      </c>
      <c r="I4253">
        <v>300</v>
      </c>
      <c r="J4253" t="s">
        <v>26</v>
      </c>
      <c r="K4253">
        <v>1740</v>
      </c>
      <c r="L4253">
        <v>6</v>
      </c>
      <c r="M4253">
        <v>2</v>
      </c>
      <c r="N4253" t="s">
        <v>27</v>
      </c>
      <c r="O4253" t="s">
        <v>27</v>
      </c>
      <c r="P4253">
        <v>21</v>
      </c>
      <c r="Q4253" t="s">
        <v>32</v>
      </c>
      <c r="R4253" t="s">
        <v>32</v>
      </c>
      <c r="S4253">
        <v>30</v>
      </c>
      <c r="T4253">
        <v>300</v>
      </c>
      <c r="U4253" t="s">
        <v>29</v>
      </c>
    </row>
    <row r="4254" spans="1:21" x14ac:dyDescent="0.35">
      <c r="A4254" t="s">
        <v>51</v>
      </c>
      <c r="B4254">
        <v>23</v>
      </c>
      <c r="C4254">
        <v>2024</v>
      </c>
      <c r="D4254" t="s">
        <v>165</v>
      </c>
      <c r="E4254">
        <v>134</v>
      </c>
      <c r="F4254" t="s">
        <v>166</v>
      </c>
      <c r="G4254" t="s">
        <v>24</v>
      </c>
      <c r="H4254" t="s">
        <v>25</v>
      </c>
      <c r="I4254">
        <v>75</v>
      </c>
      <c r="J4254" t="s">
        <v>26</v>
      </c>
      <c r="K4254">
        <v>1500</v>
      </c>
      <c r="L4254">
        <v>6</v>
      </c>
      <c r="M4254">
        <v>2</v>
      </c>
      <c r="N4254" t="s">
        <v>27</v>
      </c>
      <c r="O4254" t="s">
        <v>27</v>
      </c>
      <c r="P4254">
        <v>21</v>
      </c>
      <c r="Q4254" t="s">
        <v>32</v>
      </c>
      <c r="R4254" t="s">
        <v>32</v>
      </c>
      <c r="S4254">
        <v>30</v>
      </c>
      <c r="T4254">
        <v>150</v>
      </c>
      <c r="U4254" t="s">
        <v>29</v>
      </c>
    </row>
    <row r="4255" spans="1:21" x14ac:dyDescent="0.35">
      <c r="A4255" t="s">
        <v>52</v>
      </c>
      <c r="B4255">
        <v>24</v>
      </c>
      <c r="C4255">
        <v>2024</v>
      </c>
      <c r="D4255" t="s">
        <v>165</v>
      </c>
      <c r="E4255">
        <v>134</v>
      </c>
      <c r="F4255" t="s">
        <v>166</v>
      </c>
      <c r="G4255" t="s">
        <v>24</v>
      </c>
      <c r="H4255" t="s">
        <v>25</v>
      </c>
      <c r="I4255">
        <v>150</v>
      </c>
      <c r="J4255" t="s">
        <v>26</v>
      </c>
      <c r="K4255">
        <v>1000</v>
      </c>
      <c r="L4255">
        <v>6</v>
      </c>
      <c r="M4255">
        <v>2</v>
      </c>
      <c r="N4255" t="s">
        <v>27</v>
      </c>
      <c r="O4255" t="s">
        <v>27</v>
      </c>
      <c r="P4255">
        <v>18</v>
      </c>
      <c r="Q4255" t="s">
        <v>32</v>
      </c>
      <c r="R4255" t="s">
        <v>32</v>
      </c>
      <c r="S4255">
        <v>30</v>
      </c>
      <c r="T4255">
        <v>261</v>
      </c>
      <c r="U4255" t="s">
        <v>29</v>
      </c>
    </row>
    <row r="4256" spans="1:21" x14ac:dyDescent="0.35">
      <c r="A4256" t="s">
        <v>53</v>
      </c>
      <c r="B4256">
        <v>25</v>
      </c>
      <c r="C4256">
        <v>2024</v>
      </c>
      <c r="D4256" t="s">
        <v>165</v>
      </c>
      <c r="E4256">
        <v>134</v>
      </c>
      <c r="F4256" t="s">
        <v>166</v>
      </c>
      <c r="G4256" t="s">
        <v>24</v>
      </c>
      <c r="H4256" t="s">
        <v>25</v>
      </c>
      <c r="I4256">
        <v>421</v>
      </c>
      <c r="J4256" t="s">
        <v>26</v>
      </c>
      <c r="K4256">
        <v>1500</v>
      </c>
      <c r="L4256">
        <v>6</v>
      </c>
      <c r="M4256">
        <v>2</v>
      </c>
      <c r="N4256" t="s">
        <v>27</v>
      </c>
      <c r="O4256" t="s">
        <v>27</v>
      </c>
      <c r="P4256">
        <v>18</v>
      </c>
      <c r="Q4256" t="s">
        <v>32</v>
      </c>
      <c r="R4256" t="s">
        <v>32</v>
      </c>
      <c r="S4256">
        <v>40</v>
      </c>
      <c r="T4256">
        <v>150</v>
      </c>
      <c r="U4256" t="s">
        <v>29</v>
      </c>
    </row>
    <row r="4257" spans="1:21" x14ac:dyDescent="0.35">
      <c r="A4257" t="s">
        <v>54</v>
      </c>
      <c r="B4257">
        <v>26</v>
      </c>
      <c r="C4257">
        <v>2024</v>
      </c>
      <c r="D4257" t="s">
        <v>165</v>
      </c>
      <c r="E4257">
        <v>134</v>
      </c>
      <c r="F4257" t="s">
        <v>166</v>
      </c>
      <c r="G4257" t="s">
        <v>24</v>
      </c>
      <c r="H4257" t="s">
        <v>25</v>
      </c>
      <c r="I4257">
        <v>137.69999999999999</v>
      </c>
      <c r="J4257" t="s">
        <v>26</v>
      </c>
      <c r="K4257">
        <v>1600</v>
      </c>
      <c r="L4257">
        <v>6</v>
      </c>
      <c r="M4257">
        <v>1</v>
      </c>
      <c r="N4257" t="s">
        <v>27</v>
      </c>
      <c r="O4257" t="s">
        <v>27</v>
      </c>
      <c r="P4257" t="s">
        <v>28</v>
      </c>
      <c r="Q4257" t="s">
        <v>32</v>
      </c>
      <c r="R4257" t="s">
        <v>32</v>
      </c>
      <c r="S4257">
        <v>30</v>
      </c>
      <c r="T4257">
        <v>60</v>
      </c>
      <c r="U4257" t="s">
        <v>29</v>
      </c>
    </row>
    <row r="4258" spans="1:21" x14ac:dyDescent="0.35">
      <c r="A4258" t="s">
        <v>55</v>
      </c>
      <c r="B4258">
        <v>27</v>
      </c>
      <c r="C4258">
        <v>2024</v>
      </c>
      <c r="D4258" t="s">
        <v>165</v>
      </c>
      <c r="E4258">
        <v>134</v>
      </c>
      <c r="F4258" t="s">
        <v>166</v>
      </c>
      <c r="G4258" t="s">
        <v>24</v>
      </c>
      <c r="H4258" t="s">
        <v>25</v>
      </c>
      <c r="I4258">
        <v>258.25</v>
      </c>
      <c r="J4258" t="s">
        <v>26</v>
      </c>
      <c r="K4258">
        <v>1600</v>
      </c>
      <c r="L4258">
        <v>6</v>
      </c>
      <c r="M4258">
        <v>2</v>
      </c>
      <c r="N4258" t="s">
        <v>27</v>
      </c>
      <c r="O4258" t="s">
        <v>27</v>
      </c>
      <c r="P4258">
        <v>18</v>
      </c>
      <c r="Q4258" t="s">
        <v>32</v>
      </c>
      <c r="R4258" t="s">
        <v>32</v>
      </c>
      <c r="S4258">
        <v>30</v>
      </c>
      <c r="T4258">
        <v>450</v>
      </c>
      <c r="U4258" t="s">
        <v>29</v>
      </c>
    </row>
    <row r="4259" spans="1:21" x14ac:dyDescent="0.35">
      <c r="A4259" t="s">
        <v>56</v>
      </c>
      <c r="B4259">
        <v>28</v>
      </c>
      <c r="C4259">
        <v>2024</v>
      </c>
      <c r="D4259" t="s">
        <v>165</v>
      </c>
      <c r="E4259">
        <v>134</v>
      </c>
      <c r="F4259" t="s">
        <v>166</v>
      </c>
      <c r="G4259" t="s">
        <v>24</v>
      </c>
      <c r="H4259" t="s">
        <v>25</v>
      </c>
      <c r="I4259">
        <v>100</v>
      </c>
      <c r="J4259" t="s">
        <v>26</v>
      </c>
      <c r="K4259">
        <v>1600</v>
      </c>
      <c r="L4259">
        <v>6</v>
      </c>
      <c r="M4259">
        <v>2</v>
      </c>
      <c r="N4259" t="s">
        <v>27</v>
      </c>
      <c r="O4259" t="s">
        <v>27</v>
      </c>
      <c r="P4259" t="s">
        <v>28</v>
      </c>
      <c r="Q4259" t="s">
        <v>32</v>
      </c>
      <c r="R4259" t="s">
        <v>32</v>
      </c>
      <c r="S4259">
        <v>30</v>
      </c>
      <c r="T4259">
        <v>210</v>
      </c>
      <c r="U4259" t="s">
        <v>29</v>
      </c>
    </row>
    <row r="4260" spans="1:21" x14ac:dyDescent="0.35">
      <c r="A4260" t="s">
        <v>57</v>
      </c>
      <c r="B4260">
        <v>29</v>
      </c>
      <c r="C4260">
        <v>2024</v>
      </c>
      <c r="D4260" t="s">
        <v>165</v>
      </c>
      <c r="E4260">
        <v>134</v>
      </c>
      <c r="F4260" t="s">
        <v>166</v>
      </c>
      <c r="G4260" t="s">
        <v>24</v>
      </c>
      <c r="H4260" t="s">
        <v>25</v>
      </c>
      <c r="I4260">
        <v>150</v>
      </c>
      <c r="J4260" t="s">
        <v>26</v>
      </c>
      <c r="K4260">
        <v>1500</v>
      </c>
      <c r="L4260">
        <v>6</v>
      </c>
      <c r="M4260">
        <v>2</v>
      </c>
      <c r="N4260" t="s">
        <v>27</v>
      </c>
      <c r="O4260" t="s">
        <v>27</v>
      </c>
      <c r="P4260">
        <v>21</v>
      </c>
      <c r="Q4260" t="s">
        <v>32</v>
      </c>
      <c r="R4260" t="s">
        <v>32</v>
      </c>
      <c r="S4260">
        <v>30</v>
      </c>
      <c r="T4260">
        <v>200</v>
      </c>
      <c r="U4260" t="s">
        <v>29</v>
      </c>
    </row>
    <row r="4261" spans="1:21" x14ac:dyDescent="0.35">
      <c r="A4261" t="s">
        <v>58</v>
      </c>
      <c r="B4261">
        <v>30</v>
      </c>
      <c r="C4261">
        <v>2024</v>
      </c>
      <c r="D4261" t="s">
        <v>165</v>
      </c>
      <c r="E4261">
        <v>134</v>
      </c>
      <c r="F4261" t="s">
        <v>166</v>
      </c>
      <c r="G4261" t="s">
        <v>24</v>
      </c>
      <c r="H4261" t="s">
        <v>25</v>
      </c>
      <c r="I4261">
        <v>130</v>
      </c>
      <c r="J4261" t="s">
        <v>26</v>
      </c>
      <c r="K4261">
        <v>1500</v>
      </c>
      <c r="L4261">
        <v>6</v>
      </c>
      <c r="M4261">
        <v>2</v>
      </c>
      <c r="N4261" t="s">
        <v>27</v>
      </c>
      <c r="O4261" t="s">
        <v>27</v>
      </c>
      <c r="P4261" t="s">
        <v>28</v>
      </c>
      <c r="Q4261" t="s">
        <v>32</v>
      </c>
      <c r="R4261" t="s">
        <v>32</v>
      </c>
      <c r="S4261">
        <v>30</v>
      </c>
      <c r="T4261">
        <v>130</v>
      </c>
      <c r="U4261" t="s">
        <v>29</v>
      </c>
    </row>
    <row r="4262" spans="1:21" x14ac:dyDescent="0.35">
      <c r="A4262" t="s">
        <v>59</v>
      </c>
      <c r="B4262">
        <v>31</v>
      </c>
      <c r="C4262">
        <v>2024</v>
      </c>
      <c r="D4262" t="s">
        <v>165</v>
      </c>
      <c r="E4262">
        <v>134</v>
      </c>
      <c r="F4262" t="s">
        <v>166</v>
      </c>
      <c r="G4262" t="s">
        <v>24</v>
      </c>
      <c r="H4262" t="s">
        <v>25</v>
      </c>
      <c r="I4262">
        <v>178</v>
      </c>
      <c r="J4262" t="s">
        <v>26</v>
      </c>
      <c r="K4262">
        <v>1500</v>
      </c>
      <c r="L4262">
        <v>6</v>
      </c>
      <c r="M4262">
        <v>2</v>
      </c>
      <c r="N4262" t="s">
        <v>27</v>
      </c>
      <c r="O4262" t="s">
        <v>27</v>
      </c>
      <c r="P4262" t="s">
        <v>28</v>
      </c>
      <c r="Q4262" t="s">
        <v>32</v>
      </c>
      <c r="R4262" t="s">
        <v>32</v>
      </c>
      <c r="S4262">
        <v>30</v>
      </c>
      <c r="T4262">
        <v>178</v>
      </c>
      <c r="U4262" t="s">
        <v>29</v>
      </c>
    </row>
    <row r="4263" spans="1:21" x14ac:dyDescent="0.35">
      <c r="A4263" t="s">
        <v>60</v>
      </c>
      <c r="B4263">
        <v>32</v>
      </c>
      <c r="C4263">
        <v>2024</v>
      </c>
      <c r="D4263" t="s">
        <v>165</v>
      </c>
      <c r="E4263">
        <v>134</v>
      </c>
      <c r="F4263" t="s">
        <v>166</v>
      </c>
      <c r="G4263" t="s">
        <v>24</v>
      </c>
      <c r="H4263" t="s">
        <v>25</v>
      </c>
      <c r="I4263">
        <v>250</v>
      </c>
      <c r="J4263" t="s">
        <v>26</v>
      </c>
      <c r="K4263">
        <v>1500</v>
      </c>
      <c r="L4263">
        <v>6</v>
      </c>
      <c r="M4263">
        <v>2</v>
      </c>
      <c r="N4263" t="s">
        <v>27</v>
      </c>
      <c r="O4263" t="s">
        <v>27</v>
      </c>
      <c r="P4263" t="s">
        <v>28</v>
      </c>
      <c r="Q4263" t="s">
        <v>32</v>
      </c>
      <c r="R4263" t="s">
        <v>32</v>
      </c>
      <c r="S4263">
        <v>30</v>
      </c>
      <c r="T4263">
        <v>200</v>
      </c>
      <c r="U4263" t="s">
        <v>29</v>
      </c>
    </row>
    <row r="4264" spans="1:21" x14ac:dyDescent="0.35">
      <c r="A4264" t="s">
        <v>61</v>
      </c>
      <c r="B4264">
        <v>33</v>
      </c>
      <c r="C4264">
        <v>2024</v>
      </c>
      <c r="D4264" t="s">
        <v>165</v>
      </c>
      <c r="E4264">
        <v>134</v>
      </c>
      <c r="F4264" t="s">
        <v>166</v>
      </c>
      <c r="G4264" t="s">
        <v>24</v>
      </c>
      <c r="H4264" t="s">
        <v>25</v>
      </c>
      <c r="I4264">
        <v>278</v>
      </c>
      <c r="J4264" t="s">
        <v>26</v>
      </c>
      <c r="K4264">
        <v>1500</v>
      </c>
      <c r="L4264">
        <v>6</v>
      </c>
      <c r="M4264">
        <v>2</v>
      </c>
      <c r="N4264" t="s">
        <v>27</v>
      </c>
      <c r="O4264" t="s">
        <v>27</v>
      </c>
      <c r="P4264">
        <v>18</v>
      </c>
      <c r="Q4264" t="s">
        <v>32</v>
      </c>
      <c r="R4264" t="s">
        <v>32</v>
      </c>
      <c r="S4264">
        <v>30</v>
      </c>
      <c r="T4264">
        <v>278</v>
      </c>
      <c r="U4264" t="s">
        <v>29</v>
      </c>
    </row>
    <row r="4265" spans="1:21" x14ac:dyDescent="0.35">
      <c r="A4265" t="s">
        <v>62</v>
      </c>
      <c r="B4265">
        <v>34</v>
      </c>
      <c r="C4265">
        <v>2024</v>
      </c>
      <c r="D4265" t="s">
        <v>165</v>
      </c>
      <c r="E4265">
        <v>134</v>
      </c>
      <c r="F4265" t="s">
        <v>166</v>
      </c>
      <c r="G4265" t="s">
        <v>24</v>
      </c>
      <c r="H4265" t="s">
        <v>25</v>
      </c>
      <c r="I4265">
        <v>265</v>
      </c>
      <c r="J4265" t="s">
        <v>26</v>
      </c>
      <c r="K4265">
        <v>1440</v>
      </c>
      <c r="L4265">
        <v>6</v>
      </c>
      <c r="M4265">
        <v>2</v>
      </c>
      <c r="N4265" t="s">
        <v>27</v>
      </c>
      <c r="O4265" t="s">
        <v>27</v>
      </c>
      <c r="P4265">
        <v>18</v>
      </c>
      <c r="Q4265" t="s">
        <v>32</v>
      </c>
      <c r="R4265" t="s">
        <v>32</v>
      </c>
      <c r="S4265">
        <v>30</v>
      </c>
      <c r="T4265">
        <v>140</v>
      </c>
      <c r="U4265" t="s">
        <v>29</v>
      </c>
    </row>
    <row r="4266" spans="1:21" x14ac:dyDescent="0.35">
      <c r="A4266" t="s">
        <v>63</v>
      </c>
      <c r="B4266">
        <v>35</v>
      </c>
      <c r="C4266">
        <v>2024</v>
      </c>
      <c r="D4266" t="s">
        <v>165</v>
      </c>
      <c r="E4266">
        <v>134</v>
      </c>
      <c r="F4266" t="s">
        <v>166</v>
      </c>
      <c r="G4266" t="s">
        <v>24</v>
      </c>
      <c r="H4266" t="s">
        <v>25</v>
      </c>
      <c r="I4266">
        <v>200</v>
      </c>
      <c r="J4266" t="s">
        <v>26</v>
      </c>
      <c r="K4266">
        <v>1500</v>
      </c>
      <c r="L4266">
        <v>6</v>
      </c>
      <c r="M4266">
        <v>2</v>
      </c>
      <c r="N4266" t="s">
        <v>27</v>
      </c>
      <c r="O4266" t="s">
        <v>27</v>
      </c>
      <c r="P4266" t="s">
        <v>28</v>
      </c>
      <c r="Q4266" t="s">
        <v>32</v>
      </c>
      <c r="R4266" t="s">
        <v>32</v>
      </c>
      <c r="S4266">
        <v>30</v>
      </c>
      <c r="T4266">
        <v>200</v>
      </c>
      <c r="U4266" t="s">
        <v>29</v>
      </c>
    </row>
    <row r="4267" spans="1:21" x14ac:dyDescent="0.35">
      <c r="A4267" t="s">
        <v>64</v>
      </c>
      <c r="B4267">
        <v>36</v>
      </c>
      <c r="C4267">
        <v>2024</v>
      </c>
      <c r="D4267" t="s">
        <v>165</v>
      </c>
      <c r="E4267">
        <v>134</v>
      </c>
      <c r="F4267" t="s">
        <v>166</v>
      </c>
      <c r="G4267" t="s">
        <v>24</v>
      </c>
      <c r="H4267" t="s">
        <v>25</v>
      </c>
      <c r="I4267">
        <v>339</v>
      </c>
      <c r="J4267" t="s">
        <v>26</v>
      </c>
      <c r="K4267">
        <v>1000</v>
      </c>
      <c r="L4267">
        <v>6</v>
      </c>
      <c r="M4267">
        <v>2</v>
      </c>
      <c r="N4267" t="s">
        <v>27</v>
      </c>
      <c r="O4267" t="s">
        <v>27</v>
      </c>
      <c r="P4267">
        <v>21</v>
      </c>
      <c r="Q4267" t="s">
        <v>32</v>
      </c>
      <c r="R4267" t="s">
        <v>32</v>
      </c>
      <c r="S4267">
        <v>30</v>
      </c>
      <c r="T4267">
        <v>103.33</v>
      </c>
      <c r="U4267" t="s">
        <v>29</v>
      </c>
    </row>
    <row r="4268" spans="1:21" x14ac:dyDescent="0.35">
      <c r="A4268" t="s">
        <v>65</v>
      </c>
      <c r="B4268">
        <v>37</v>
      </c>
      <c r="C4268">
        <v>2024</v>
      </c>
      <c r="D4268" t="s">
        <v>165</v>
      </c>
      <c r="E4268">
        <v>134</v>
      </c>
      <c r="F4268" t="s">
        <v>166</v>
      </c>
      <c r="G4268" t="s">
        <v>24</v>
      </c>
      <c r="H4268" t="s">
        <v>25</v>
      </c>
      <c r="I4268">
        <v>100</v>
      </c>
      <c r="J4268" t="s">
        <v>26</v>
      </c>
      <c r="K4268">
        <v>1500</v>
      </c>
      <c r="L4268">
        <v>6</v>
      </c>
      <c r="M4268">
        <v>2</v>
      </c>
      <c r="N4268" t="s">
        <v>27</v>
      </c>
      <c r="O4268" t="s">
        <v>27</v>
      </c>
      <c r="P4268">
        <v>18</v>
      </c>
      <c r="Q4268" t="s">
        <v>27</v>
      </c>
      <c r="R4268" t="s">
        <v>32</v>
      </c>
      <c r="S4268">
        <v>30</v>
      </c>
      <c r="T4268">
        <v>270</v>
      </c>
      <c r="U4268" t="s">
        <v>29</v>
      </c>
    </row>
    <row r="4269" spans="1:21" x14ac:dyDescent="0.35">
      <c r="A4269" t="s">
        <v>66</v>
      </c>
      <c r="B4269">
        <v>38</v>
      </c>
      <c r="C4269">
        <v>2024</v>
      </c>
      <c r="D4269" t="s">
        <v>165</v>
      </c>
      <c r="E4269">
        <v>134</v>
      </c>
      <c r="F4269" t="s">
        <v>166</v>
      </c>
      <c r="G4269" t="s">
        <v>24</v>
      </c>
      <c r="H4269" t="s">
        <v>25</v>
      </c>
      <c r="I4269">
        <v>125</v>
      </c>
      <c r="J4269" t="s">
        <v>26</v>
      </c>
      <c r="K4269">
        <v>1500</v>
      </c>
      <c r="L4269">
        <v>6</v>
      </c>
      <c r="M4269">
        <v>2</v>
      </c>
      <c r="N4269" t="s">
        <v>27</v>
      </c>
      <c r="O4269" t="s">
        <v>27</v>
      </c>
      <c r="P4269">
        <v>18</v>
      </c>
      <c r="Q4269" t="s">
        <v>32</v>
      </c>
      <c r="R4269" t="s">
        <v>32</v>
      </c>
      <c r="S4269">
        <v>15</v>
      </c>
      <c r="T4269">
        <v>200</v>
      </c>
      <c r="U4269" t="s">
        <v>29</v>
      </c>
    </row>
    <row r="4270" spans="1:21" x14ac:dyDescent="0.35">
      <c r="A4270" t="s">
        <v>67</v>
      </c>
      <c r="B4270">
        <v>39</v>
      </c>
      <c r="C4270">
        <v>2024</v>
      </c>
      <c r="D4270" t="s">
        <v>165</v>
      </c>
      <c r="E4270">
        <v>134</v>
      </c>
      <c r="F4270" t="s">
        <v>166</v>
      </c>
      <c r="G4270" t="s">
        <v>24</v>
      </c>
      <c r="H4270" t="s">
        <v>25</v>
      </c>
      <c r="I4270">
        <v>110</v>
      </c>
      <c r="J4270" t="s">
        <v>26</v>
      </c>
      <c r="K4270">
        <v>1500</v>
      </c>
      <c r="L4270">
        <v>6</v>
      </c>
      <c r="M4270">
        <v>2</v>
      </c>
      <c r="N4270" t="s">
        <v>27</v>
      </c>
      <c r="O4270" t="s">
        <v>27</v>
      </c>
      <c r="P4270">
        <v>18</v>
      </c>
      <c r="Q4270" t="s">
        <v>32</v>
      </c>
      <c r="R4270" t="s">
        <v>32</v>
      </c>
      <c r="S4270">
        <v>30</v>
      </c>
      <c r="T4270">
        <v>250</v>
      </c>
      <c r="U4270" t="s">
        <v>29</v>
      </c>
    </row>
    <row r="4271" spans="1:21" x14ac:dyDescent="0.35">
      <c r="A4271" t="s">
        <v>68</v>
      </c>
      <c r="B4271">
        <v>40</v>
      </c>
      <c r="C4271">
        <v>2024</v>
      </c>
      <c r="D4271" t="s">
        <v>165</v>
      </c>
      <c r="E4271">
        <v>134</v>
      </c>
      <c r="F4271" t="s">
        <v>166</v>
      </c>
      <c r="G4271" t="s">
        <v>24</v>
      </c>
      <c r="H4271" t="s">
        <v>25</v>
      </c>
      <c r="I4271">
        <v>125</v>
      </c>
      <c r="J4271" t="s">
        <v>26</v>
      </c>
      <c r="K4271">
        <v>1500</v>
      </c>
      <c r="L4271">
        <v>6</v>
      </c>
      <c r="M4271">
        <v>2</v>
      </c>
      <c r="N4271" t="s">
        <v>27</v>
      </c>
      <c r="O4271" t="s">
        <v>27</v>
      </c>
      <c r="P4271" t="s">
        <v>28</v>
      </c>
      <c r="Q4271" t="s">
        <v>32</v>
      </c>
      <c r="R4271" t="s">
        <v>32</v>
      </c>
      <c r="S4271">
        <v>30</v>
      </c>
      <c r="T4271">
        <v>200</v>
      </c>
      <c r="U4271" t="s">
        <v>29</v>
      </c>
    </row>
    <row r="4272" spans="1:21" x14ac:dyDescent="0.35">
      <c r="A4272" t="s">
        <v>69</v>
      </c>
      <c r="B4272">
        <v>41</v>
      </c>
      <c r="C4272">
        <v>2024</v>
      </c>
      <c r="D4272" t="s">
        <v>165</v>
      </c>
      <c r="E4272">
        <v>134</v>
      </c>
      <c r="F4272" t="s">
        <v>166</v>
      </c>
      <c r="G4272" t="s">
        <v>24</v>
      </c>
      <c r="H4272" t="s">
        <v>25</v>
      </c>
      <c r="I4272">
        <v>300</v>
      </c>
      <c r="J4272" t="s">
        <v>26</v>
      </c>
      <c r="K4272">
        <v>1440</v>
      </c>
      <c r="L4272">
        <v>6</v>
      </c>
      <c r="M4272">
        <v>2</v>
      </c>
      <c r="N4272" t="s">
        <v>27</v>
      </c>
      <c r="O4272" t="s">
        <v>27</v>
      </c>
      <c r="P4272" t="s">
        <v>28</v>
      </c>
      <c r="Q4272" t="s">
        <v>32</v>
      </c>
      <c r="R4272" t="s">
        <v>32</v>
      </c>
      <c r="S4272">
        <v>30</v>
      </c>
      <c r="T4272">
        <v>324</v>
      </c>
      <c r="U4272" t="s">
        <v>29</v>
      </c>
    </row>
    <row r="4273" spans="1:21" x14ac:dyDescent="0.35">
      <c r="A4273" t="s">
        <v>70</v>
      </c>
      <c r="B4273">
        <v>42</v>
      </c>
      <c r="C4273">
        <v>2024</v>
      </c>
      <c r="D4273" t="s">
        <v>165</v>
      </c>
      <c r="E4273">
        <v>134</v>
      </c>
      <c r="F4273" t="s">
        <v>166</v>
      </c>
      <c r="G4273" t="s">
        <v>24</v>
      </c>
      <c r="H4273" t="s">
        <v>25</v>
      </c>
      <c r="I4273">
        <v>45</v>
      </c>
      <c r="J4273" t="s">
        <v>26</v>
      </c>
      <c r="K4273">
        <v>1500</v>
      </c>
      <c r="L4273">
        <v>6</v>
      </c>
      <c r="M4273">
        <v>2</v>
      </c>
      <c r="N4273" t="s">
        <v>27</v>
      </c>
      <c r="O4273" t="s">
        <v>27</v>
      </c>
      <c r="P4273">
        <v>21</v>
      </c>
      <c r="Q4273" t="s">
        <v>32</v>
      </c>
      <c r="R4273" t="s">
        <v>32</v>
      </c>
      <c r="S4273">
        <v>30</v>
      </c>
      <c r="T4273">
        <v>190</v>
      </c>
      <c r="U4273" t="s">
        <v>29</v>
      </c>
    </row>
    <row r="4274" spans="1:21" x14ac:dyDescent="0.35">
      <c r="A4274" t="s">
        <v>71</v>
      </c>
      <c r="B4274">
        <v>44</v>
      </c>
      <c r="C4274">
        <v>2024</v>
      </c>
      <c r="D4274" t="s">
        <v>165</v>
      </c>
      <c r="E4274">
        <v>134</v>
      </c>
      <c r="F4274" t="s">
        <v>166</v>
      </c>
      <c r="G4274" t="s">
        <v>24</v>
      </c>
      <c r="H4274" t="s">
        <v>25</v>
      </c>
      <c r="I4274">
        <v>280</v>
      </c>
      <c r="J4274" t="s">
        <v>26</v>
      </c>
      <c r="K4274">
        <v>1500</v>
      </c>
      <c r="L4274">
        <v>6</v>
      </c>
      <c r="M4274">
        <v>2</v>
      </c>
      <c r="N4274" t="s">
        <v>27</v>
      </c>
      <c r="O4274" t="s">
        <v>27</v>
      </c>
      <c r="P4274">
        <v>18</v>
      </c>
      <c r="Q4274" t="s">
        <v>32</v>
      </c>
      <c r="R4274" t="s">
        <v>32</v>
      </c>
      <c r="S4274">
        <v>30</v>
      </c>
      <c r="T4274">
        <v>280</v>
      </c>
      <c r="U4274" t="s">
        <v>29</v>
      </c>
    </row>
    <row r="4275" spans="1:21" x14ac:dyDescent="0.35">
      <c r="A4275" t="s">
        <v>72</v>
      </c>
      <c r="B4275">
        <v>45</v>
      </c>
      <c r="C4275">
        <v>2024</v>
      </c>
      <c r="D4275" t="s">
        <v>165</v>
      </c>
      <c r="E4275">
        <v>134</v>
      </c>
      <c r="F4275" t="s">
        <v>166</v>
      </c>
      <c r="G4275" t="s">
        <v>24</v>
      </c>
      <c r="H4275" t="s">
        <v>25</v>
      </c>
      <c r="I4275">
        <v>198</v>
      </c>
      <c r="J4275" t="s">
        <v>26</v>
      </c>
      <c r="K4275">
        <v>1500</v>
      </c>
      <c r="L4275">
        <v>6</v>
      </c>
      <c r="M4275">
        <v>2</v>
      </c>
      <c r="N4275" t="s">
        <v>27</v>
      </c>
      <c r="O4275" t="s">
        <v>27</v>
      </c>
      <c r="P4275">
        <v>18</v>
      </c>
      <c r="Q4275" t="s">
        <v>32</v>
      </c>
      <c r="R4275" t="s">
        <v>32</v>
      </c>
      <c r="S4275">
        <v>30</v>
      </c>
      <c r="T4275">
        <v>196</v>
      </c>
      <c r="U4275" t="s">
        <v>29</v>
      </c>
    </row>
    <row r="4276" spans="1:21" x14ac:dyDescent="0.35">
      <c r="A4276" t="s">
        <v>73</v>
      </c>
      <c r="B4276">
        <v>46</v>
      </c>
      <c r="C4276">
        <v>2024</v>
      </c>
      <c r="D4276" t="s">
        <v>165</v>
      </c>
      <c r="E4276">
        <v>134</v>
      </c>
      <c r="F4276" t="s">
        <v>166</v>
      </c>
      <c r="G4276" t="s">
        <v>24</v>
      </c>
      <c r="H4276" t="s">
        <v>25</v>
      </c>
      <c r="I4276">
        <v>35</v>
      </c>
      <c r="J4276" t="s">
        <v>26</v>
      </c>
      <c r="K4276">
        <v>2000</v>
      </c>
      <c r="L4276">
        <v>6</v>
      </c>
      <c r="M4276">
        <v>2</v>
      </c>
      <c r="N4276" t="s">
        <v>27</v>
      </c>
      <c r="O4276" t="s">
        <v>27</v>
      </c>
      <c r="P4276">
        <v>18</v>
      </c>
      <c r="Q4276" t="s">
        <v>32</v>
      </c>
      <c r="R4276" t="s">
        <v>32</v>
      </c>
      <c r="S4276">
        <v>24</v>
      </c>
      <c r="T4276">
        <v>250</v>
      </c>
      <c r="U4276" t="s">
        <v>29</v>
      </c>
    </row>
    <row r="4277" spans="1:21" x14ac:dyDescent="0.35">
      <c r="A4277" t="s">
        <v>74</v>
      </c>
      <c r="B4277">
        <v>47</v>
      </c>
      <c r="C4277">
        <v>2024</v>
      </c>
      <c r="D4277" t="s">
        <v>165</v>
      </c>
      <c r="E4277">
        <v>134</v>
      </c>
      <c r="F4277" t="s">
        <v>166</v>
      </c>
      <c r="G4277" t="s">
        <v>24</v>
      </c>
      <c r="H4277" t="s">
        <v>25</v>
      </c>
      <c r="I4277">
        <v>235</v>
      </c>
      <c r="J4277" t="s">
        <v>26</v>
      </c>
      <c r="K4277">
        <v>1700</v>
      </c>
      <c r="L4277">
        <v>6</v>
      </c>
      <c r="M4277">
        <v>2</v>
      </c>
      <c r="N4277" t="s">
        <v>27</v>
      </c>
      <c r="O4277" t="s">
        <v>27</v>
      </c>
      <c r="P4277">
        <v>21</v>
      </c>
      <c r="Q4277" t="s">
        <v>27</v>
      </c>
      <c r="R4277" t="s">
        <v>32</v>
      </c>
      <c r="S4277">
        <v>30</v>
      </c>
      <c r="T4277">
        <v>185</v>
      </c>
      <c r="U4277" t="s">
        <v>29</v>
      </c>
    </row>
    <row r="4278" spans="1:21" x14ac:dyDescent="0.35">
      <c r="A4278" t="s">
        <v>75</v>
      </c>
      <c r="B4278">
        <v>48</v>
      </c>
      <c r="C4278">
        <v>2024</v>
      </c>
      <c r="D4278" t="s">
        <v>165</v>
      </c>
      <c r="E4278">
        <v>134</v>
      </c>
      <c r="F4278" t="s">
        <v>166</v>
      </c>
      <c r="G4278" t="s">
        <v>24</v>
      </c>
      <c r="H4278" t="s">
        <v>25</v>
      </c>
      <c r="I4278">
        <v>498.1</v>
      </c>
      <c r="J4278" t="s">
        <v>26</v>
      </c>
      <c r="K4278">
        <v>1740</v>
      </c>
      <c r="L4278">
        <v>6</v>
      </c>
      <c r="M4278">
        <v>2</v>
      </c>
      <c r="N4278" t="s">
        <v>27</v>
      </c>
      <c r="O4278" t="s">
        <v>27</v>
      </c>
      <c r="P4278">
        <v>18</v>
      </c>
      <c r="Q4278" t="s">
        <v>27</v>
      </c>
      <c r="R4278" t="s">
        <v>32</v>
      </c>
      <c r="S4278">
        <v>30</v>
      </c>
      <c r="T4278">
        <v>335</v>
      </c>
      <c r="U4278" t="s">
        <v>29</v>
      </c>
    </row>
    <row r="4279" spans="1:21" x14ac:dyDescent="0.35">
      <c r="A4279" t="s">
        <v>76</v>
      </c>
      <c r="B4279">
        <v>49</v>
      </c>
      <c r="C4279">
        <v>2024</v>
      </c>
      <c r="D4279" t="s">
        <v>165</v>
      </c>
      <c r="E4279">
        <v>134</v>
      </c>
      <c r="F4279" t="s">
        <v>166</v>
      </c>
      <c r="G4279" t="s">
        <v>24</v>
      </c>
      <c r="H4279" t="s">
        <v>25</v>
      </c>
      <c r="I4279">
        <v>240</v>
      </c>
      <c r="J4279" t="s">
        <v>26</v>
      </c>
      <c r="K4279">
        <v>1740</v>
      </c>
      <c r="L4279">
        <v>6</v>
      </c>
      <c r="M4279">
        <v>2</v>
      </c>
      <c r="N4279" t="s">
        <v>27</v>
      </c>
      <c r="O4279" t="s">
        <v>27</v>
      </c>
      <c r="P4279" t="s">
        <v>28</v>
      </c>
      <c r="Q4279" t="s">
        <v>27</v>
      </c>
      <c r="R4279" t="s">
        <v>32</v>
      </c>
      <c r="S4279">
        <v>30</v>
      </c>
      <c r="T4279">
        <v>73</v>
      </c>
      <c r="U4279" t="s">
        <v>29</v>
      </c>
    </row>
    <row r="4280" spans="1:21" x14ac:dyDescent="0.35">
      <c r="A4280" t="s">
        <v>77</v>
      </c>
      <c r="B4280">
        <v>50</v>
      </c>
      <c r="C4280">
        <v>2024</v>
      </c>
      <c r="D4280" t="s">
        <v>165</v>
      </c>
      <c r="E4280">
        <v>134</v>
      </c>
      <c r="F4280" t="s">
        <v>166</v>
      </c>
      <c r="G4280" t="s">
        <v>24</v>
      </c>
      <c r="H4280" t="s">
        <v>25</v>
      </c>
      <c r="I4280">
        <v>155</v>
      </c>
      <c r="J4280" t="s">
        <v>26</v>
      </c>
      <c r="K4280">
        <v>1740</v>
      </c>
      <c r="L4280">
        <v>6</v>
      </c>
      <c r="M4280">
        <v>1</v>
      </c>
      <c r="N4280" t="s">
        <v>27</v>
      </c>
      <c r="O4280" t="s">
        <v>27</v>
      </c>
      <c r="P4280">
        <v>18</v>
      </c>
      <c r="Q4280" t="s">
        <v>27</v>
      </c>
      <c r="R4280" t="s">
        <v>32</v>
      </c>
      <c r="S4280">
        <v>30</v>
      </c>
      <c r="T4280">
        <v>145</v>
      </c>
      <c r="U4280" t="s">
        <v>29</v>
      </c>
    </row>
    <row r="4281" spans="1:21" x14ac:dyDescent="0.35">
      <c r="A4281" t="s">
        <v>78</v>
      </c>
      <c r="B4281">
        <v>51</v>
      </c>
      <c r="C4281">
        <v>2024</v>
      </c>
      <c r="D4281" t="s">
        <v>165</v>
      </c>
      <c r="E4281">
        <v>134</v>
      </c>
      <c r="F4281" t="s">
        <v>166</v>
      </c>
      <c r="G4281" t="s">
        <v>24</v>
      </c>
      <c r="H4281" t="s">
        <v>25</v>
      </c>
      <c r="I4281">
        <v>235</v>
      </c>
      <c r="J4281" t="s">
        <v>26</v>
      </c>
      <c r="K4281">
        <v>1500</v>
      </c>
      <c r="L4281">
        <v>6</v>
      </c>
      <c r="M4281">
        <v>2</v>
      </c>
      <c r="N4281" t="s">
        <v>27</v>
      </c>
      <c r="O4281" t="s">
        <v>27</v>
      </c>
      <c r="P4281">
        <v>18</v>
      </c>
      <c r="Q4281" t="s">
        <v>32</v>
      </c>
      <c r="R4281" t="s">
        <v>32</v>
      </c>
      <c r="S4281">
        <v>30</v>
      </c>
      <c r="T4281">
        <v>240</v>
      </c>
      <c r="U4281" t="s">
        <v>29</v>
      </c>
    </row>
    <row r="4282" spans="1:21" x14ac:dyDescent="0.35">
      <c r="A4282" t="s">
        <v>79</v>
      </c>
      <c r="B4282">
        <v>53</v>
      </c>
      <c r="C4282">
        <v>2024</v>
      </c>
      <c r="D4282" t="s">
        <v>165</v>
      </c>
      <c r="E4282">
        <v>134</v>
      </c>
      <c r="F4282" t="s">
        <v>166</v>
      </c>
      <c r="G4282" t="s">
        <v>24</v>
      </c>
      <c r="H4282" t="s">
        <v>25</v>
      </c>
      <c r="I4282">
        <v>400</v>
      </c>
      <c r="J4282" t="s">
        <v>26</v>
      </c>
      <c r="K4282">
        <v>1500</v>
      </c>
      <c r="L4282">
        <v>6</v>
      </c>
      <c r="M4282">
        <v>2</v>
      </c>
      <c r="N4282" t="s">
        <v>27</v>
      </c>
      <c r="O4282" t="s">
        <v>27</v>
      </c>
      <c r="P4282">
        <v>18</v>
      </c>
      <c r="Q4282" t="s">
        <v>32</v>
      </c>
      <c r="R4282" t="s">
        <v>32</v>
      </c>
      <c r="S4282">
        <v>30</v>
      </c>
      <c r="T4282">
        <v>530</v>
      </c>
      <c r="U4282" t="s">
        <v>29</v>
      </c>
    </row>
    <row r="4283" spans="1:21" x14ac:dyDescent="0.35">
      <c r="A4283" t="s">
        <v>80</v>
      </c>
      <c r="B4283">
        <v>54</v>
      </c>
      <c r="C4283">
        <v>2024</v>
      </c>
      <c r="D4283" t="s">
        <v>165</v>
      </c>
      <c r="E4283">
        <v>134</v>
      </c>
      <c r="F4283" t="s">
        <v>166</v>
      </c>
      <c r="G4283" t="s">
        <v>24</v>
      </c>
      <c r="H4283" t="s">
        <v>25</v>
      </c>
      <c r="I4283">
        <v>130</v>
      </c>
      <c r="J4283" t="s">
        <v>26</v>
      </c>
      <c r="K4283">
        <v>1500</v>
      </c>
      <c r="L4283">
        <v>6</v>
      </c>
      <c r="M4283">
        <v>2</v>
      </c>
      <c r="N4283" t="s">
        <v>27</v>
      </c>
      <c r="O4283" t="s">
        <v>27</v>
      </c>
      <c r="P4283">
        <v>18</v>
      </c>
      <c r="Q4283" t="s">
        <v>32</v>
      </c>
      <c r="R4283" t="s">
        <v>32</v>
      </c>
      <c r="S4283">
        <v>30</v>
      </c>
      <c r="T4283">
        <v>120</v>
      </c>
      <c r="U4283" t="s">
        <v>29</v>
      </c>
    </row>
    <row r="4284" spans="1:21" x14ac:dyDescent="0.35">
      <c r="A4284" t="s">
        <v>81</v>
      </c>
      <c r="B4284">
        <v>55</v>
      </c>
      <c r="C4284">
        <v>2024</v>
      </c>
      <c r="D4284" t="s">
        <v>165</v>
      </c>
      <c r="E4284">
        <v>134</v>
      </c>
      <c r="F4284" t="s">
        <v>166</v>
      </c>
      <c r="G4284" t="s">
        <v>24</v>
      </c>
      <c r="H4284" t="s">
        <v>25</v>
      </c>
      <c r="I4284">
        <v>140</v>
      </c>
      <c r="J4284" t="s">
        <v>26</v>
      </c>
      <c r="K4284">
        <v>1500</v>
      </c>
      <c r="L4284">
        <v>6</v>
      </c>
      <c r="M4284">
        <v>2</v>
      </c>
      <c r="N4284" t="s">
        <v>27</v>
      </c>
      <c r="O4284" t="s">
        <v>27</v>
      </c>
      <c r="P4284" t="s">
        <v>28</v>
      </c>
      <c r="Q4284" t="s">
        <v>27</v>
      </c>
      <c r="R4284" t="s">
        <v>32</v>
      </c>
      <c r="S4284">
        <v>30</v>
      </c>
      <c r="T4284">
        <v>60</v>
      </c>
      <c r="U4284" t="s">
        <v>29</v>
      </c>
    </row>
    <row r="4285" spans="1:21" x14ac:dyDescent="0.35">
      <c r="A4285" t="s">
        <v>82</v>
      </c>
      <c r="B4285">
        <v>56</v>
      </c>
      <c r="C4285">
        <v>2024</v>
      </c>
      <c r="D4285" t="s">
        <v>165</v>
      </c>
      <c r="E4285">
        <v>134</v>
      </c>
      <c r="F4285" t="s">
        <v>166</v>
      </c>
      <c r="G4285" t="s">
        <v>24</v>
      </c>
      <c r="H4285" t="s">
        <v>25</v>
      </c>
      <c r="I4285">
        <v>75</v>
      </c>
      <c r="J4285" t="s">
        <v>26</v>
      </c>
      <c r="K4285">
        <v>1200</v>
      </c>
      <c r="L4285">
        <v>6</v>
      </c>
      <c r="M4285">
        <v>2</v>
      </c>
      <c r="N4285" t="s">
        <v>27</v>
      </c>
      <c r="O4285" t="s">
        <v>27</v>
      </c>
      <c r="P4285">
        <v>18</v>
      </c>
      <c r="Q4285" t="s">
        <v>32</v>
      </c>
      <c r="R4285" t="s">
        <v>32</v>
      </c>
      <c r="S4285">
        <v>24</v>
      </c>
      <c r="T4285">
        <v>200</v>
      </c>
      <c r="U4285" t="s">
        <v>29</v>
      </c>
    </row>
    <row r="4286" spans="1:21" x14ac:dyDescent="0.35">
      <c r="A4286" t="s">
        <v>21</v>
      </c>
      <c r="B4286">
        <v>1</v>
      </c>
      <c r="C4286">
        <v>2024</v>
      </c>
      <c r="D4286" t="s">
        <v>167</v>
      </c>
      <c r="E4286">
        <v>135</v>
      </c>
      <c r="F4286" t="s">
        <v>168</v>
      </c>
      <c r="G4286" t="s">
        <v>24</v>
      </c>
      <c r="H4286" t="s">
        <v>25</v>
      </c>
      <c r="I4286">
        <v>104</v>
      </c>
      <c r="J4286" t="s">
        <v>27</v>
      </c>
      <c r="K4286">
        <v>500</v>
      </c>
      <c r="L4286">
        <v>2</v>
      </c>
      <c r="M4286">
        <v>1</v>
      </c>
      <c r="N4286" t="s">
        <v>32</v>
      </c>
      <c r="O4286" t="s">
        <v>27</v>
      </c>
      <c r="P4286">
        <v>17</v>
      </c>
      <c r="Q4286" t="s">
        <v>32</v>
      </c>
      <c r="R4286" t="s">
        <v>27</v>
      </c>
      <c r="S4286">
        <v>6</v>
      </c>
      <c r="T4286">
        <v>60</v>
      </c>
      <c r="U4286" t="s">
        <v>27</v>
      </c>
    </row>
    <row r="4287" spans="1:21" x14ac:dyDescent="0.35">
      <c r="A4287" t="s">
        <v>30</v>
      </c>
      <c r="B4287">
        <v>2</v>
      </c>
      <c r="C4287">
        <v>2024</v>
      </c>
      <c r="D4287" t="s">
        <v>167</v>
      </c>
      <c r="E4287">
        <v>135</v>
      </c>
      <c r="F4287" t="s">
        <v>168</v>
      </c>
      <c r="G4287" t="s">
        <v>24</v>
      </c>
      <c r="H4287" t="s">
        <v>25</v>
      </c>
      <c r="I4287">
        <v>25</v>
      </c>
      <c r="J4287" t="s">
        <v>87</v>
      </c>
      <c r="K4287">
        <v>500</v>
      </c>
      <c r="L4287">
        <v>2</v>
      </c>
      <c r="M4287">
        <v>1</v>
      </c>
      <c r="N4287" t="s">
        <v>32</v>
      </c>
      <c r="O4287" t="s">
        <v>27</v>
      </c>
      <c r="P4287">
        <v>16</v>
      </c>
      <c r="Q4287" t="s">
        <v>27</v>
      </c>
      <c r="R4287" t="s">
        <v>32</v>
      </c>
      <c r="S4287">
        <v>10</v>
      </c>
      <c r="T4287">
        <v>25</v>
      </c>
      <c r="U4287" t="s">
        <v>29</v>
      </c>
    </row>
    <row r="4288" spans="1:21" x14ac:dyDescent="0.35">
      <c r="A4288" t="s">
        <v>33</v>
      </c>
      <c r="B4288">
        <v>4</v>
      </c>
      <c r="C4288">
        <v>2024</v>
      </c>
      <c r="D4288" t="s">
        <v>167</v>
      </c>
      <c r="E4288">
        <v>135</v>
      </c>
      <c r="F4288" t="s">
        <v>168</v>
      </c>
      <c r="G4288" t="s">
        <v>24</v>
      </c>
      <c r="H4288" t="s">
        <v>25</v>
      </c>
      <c r="I4288">
        <v>82</v>
      </c>
      <c r="J4288" t="s">
        <v>87</v>
      </c>
      <c r="K4288">
        <v>500</v>
      </c>
      <c r="L4288">
        <v>2</v>
      </c>
      <c r="M4288">
        <v>1</v>
      </c>
      <c r="N4288" t="s">
        <v>32</v>
      </c>
      <c r="O4288" t="s">
        <v>32</v>
      </c>
      <c r="P4288">
        <v>18</v>
      </c>
      <c r="Q4288" t="s">
        <v>32</v>
      </c>
      <c r="R4288" t="s">
        <v>27</v>
      </c>
      <c r="S4288">
        <v>20</v>
      </c>
      <c r="T4288">
        <v>72</v>
      </c>
      <c r="U4288" t="s">
        <v>29</v>
      </c>
    </row>
    <row r="4289" spans="1:21" x14ac:dyDescent="0.35">
      <c r="A4289" t="s">
        <v>34</v>
      </c>
      <c r="B4289">
        <v>5</v>
      </c>
      <c r="C4289">
        <v>2024</v>
      </c>
      <c r="D4289" t="s">
        <v>167</v>
      </c>
      <c r="E4289">
        <v>135</v>
      </c>
      <c r="F4289" t="s">
        <v>168</v>
      </c>
      <c r="G4289" t="s">
        <v>24</v>
      </c>
      <c r="H4289" t="s">
        <v>25</v>
      </c>
      <c r="I4289">
        <v>71.25</v>
      </c>
      <c r="J4289" t="s">
        <v>87</v>
      </c>
      <c r="K4289">
        <v>500</v>
      </c>
      <c r="L4289">
        <v>2</v>
      </c>
      <c r="M4289">
        <v>1</v>
      </c>
      <c r="N4289" t="s">
        <v>32</v>
      </c>
      <c r="O4289" t="s">
        <v>32</v>
      </c>
      <c r="P4289" t="s">
        <v>28</v>
      </c>
      <c r="Q4289" t="s">
        <v>27</v>
      </c>
      <c r="R4289" t="s">
        <v>27</v>
      </c>
      <c r="S4289">
        <v>0</v>
      </c>
      <c r="T4289">
        <v>70</v>
      </c>
      <c r="U4289" t="s">
        <v>27</v>
      </c>
    </row>
    <row r="4290" spans="1:21" x14ac:dyDescent="0.35">
      <c r="A4290" t="s">
        <v>35</v>
      </c>
      <c r="B4290">
        <v>6</v>
      </c>
      <c r="C4290">
        <v>2024</v>
      </c>
      <c r="D4290" t="s">
        <v>167</v>
      </c>
      <c r="E4290">
        <v>135</v>
      </c>
      <c r="F4290" t="s">
        <v>168</v>
      </c>
      <c r="G4290" t="s">
        <v>24</v>
      </c>
      <c r="H4290" t="s">
        <v>25</v>
      </c>
      <c r="I4290">
        <v>195</v>
      </c>
      <c r="J4290" t="s">
        <v>183</v>
      </c>
      <c r="K4290">
        <v>500</v>
      </c>
      <c r="L4290">
        <v>2</v>
      </c>
      <c r="M4290">
        <v>1</v>
      </c>
      <c r="N4290" t="s">
        <v>32</v>
      </c>
      <c r="O4290" t="s">
        <v>27</v>
      </c>
      <c r="P4290" t="s">
        <v>28</v>
      </c>
      <c r="Q4290" t="s">
        <v>32</v>
      </c>
      <c r="R4290" t="s">
        <v>32</v>
      </c>
      <c r="S4290">
        <v>1</v>
      </c>
      <c r="T4290">
        <v>195</v>
      </c>
      <c r="U4290" t="s">
        <v>29</v>
      </c>
    </row>
    <row r="4291" spans="1:21" x14ac:dyDescent="0.35">
      <c r="A4291" t="s">
        <v>36</v>
      </c>
      <c r="B4291">
        <v>8</v>
      </c>
      <c r="C4291">
        <v>2024</v>
      </c>
      <c r="D4291" t="s">
        <v>167</v>
      </c>
      <c r="E4291">
        <v>135</v>
      </c>
      <c r="F4291" t="s">
        <v>168</v>
      </c>
      <c r="G4291" t="s">
        <v>24</v>
      </c>
      <c r="H4291" t="s">
        <v>25</v>
      </c>
      <c r="I4291">
        <v>22</v>
      </c>
      <c r="J4291" t="s">
        <v>27</v>
      </c>
      <c r="K4291">
        <v>500</v>
      </c>
      <c r="L4291">
        <v>2</v>
      </c>
      <c r="M4291">
        <v>1</v>
      </c>
      <c r="N4291" t="s">
        <v>32</v>
      </c>
      <c r="O4291" t="s">
        <v>27</v>
      </c>
      <c r="P4291" t="s">
        <v>28</v>
      </c>
      <c r="Q4291" t="s">
        <v>27</v>
      </c>
      <c r="R4291" t="s">
        <v>32</v>
      </c>
      <c r="S4291">
        <v>0</v>
      </c>
      <c r="T4291">
        <v>20</v>
      </c>
      <c r="U4291" t="s">
        <v>27</v>
      </c>
    </row>
    <row r="4292" spans="1:21" x14ac:dyDescent="0.35">
      <c r="A4292" t="s">
        <v>37</v>
      </c>
      <c r="B4292">
        <v>9</v>
      </c>
      <c r="C4292">
        <v>2024</v>
      </c>
      <c r="D4292" t="s">
        <v>167</v>
      </c>
      <c r="E4292">
        <v>135</v>
      </c>
      <c r="F4292" t="s">
        <v>168</v>
      </c>
      <c r="G4292" t="s">
        <v>24</v>
      </c>
      <c r="H4292" t="s">
        <v>25</v>
      </c>
      <c r="I4292">
        <v>100</v>
      </c>
      <c r="J4292" t="s">
        <v>27</v>
      </c>
      <c r="K4292">
        <v>500</v>
      </c>
      <c r="L4292">
        <v>2</v>
      </c>
      <c r="M4292">
        <v>1</v>
      </c>
      <c r="N4292" t="s">
        <v>32</v>
      </c>
      <c r="O4292" t="s">
        <v>27</v>
      </c>
      <c r="P4292" t="s">
        <v>28</v>
      </c>
      <c r="Q4292" t="s">
        <v>27</v>
      </c>
      <c r="R4292" t="s">
        <v>27</v>
      </c>
      <c r="S4292">
        <v>0</v>
      </c>
      <c r="T4292">
        <v>100</v>
      </c>
      <c r="U4292" t="s">
        <v>27</v>
      </c>
    </row>
    <row r="4293" spans="1:21" x14ac:dyDescent="0.35">
      <c r="A4293" t="s">
        <v>38</v>
      </c>
      <c r="B4293">
        <v>10</v>
      </c>
      <c r="C4293">
        <v>2024</v>
      </c>
      <c r="D4293" t="s">
        <v>167</v>
      </c>
      <c r="E4293">
        <v>135</v>
      </c>
      <c r="F4293" t="s">
        <v>168</v>
      </c>
      <c r="G4293" t="s">
        <v>24</v>
      </c>
      <c r="H4293" t="s">
        <v>27</v>
      </c>
      <c r="I4293" t="s">
        <v>28</v>
      </c>
      <c r="J4293" t="s">
        <v>28</v>
      </c>
      <c r="K4293" t="s">
        <v>28</v>
      </c>
      <c r="L4293" t="s">
        <v>28</v>
      </c>
      <c r="M4293" t="s">
        <v>28</v>
      </c>
      <c r="N4293" t="s">
        <v>28</v>
      </c>
      <c r="O4293" t="s">
        <v>28</v>
      </c>
      <c r="P4293" t="s">
        <v>28</v>
      </c>
      <c r="Q4293" t="s">
        <v>28</v>
      </c>
      <c r="R4293" t="s">
        <v>28</v>
      </c>
      <c r="S4293" t="s">
        <v>28</v>
      </c>
      <c r="T4293" t="s">
        <v>28</v>
      </c>
      <c r="U4293" t="s">
        <v>28</v>
      </c>
    </row>
    <row r="4294" spans="1:21" x14ac:dyDescent="0.35">
      <c r="A4294" t="s">
        <v>40</v>
      </c>
      <c r="B4294">
        <v>11</v>
      </c>
      <c r="C4294">
        <v>2024</v>
      </c>
      <c r="D4294" t="s">
        <v>167</v>
      </c>
      <c r="E4294">
        <v>135</v>
      </c>
      <c r="F4294" t="s">
        <v>168</v>
      </c>
      <c r="G4294" t="s">
        <v>24</v>
      </c>
      <c r="H4294" t="s">
        <v>25</v>
      </c>
      <c r="I4294">
        <v>50</v>
      </c>
      <c r="J4294" t="s">
        <v>87</v>
      </c>
      <c r="K4294">
        <v>160</v>
      </c>
      <c r="L4294">
        <v>2</v>
      </c>
      <c r="M4294">
        <v>1</v>
      </c>
      <c r="N4294" t="s">
        <v>32</v>
      </c>
      <c r="O4294" t="s">
        <v>32</v>
      </c>
      <c r="Q4294" t="s">
        <v>27</v>
      </c>
      <c r="R4294" t="s">
        <v>27</v>
      </c>
      <c r="S4294">
        <v>20</v>
      </c>
      <c r="T4294">
        <v>50</v>
      </c>
      <c r="U4294" t="s">
        <v>29</v>
      </c>
    </row>
    <row r="4295" spans="1:21" x14ac:dyDescent="0.35">
      <c r="A4295" t="s">
        <v>41</v>
      </c>
      <c r="B4295">
        <v>12</v>
      </c>
      <c r="C4295">
        <v>2024</v>
      </c>
      <c r="D4295" t="s">
        <v>167</v>
      </c>
      <c r="E4295">
        <v>135</v>
      </c>
      <c r="F4295" t="s">
        <v>168</v>
      </c>
      <c r="G4295" t="s">
        <v>24</v>
      </c>
      <c r="H4295" t="s">
        <v>25</v>
      </c>
      <c r="I4295">
        <v>105</v>
      </c>
      <c r="J4295" t="s">
        <v>112</v>
      </c>
      <c r="K4295">
        <v>500</v>
      </c>
      <c r="L4295">
        <v>2</v>
      </c>
      <c r="M4295">
        <v>1</v>
      </c>
      <c r="N4295" t="s">
        <v>32</v>
      </c>
      <c r="O4295" t="s">
        <v>27</v>
      </c>
      <c r="P4295">
        <v>17</v>
      </c>
      <c r="Q4295" t="s">
        <v>27</v>
      </c>
      <c r="R4295" t="s">
        <v>27</v>
      </c>
      <c r="S4295">
        <v>20</v>
      </c>
      <c r="T4295">
        <v>55</v>
      </c>
    </row>
    <row r="4296" spans="1:21" x14ac:dyDescent="0.35">
      <c r="A4296" t="s">
        <v>42</v>
      </c>
      <c r="B4296">
        <v>13</v>
      </c>
      <c r="C4296">
        <v>2024</v>
      </c>
      <c r="D4296" t="s">
        <v>167</v>
      </c>
      <c r="E4296">
        <v>135</v>
      </c>
      <c r="F4296" t="s">
        <v>168</v>
      </c>
      <c r="G4296" t="s">
        <v>24</v>
      </c>
      <c r="H4296" t="s">
        <v>25</v>
      </c>
      <c r="I4296">
        <v>100</v>
      </c>
      <c r="J4296" t="s">
        <v>87</v>
      </c>
      <c r="K4296">
        <v>0</v>
      </c>
      <c r="L4296">
        <v>1</v>
      </c>
      <c r="M4296">
        <v>0</v>
      </c>
      <c r="N4296" t="s">
        <v>27</v>
      </c>
      <c r="O4296" t="s">
        <v>32</v>
      </c>
      <c r="P4296">
        <v>17</v>
      </c>
      <c r="Q4296" t="s">
        <v>32</v>
      </c>
      <c r="R4296" t="s">
        <v>27</v>
      </c>
      <c r="S4296">
        <v>20</v>
      </c>
      <c r="T4296">
        <v>60</v>
      </c>
      <c r="U4296" t="s">
        <v>29</v>
      </c>
    </row>
    <row r="4297" spans="1:21" x14ac:dyDescent="0.35">
      <c r="A4297" t="s">
        <v>43</v>
      </c>
      <c r="B4297">
        <v>15</v>
      </c>
      <c r="C4297">
        <v>2024</v>
      </c>
      <c r="D4297" t="s">
        <v>167</v>
      </c>
      <c r="E4297">
        <v>135</v>
      </c>
      <c r="F4297" t="s">
        <v>168</v>
      </c>
      <c r="G4297" t="s">
        <v>24</v>
      </c>
      <c r="H4297" t="s">
        <v>27</v>
      </c>
      <c r="I4297" t="s">
        <v>28</v>
      </c>
      <c r="J4297" t="s">
        <v>28</v>
      </c>
      <c r="K4297" t="s">
        <v>28</v>
      </c>
      <c r="L4297" t="s">
        <v>28</v>
      </c>
      <c r="M4297" t="s">
        <v>28</v>
      </c>
      <c r="N4297" t="s">
        <v>28</v>
      </c>
      <c r="O4297" t="s">
        <v>28</v>
      </c>
      <c r="P4297" t="s">
        <v>28</v>
      </c>
      <c r="Q4297" t="s">
        <v>28</v>
      </c>
      <c r="R4297" t="s">
        <v>28</v>
      </c>
      <c r="S4297" t="s">
        <v>28</v>
      </c>
      <c r="T4297" t="s">
        <v>28</v>
      </c>
      <c r="U4297" t="s">
        <v>28</v>
      </c>
    </row>
    <row r="4298" spans="1:21" x14ac:dyDescent="0.35">
      <c r="A4298" t="s">
        <v>44</v>
      </c>
      <c r="B4298">
        <v>16</v>
      </c>
      <c r="C4298">
        <v>2024</v>
      </c>
      <c r="D4298" t="s">
        <v>167</v>
      </c>
      <c r="E4298">
        <v>135</v>
      </c>
      <c r="F4298" t="s">
        <v>168</v>
      </c>
      <c r="G4298" t="s">
        <v>24</v>
      </c>
      <c r="H4298" t="s">
        <v>25</v>
      </c>
      <c r="I4298">
        <v>35</v>
      </c>
      <c r="J4298" t="s">
        <v>27</v>
      </c>
      <c r="K4298">
        <v>500</v>
      </c>
      <c r="L4298">
        <v>2</v>
      </c>
      <c r="M4298">
        <v>1</v>
      </c>
      <c r="N4298" t="s">
        <v>32</v>
      </c>
      <c r="O4298" t="s">
        <v>27</v>
      </c>
      <c r="P4298">
        <v>16</v>
      </c>
      <c r="Q4298" t="s">
        <v>27</v>
      </c>
      <c r="R4298" t="s">
        <v>27</v>
      </c>
      <c r="S4298">
        <v>20</v>
      </c>
      <c r="T4298">
        <v>70</v>
      </c>
      <c r="U4298" t="s">
        <v>207</v>
      </c>
    </row>
    <row r="4299" spans="1:21" x14ac:dyDescent="0.35">
      <c r="A4299" t="s">
        <v>45</v>
      </c>
      <c r="B4299">
        <v>17</v>
      </c>
      <c r="C4299">
        <v>2024</v>
      </c>
      <c r="D4299" t="s">
        <v>167</v>
      </c>
      <c r="E4299">
        <v>135</v>
      </c>
      <c r="F4299" t="s">
        <v>168</v>
      </c>
      <c r="G4299" t="s">
        <v>24</v>
      </c>
      <c r="H4299" t="s">
        <v>25</v>
      </c>
      <c r="I4299">
        <v>40</v>
      </c>
      <c r="J4299" t="s">
        <v>87</v>
      </c>
      <c r="K4299">
        <v>500</v>
      </c>
      <c r="L4299">
        <v>2</v>
      </c>
      <c r="M4299">
        <v>1</v>
      </c>
      <c r="N4299" t="s">
        <v>32</v>
      </c>
      <c r="O4299" t="s">
        <v>27</v>
      </c>
      <c r="P4299">
        <v>16</v>
      </c>
      <c r="Q4299" t="s">
        <v>32</v>
      </c>
      <c r="R4299" t="s">
        <v>27</v>
      </c>
      <c r="S4299">
        <v>20</v>
      </c>
      <c r="T4299">
        <v>50</v>
      </c>
      <c r="U4299" t="s">
        <v>29</v>
      </c>
    </row>
    <row r="4300" spans="1:21" x14ac:dyDescent="0.35">
      <c r="A4300" t="s">
        <v>46</v>
      </c>
      <c r="B4300">
        <v>18</v>
      </c>
      <c r="C4300">
        <v>2024</v>
      </c>
      <c r="D4300" t="s">
        <v>167</v>
      </c>
      <c r="E4300">
        <v>135</v>
      </c>
      <c r="F4300" t="s">
        <v>168</v>
      </c>
      <c r="G4300" t="s">
        <v>24</v>
      </c>
      <c r="H4300" t="s">
        <v>25</v>
      </c>
      <c r="I4300">
        <v>25</v>
      </c>
      <c r="J4300" t="s">
        <v>87</v>
      </c>
      <c r="K4300">
        <v>500</v>
      </c>
      <c r="L4300">
        <v>2</v>
      </c>
      <c r="M4300">
        <v>1</v>
      </c>
      <c r="N4300" t="s">
        <v>32</v>
      </c>
      <c r="O4300" t="s">
        <v>27</v>
      </c>
      <c r="P4300">
        <v>18</v>
      </c>
      <c r="Q4300" t="s">
        <v>27</v>
      </c>
      <c r="R4300" t="s">
        <v>27</v>
      </c>
      <c r="S4300">
        <v>0</v>
      </c>
      <c r="T4300">
        <v>25</v>
      </c>
      <c r="U4300" t="s">
        <v>29</v>
      </c>
    </row>
    <row r="4301" spans="1:21" x14ac:dyDescent="0.35">
      <c r="A4301" t="s">
        <v>47</v>
      </c>
      <c r="B4301">
        <v>19</v>
      </c>
      <c r="C4301">
        <v>2024</v>
      </c>
      <c r="D4301" t="s">
        <v>167</v>
      </c>
      <c r="E4301">
        <v>135</v>
      </c>
      <c r="F4301" t="s">
        <v>168</v>
      </c>
      <c r="G4301" t="s">
        <v>24</v>
      </c>
      <c r="H4301" t="s">
        <v>25</v>
      </c>
      <c r="I4301">
        <v>60</v>
      </c>
      <c r="J4301" t="s">
        <v>27</v>
      </c>
      <c r="K4301">
        <v>500</v>
      </c>
      <c r="L4301">
        <v>2</v>
      </c>
      <c r="M4301">
        <v>1</v>
      </c>
      <c r="N4301" t="s">
        <v>32</v>
      </c>
      <c r="O4301" t="s">
        <v>27</v>
      </c>
      <c r="P4301" t="s">
        <v>28</v>
      </c>
      <c r="Q4301" t="s">
        <v>27</v>
      </c>
      <c r="R4301" t="s">
        <v>27</v>
      </c>
      <c r="S4301">
        <v>0</v>
      </c>
      <c r="T4301">
        <v>40</v>
      </c>
      <c r="U4301" t="s">
        <v>27</v>
      </c>
    </row>
    <row r="4302" spans="1:21" x14ac:dyDescent="0.35">
      <c r="A4302" t="s">
        <v>48</v>
      </c>
      <c r="B4302">
        <v>20</v>
      </c>
      <c r="C4302">
        <v>2024</v>
      </c>
      <c r="D4302" t="s">
        <v>167</v>
      </c>
      <c r="E4302">
        <v>135</v>
      </c>
      <c r="F4302" t="s">
        <v>168</v>
      </c>
      <c r="G4302" t="s">
        <v>24</v>
      </c>
      <c r="H4302" t="s">
        <v>25</v>
      </c>
      <c r="I4302">
        <v>67</v>
      </c>
      <c r="J4302" t="s">
        <v>87</v>
      </c>
      <c r="K4302">
        <v>500</v>
      </c>
      <c r="L4302">
        <v>2</v>
      </c>
      <c r="M4302">
        <v>1</v>
      </c>
      <c r="N4302" t="s">
        <v>32</v>
      </c>
      <c r="O4302" t="s">
        <v>27</v>
      </c>
      <c r="P4302" t="s">
        <v>28</v>
      </c>
      <c r="Q4302" t="s">
        <v>27</v>
      </c>
      <c r="R4302" t="s">
        <v>27</v>
      </c>
      <c r="S4302">
        <v>20</v>
      </c>
      <c r="T4302">
        <v>20</v>
      </c>
      <c r="U4302" t="s">
        <v>29</v>
      </c>
    </row>
    <row r="4303" spans="1:21" x14ac:dyDescent="0.35">
      <c r="A4303" t="s">
        <v>49</v>
      </c>
      <c r="B4303">
        <v>21</v>
      </c>
      <c r="C4303">
        <v>2024</v>
      </c>
      <c r="D4303" t="s">
        <v>167</v>
      </c>
      <c r="E4303">
        <v>135</v>
      </c>
      <c r="F4303" t="s">
        <v>168</v>
      </c>
      <c r="G4303" t="s">
        <v>24</v>
      </c>
      <c r="H4303" t="s">
        <v>25</v>
      </c>
      <c r="I4303">
        <v>25</v>
      </c>
      <c r="J4303" t="s">
        <v>27</v>
      </c>
      <c r="K4303">
        <v>500</v>
      </c>
      <c r="L4303">
        <v>2</v>
      </c>
      <c r="M4303">
        <v>1</v>
      </c>
      <c r="N4303" t="s">
        <v>32</v>
      </c>
      <c r="O4303" t="s">
        <v>27</v>
      </c>
      <c r="P4303">
        <v>16</v>
      </c>
      <c r="Q4303" t="s">
        <v>32</v>
      </c>
      <c r="R4303" t="s">
        <v>27</v>
      </c>
      <c r="S4303">
        <v>0</v>
      </c>
      <c r="T4303">
        <v>25</v>
      </c>
      <c r="U4303" t="s">
        <v>29</v>
      </c>
    </row>
    <row r="4304" spans="1:21" x14ac:dyDescent="0.35">
      <c r="A4304" t="s">
        <v>50</v>
      </c>
      <c r="B4304">
        <v>22</v>
      </c>
      <c r="C4304">
        <v>2024</v>
      </c>
      <c r="D4304" t="s">
        <v>167</v>
      </c>
      <c r="E4304">
        <v>135</v>
      </c>
      <c r="F4304" t="s">
        <v>168</v>
      </c>
      <c r="G4304" t="s">
        <v>24</v>
      </c>
      <c r="H4304" t="s">
        <v>25</v>
      </c>
      <c r="I4304">
        <v>100</v>
      </c>
      <c r="J4304" t="s">
        <v>87</v>
      </c>
      <c r="K4304">
        <v>500</v>
      </c>
      <c r="L4304">
        <v>2</v>
      </c>
      <c r="M4304">
        <v>1</v>
      </c>
      <c r="N4304" t="s">
        <v>32</v>
      </c>
      <c r="O4304" t="s">
        <v>27</v>
      </c>
      <c r="P4304">
        <v>18</v>
      </c>
      <c r="Q4304" t="s">
        <v>32</v>
      </c>
      <c r="R4304" t="s">
        <v>27</v>
      </c>
      <c r="S4304">
        <v>20</v>
      </c>
      <c r="T4304">
        <v>120</v>
      </c>
      <c r="U4304" t="s">
        <v>29</v>
      </c>
    </row>
    <row r="4305" spans="1:21" x14ac:dyDescent="0.35">
      <c r="A4305" t="s">
        <v>51</v>
      </c>
      <c r="B4305">
        <v>23</v>
      </c>
      <c r="C4305">
        <v>2024</v>
      </c>
      <c r="D4305" t="s">
        <v>167</v>
      </c>
      <c r="E4305">
        <v>135</v>
      </c>
      <c r="F4305" t="s">
        <v>168</v>
      </c>
      <c r="G4305" t="s">
        <v>24</v>
      </c>
      <c r="H4305" t="s">
        <v>25</v>
      </c>
      <c r="I4305">
        <v>41</v>
      </c>
      <c r="J4305" t="s">
        <v>27</v>
      </c>
      <c r="K4305">
        <v>500</v>
      </c>
      <c r="L4305">
        <v>2</v>
      </c>
      <c r="M4305">
        <v>1</v>
      </c>
      <c r="N4305" t="s">
        <v>32</v>
      </c>
      <c r="O4305" t="s">
        <v>27</v>
      </c>
      <c r="P4305" t="s">
        <v>28</v>
      </c>
      <c r="Q4305" t="s">
        <v>27</v>
      </c>
      <c r="R4305" t="s">
        <v>27</v>
      </c>
      <c r="S4305">
        <v>0</v>
      </c>
      <c r="T4305">
        <v>0</v>
      </c>
      <c r="U4305" t="s">
        <v>27</v>
      </c>
    </row>
    <row r="4306" spans="1:21" x14ac:dyDescent="0.35">
      <c r="A4306" t="s">
        <v>52</v>
      </c>
      <c r="B4306">
        <v>24</v>
      </c>
      <c r="C4306">
        <v>2024</v>
      </c>
      <c r="D4306" t="s">
        <v>167</v>
      </c>
      <c r="E4306">
        <v>135</v>
      </c>
      <c r="F4306" t="s">
        <v>168</v>
      </c>
      <c r="G4306" t="s">
        <v>24</v>
      </c>
      <c r="H4306" t="s">
        <v>25</v>
      </c>
      <c r="I4306">
        <v>45</v>
      </c>
      <c r="J4306" t="s">
        <v>87</v>
      </c>
      <c r="K4306">
        <v>500</v>
      </c>
      <c r="L4306">
        <v>2</v>
      </c>
      <c r="M4306">
        <v>1</v>
      </c>
      <c r="N4306" t="s">
        <v>32</v>
      </c>
      <c r="O4306" t="s">
        <v>32</v>
      </c>
      <c r="P4306">
        <v>17</v>
      </c>
      <c r="Q4306" t="s">
        <v>27</v>
      </c>
      <c r="R4306" t="s">
        <v>27</v>
      </c>
      <c r="S4306">
        <v>20</v>
      </c>
      <c r="T4306">
        <v>45</v>
      </c>
      <c r="U4306" t="s">
        <v>29</v>
      </c>
    </row>
    <row r="4307" spans="1:21" x14ac:dyDescent="0.35">
      <c r="A4307" t="s">
        <v>53</v>
      </c>
      <c r="B4307">
        <v>25</v>
      </c>
      <c r="C4307">
        <v>2024</v>
      </c>
      <c r="D4307" t="s">
        <v>167</v>
      </c>
      <c r="E4307">
        <v>135</v>
      </c>
      <c r="F4307" t="s">
        <v>168</v>
      </c>
      <c r="G4307" t="s">
        <v>24</v>
      </c>
      <c r="H4307" t="s">
        <v>25</v>
      </c>
      <c r="I4307">
        <v>150</v>
      </c>
      <c r="J4307" t="s">
        <v>87</v>
      </c>
      <c r="K4307">
        <v>500</v>
      </c>
      <c r="L4307">
        <v>2</v>
      </c>
      <c r="M4307">
        <v>1</v>
      </c>
      <c r="N4307" t="s">
        <v>32</v>
      </c>
      <c r="O4307" t="s">
        <v>32</v>
      </c>
      <c r="P4307">
        <v>18</v>
      </c>
      <c r="Q4307" t="s">
        <v>32</v>
      </c>
      <c r="R4307" t="s">
        <v>27</v>
      </c>
      <c r="S4307">
        <v>0</v>
      </c>
      <c r="T4307">
        <v>60</v>
      </c>
      <c r="U4307" t="s">
        <v>29</v>
      </c>
    </row>
    <row r="4308" spans="1:21" x14ac:dyDescent="0.35">
      <c r="A4308" t="s">
        <v>54</v>
      </c>
      <c r="B4308">
        <v>26</v>
      </c>
      <c r="C4308">
        <v>2024</v>
      </c>
      <c r="D4308" t="s">
        <v>167</v>
      </c>
      <c r="E4308">
        <v>135</v>
      </c>
      <c r="F4308" t="s">
        <v>168</v>
      </c>
      <c r="G4308" t="s">
        <v>24</v>
      </c>
      <c r="H4308" t="s">
        <v>25</v>
      </c>
      <c r="I4308">
        <v>137.69999999999999</v>
      </c>
      <c r="J4308" t="s">
        <v>87</v>
      </c>
      <c r="K4308">
        <v>500</v>
      </c>
      <c r="L4308">
        <v>2</v>
      </c>
      <c r="M4308">
        <v>1</v>
      </c>
      <c r="N4308" t="s">
        <v>32</v>
      </c>
      <c r="O4308" t="s">
        <v>32</v>
      </c>
      <c r="P4308" t="s">
        <v>28</v>
      </c>
      <c r="Q4308" t="s">
        <v>32</v>
      </c>
      <c r="R4308" t="s">
        <v>32</v>
      </c>
      <c r="S4308">
        <v>20</v>
      </c>
      <c r="T4308">
        <v>61.2</v>
      </c>
      <c r="U4308" t="s">
        <v>29</v>
      </c>
    </row>
    <row r="4309" spans="1:21" x14ac:dyDescent="0.35">
      <c r="A4309" t="s">
        <v>55</v>
      </c>
      <c r="B4309">
        <v>27</v>
      </c>
      <c r="C4309">
        <v>2024</v>
      </c>
      <c r="D4309" t="s">
        <v>167</v>
      </c>
      <c r="E4309">
        <v>135</v>
      </c>
      <c r="F4309" t="s">
        <v>168</v>
      </c>
      <c r="G4309" t="s">
        <v>24</v>
      </c>
      <c r="H4309" t="s">
        <v>25</v>
      </c>
      <c r="I4309">
        <v>60</v>
      </c>
      <c r="J4309" t="s">
        <v>87</v>
      </c>
      <c r="K4309">
        <v>500</v>
      </c>
      <c r="L4309">
        <v>2</v>
      </c>
      <c r="M4309">
        <v>1</v>
      </c>
      <c r="N4309" t="s">
        <v>32</v>
      </c>
      <c r="O4309" t="s">
        <v>27</v>
      </c>
      <c r="P4309">
        <v>18</v>
      </c>
      <c r="Q4309" t="s">
        <v>27</v>
      </c>
      <c r="R4309" t="s">
        <v>27</v>
      </c>
      <c r="S4309">
        <v>20</v>
      </c>
      <c r="T4309">
        <v>120</v>
      </c>
      <c r="U4309" t="s">
        <v>27</v>
      </c>
    </row>
    <row r="4310" spans="1:21" x14ac:dyDescent="0.35">
      <c r="A4310" t="s">
        <v>56</v>
      </c>
      <c r="B4310">
        <v>28</v>
      </c>
      <c r="C4310">
        <v>2024</v>
      </c>
      <c r="D4310" t="s">
        <v>167</v>
      </c>
      <c r="E4310">
        <v>135</v>
      </c>
      <c r="F4310" t="s">
        <v>168</v>
      </c>
      <c r="G4310" t="s">
        <v>24</v>
      </c>
      <c r="H4310" t="s">
        <v>27</v>
      </c>
      <c r="I4310" t="s">
        <v>28</v>
      </c>
      <c r="J4310" t="s">
        <v>28</v>
      </c>
      <c r="K4310" t="s">
        <v>28</v>
      </c>
      <c r="L4310" t="s">
        <v>28</v>
      </c>
      <c r="M4310" t="s">
        <v>28</v>
      </c>
      <c r="N4310" t="s">
        <v>28</v>
      </c>
      <c r="O4310" t="s">
        <v>28</v>
      </c>
      <c r="P4310" t="s">
        <v>28</v>
      </c>
      <c r="Q4310" t="s">
        <v>28</v>
      </c>
      <c r="R4310" t="s">
        <v>28</v>
      </c>
      <c r="S4310" t="s">
        <v>28</v>
      </c>
      <c r="T4310" t="s">
        <v>28</v>
      </c>
      <c r="U4310" t="s">
        <v>28</v>
      </c>
    </row>
    <row r="4311" spans="1:21" x14ac:dyDescent="0.35">
      <c r="A4311" t="s">
        <v>57</v>
      </c>
      <c r="B4311">
        <v>29</v>
      </c>
      <c r="C4311">
        <v>2024</v>
      </c>
      <c r="D4311" t="s">
        <v>167</v>
      </c>
      <c r="E4311">
        <v>135</v>
      </c>
      <c r="F4311" t="s">
        <v>168</v>
      </c>
      <c r="G4311" t="s">
        <v>24</v>
      </c>
      <c r="H4311" t="s">
        <v>88</v>
      </c>
      <c r="I4311">
        <v>35</v>
      </c>
      <c r="J4311" t="s">
        <v>27</v>
      </c>
      <c r="K4311">
        <v>0</v>
      </c>
      <c r="L4311">
        <v>0</v>
      </c>
      <c r="M4311">
        <v>0</v>
      </c>
      <c r="N4311" t="s">
        <v>27</v>
      </c>
      <c r="O4311" t="s">
        <v>27</v>
      </c>
      <c r="P4311">
        <v>16</v>
      </c>
      <c r="Q4311" t="s">
        <v>32</v>
      </c>
      <c r="R4311" t="s">
        <v>27</v>
      </c>
      <c r="S4311">
        <v>0</v>
      </c>
      <c r="T4311">
        <v>70</v>
      </c>
      <c r="U4311" t="s">
        <v>27</v>
      </c>
    </row>
    <row r="4312" spans="1:21" x14ac:dyDescent="0.35">
      <c r="A4312" t="s">
        <v>58</v>
      </c>
      <c r="B4312">
        <v>30</v>
      </c>
      <c r="C4312">
        <v>2024</v>
      </c>
      <c r="D4312" t="s">
        <v>167</v>
      </c>
      <c r="E4312">
        <v>135</v>
      </c>
      <c r="F4312" t="s">
        <v>168</v>
      </c>
      <c r="G4312" t="s">
        <v>24</v>
      </c>
      <c r="H4312" t="s">
        <v>25</v>
      </c>
      <c r="I4312">
        <v>35</v>
      </c>
      <c r="J4312" t="s">
        <v>87</v>
      </c>
      <c r="K4312">
        <v>500</v>
      </c>
      <c r="L4312">
        <v>2</v>
      </c>
      <c r="M4312">
        <v>1</v>
      </c>
      <c r="N4312" t="s">
        <v>32</v>
      </c>
      <c r="O4312" t="s">
        <v>27</v>
      </c>
      <c r="P4312">
        <v>18</v>
      </c>
      <c r="Q4312" t="s">
        <v>32</v>
      </c>
      <c r="R4312" t="s">
        <v>27</v>
      </c>
      <c r="S4312">
        <v>0</v>
      </c>
      <c r="T4312">
        <v>30</v>
      </c>
      <c r="U4312" t="s">
        <v>27</v>
      </c>
    </row>
    <row r="4313" spans="1:21" x14ac:dyDescent="0.35">
      <c r="A4313" t="s">
        <v>59</v>
      </c>
      <c r="B4313">
        <v>31</v>
      </c>
      <c r="C4313">
        <v>2024</v>
      </c>
      <c r="D4313" t="s">
        <v>167</v>
      </c>
      <c r="E4313">
        <v>135</v>
      </c>
      <c r="F4313" t="s">
        <v>168</v>
      </c>
      <c r="G4313" t="s">
        <v>24</v>
      </c>
      <c r="H4313" t="s">
        <v>25</v>
      </c>
      <c r="I4313">
        <v>25</v>
      </c>
      <c r="J4313" t="s">
        <v>87</v>
      </c>
      <c r="K4313">
        <v>500</v>
      </c>
      <c r="L4313">
        <v>2</v>
      </c>
      <c r="M4313">
        <v>1</v>
      </c>
      <c r="N4313" t="s">
        <v>32</v>
      </c>
      <c r="O4313" t="s">
        <v>27</v>
      </c>
      <c r="P4313">
        <v>18</v>
      </c>
      <c r="Q4313" t="s">
        <v>32</v>
      </c>
      <c r="R4313" t="s">
        <v>27</v>
      </c>
      <c r="S4313">
        <v>0</v>
      </c>
      <c r="T4313">
        <v>25</v>
      </c>
      <c r="U4313" t="s">
        <v>27</v>
      </c>
    </row>
    <row r="4314" spans="1:21" x14ac:dyDescent="0.35">
      <c r="A4314" t="s">
        <v>60</v>
      </c>
      <c r="B4314">
        <v>32</v>
      </c>
      <c r="C4314">
        <v>2024</v>
      </c>
      <c r="D4314" t="s">
        <v>167</v>
      </c>
      <c r="E4314">
        <v>135</v>
      </c>
      <c r="F4314" t="s">
        <v>168</v>
      </c>
      <c r="G4314" t="s">
        <v>24</v>
      </c>
      <c r="H4314" t="s">
        <v>25</v>
      </c>
      <c r="I4314">
        <v>50</v>
      </c>
      <c r="J4314" t="s">
        <v>87</v>
      </c>
      <c r="K4314">
        <v>1500</v>
      </c>
      <c r="L4314">
        <v>2</v>
      </c>
      <c r="M4314">
        <v>0</v>
      </c>
      <c r="N4314" t="s">
        <v>32</v>
      </c>
      <c r="O4314" t="s">
        <v>27</v>
      </c>
      <c r="P4314">
        <v>18</v>
      </c>
      <c r="Q4314" t="s">
        <v>27</v>
      </c>
      <c r="R4314" t="s">
        <v>27</v>
      </c>
      <c r="S4314">
        <v>12</v>
      </c>
      <c r="T4314">
        <v>50</v>
      </c>
      <c r="U4314" t="s">
        <v>27</v>
      </c>
    </row>
    <row r="4315" spans="1:21" x14ac:dyDescent="0.35">
      <c r="A4315" t="s">
        <v>61</v>
      </c>
      <c r="B4315">
        <v>33</v>
      </c>
      <c r="C4315">
        <v>2024</v>
      </c>
      <c r="D4315" t="s">
        <v>167</v>
      </c>
      <c r="E4315">
        <v>135</v>
      </c>
      <c r="F4315" t="s">
        <v>168</v>
      </c>
      <c r="G4315" t="s">
        <v>24</v>
      </c>
      <c r="H4315" t="s">
        <v>25</v>
      </c>
      <c r="I4315">
        <v>128</v>
      </c>
      <c r="J4315" t="s">
        <v>87</v>
      </c>
      <c r="K4315">
        <v>500</v>
      </c>
      <c r="L4315">
        <v>2</v>
      </c>
      <c r="M4315">
        <v>1</v>
      </c>
      <c r="N4315" t="s">
        <v>32</v>
      </c>
      <c r="O4315" t="s">
        <v>27</v>
      </c>
      <c r="P4315">
        <v>16</v>
      </c>
      <c r="Q4315" t="s">
        <v>27</v>
      </c>
      <c r="R4315" t="s">
        <v>27</v>
      </c>
      <c r="S4315">
        <v>0</v>
      </c>
      <c r="T4315">
        <v>128</v>
      </c>
      <c r="U4315" t="s">
        <v>27</v>
      </c>
    </row>
    <row r="4316" spans="1:21" x14ac:dyDescent="0.35">
      <c r="A4316" t="s">
        <v>62</v>
      </c>
      <c r="B4316">
        <v>34</v>
      </c>
      <c r="C4316">
        <v>2024</v>
      </c>
      <c r="D4316" t="s">
        <v>167</v>
      </c>
      <c r="E4316">
        <v>135</v>
      </c>
      <c r="F4316" t="s">
        <v>168</v>
      </c>
      <c r="G4316" t="s">
        <v>24</v>
      </c>
      <c r="H4316" t="s">
        <v>25</v>
      </c>
      <c r="I4316">
        <v>120</v>
      </c>
      <c r="J4316" t="s">
        <v>87</v>
      </c>
      <c r="K4316">
        <v>500</v>
      </c>
      <c r="L4316">
        <v>2</v>
      </c>
      <c r="M4316">
        <v>1</v>
      </c>
      <c r="N4316" t="s">
        <v>32</v>
      </c>
      <c r="O4316" t="s">
        <v>27</v>
      </c>
      <c r="P4316">
        <v>18</v>
      </c>
      <c r="Q4316" t="s">
        <v>32</v>
      </c>
      <c r="R4316" t="s">
        <v>32</v>
      </c>
      <c r="S4316">
        <v>0</v>
      </c>
      <c r="T4316">
        <v>70</v>
      </c>
      <c r="U4316" t="s">
        <v>27</v>
      </c>
    </row>
    <row r="4317" spans="1:21" x14ac:dyDescent="0.35">
      <c r="A4317" t="s">
        <v>63</v>
      </c>
      <c r="B4317">
        <v>35</v>
      </c>
      <c r="C4317">
        <v>2024</v>
      </c>
      <c r="D4317" t="s">
        <v>167</v>
      </c>
      <c r="E4317">
        <v>135</v>
      </c>
      <c r="F4317" t="s">
        <v>168</v>
      </c>
      <c r="G4317" t="s">
        <v>24</v>
      </c>
      <c r="H4317" t="s">
        <v>25</v>
      </c>
      <c r="I4317">
        <v>25</v>
      </c>
      <c r="J4317" t="s">
        <v>87</v>
      </c>
      <c r="K4317">
        <v>500</v>
      </c>
      <c r="L4317">
        <v>2</v>
      </c>
      <c r="M4317">
        <v>1</v>
      </c>
      <c r="N4317" t="s">
        <v>32</v>
      </c>
      <c r="O4317" t="s">
        <v>27</v>
      </c>
      <c r="P4317" t="s">
        <v>28</v>
      </c>
      <c r="Q4317" t="s">
        <v>27</v>
      </c>
      <c r="R4317" t="s">
        <v>27</v>
      </c>
      <c r="S4317">
        <v>0</v>
      </c>
      <c r="T4317">
        <v>30</v>
      </c>
      <c r="U4317" t="s">
        <v>27</v>
      </c>
    </row>
    <row r="4318" spans="1:21" x14ac:dyDescent="0.35">
      <c r="A4318" t="s">
        <v>64</v>
      </c>
      <c r="B4318">
        <v>36</v>
      </c>
      <c r="C4318">
        <v>2024</v>
      </c>
      <c r="D4318" t="s">
        <v>167</v>
      </c>
      <c r="E4318">
        <v>135</v>
      </c>
      <c r="F4318" t="s">
        <v>168</v>
      </c>
      <c r="G4318" t="s">
        <v>24</v>
      </c>
      <c r="H4318" t="s">
        <v>25</v>
      </c>
      <c r="I4318">
        <v>175</v>
      </c>
      <c r="J4318" t="s">
        <v>87</v>
      </c>
      <c r="K4318">
        <v>500</v>
      </c>
      <c r="L4318">
        <v>2</v>
      </c>
      <c r="M4318">
        <v>1</v>
      </c>
      <c r="N4318" t="s">
        <v>32</v>
      </c>
      <c r="O4318" t="s">
        <v>27</v>
      </c>
      <c r="P4318">
        <v>18</v>
      </c>
      <c r="Q4318" t="s">
        <v>32</v>
      </c>
      <c r="R4318" t="s">
        <v>32</v>
      </c>
      <c r="S4318">
        <v>0</v>
      </c>
      <c r="T4318">
        <v>66.680000000000007</v>
      </c>
      <c r="U4318" t="s">
        <v>29</v>
      </c>
    </row>
    <row r="4319" spans="1:21" x14ac:dyDescent="0.35">
      <c r="A4319" t="s">
        <v>65</v>
      </c>
      <c r="B4319">
        <v>37</v>
      </c>
      <c r="C4319">
        <v>2024</v>
      </c>
      <c r="D4319" t="s">
        <v>167</v>
      </c>
      <c r="E4319">
        <v>135</v>
      </c>
      <c r="F4319" t="s">
        <v>168</v>
      </c>
      <c r="G4319" t="s">
        <v>24</v>
      </c>
      <c r="H4319" t="s">
        <v>25</v>
      </c>
      <c r="I4319">
        <v>30</v>
      </c>
      <c r="J4319" t="s">
        <v>87</v>
      </c>
      <c r="K4319">
        <v>500</v>
      </c>
      <c r="L4319">
        <v>2</v>
      </c>
      <c r="M4319">
        <v>1</v>
      </c>
      <c r="N4319" t="s">
        <v>32</v>
      </c>
      <c r="O4319" t="s">
        <v>27</v>
      </c>
      <c r="P4319" t="s">
        <v>28</v>
      </c>
      <c r="Q4319" t="s">
        <v>27</v>
      </c>
      <c r="R4319" t="s">
        <v>27</v>
      </c>
      <c r="S4319">
        <v>0</v>
      </c>
      <c r="T4319">
        <v>30</v>
      </c>
      <c r="U4319" t="s">
        <v>27</v>
      </c>
    </row>
    <row r="4320" spans="1:21" x14ac:dyDescent="0.35">
      <c r="A4320" t="s">
        <v>66</v>
      </c>
      <c r="B4320">
        <v>38</v>
      </c>
      <c r="C4320">
        <v>2024</v>
      </c>
      <c r="D4320" t="s">
        <v>167</v>
      </c>
      <c r="E4320">
        <v>135</v>
      </c>
      <c r="F4320" t="s">
        <v>168</v>
      </c>
      <c r="G4320" t="s">
        <v>24</v>
      </c>
      <c r="H4320" t="s">
        <v>25</v>
      </c>
      <c r="I4320">
        <v>35</v>
      </c>
      <c r="J4320" t="s">
        <v>87</v>
      </c>
      <c r="K4320">
        <v>500</v>
      </c>
      <c r="L4320">
        <v>2</v>
      </c>
      <c r="M4320">
        <v>1</v>
      </c>
      <c r="N4320" t="s">
        <v>32</v>
      </c>
      <c r="O4320" t="s">
        <v>27</v>
      </c>
      <c r="P4320" t="s">
        <v>28</v>
      </c>
      <c r="Q4320" t="s">
        <v>32</v>
      </c>
      <c r="R4320" t="s">
        <v>27</v>
      </c>
      <c r="S4320">
        <v>20</v>
      </c>
      <c r="T4320">
        <v>35</v>
      </c>
      <c r="U4320" t="s">
        <v>29</v>
      </c>
    </row>
    <row r="4321" spans="1:21" x14ac:dyDescent="0.35">
      <c r="A4321" t="s">
        <v>67</v>
      </c>
      <c r="B4321">
        <v>39</v>
      </c>
      <c r="C4321">
        <v>2024</v>
      </c>
      <c r="D4321" t="s">
        <v>167</v>
      </c>
      <c r="E4321">
        <v>135</v>
      </c>
      <c r="F4321" t="s">
        <v>168</v>
      </c>
      <c r="G4321" t="s">
        <v>24</v>
      </c>
      <c r="H4321" t="s">
        <v>25</v>
      </c>
      <c r="I4321">
        <v>50</v>
      </c>
      <c r="J4321" t="s">
        <v>87</v>
      </c>
      <c r="K4321">
        <v>300</v>
      </c>
      <c r="L4321">
        <v>2</v>
      </c>
      <c r="M4321">
        <v>1</v>
      </c>
      <c r="N4321" t="s">
        <v>32</v>
      </c>
      <c r="O4321" t="s">
        <v>27</v>
      </c>
      <c r="P4321">
        <v>18</v>
      </c>
      <c r="Q4321" t="s">
        <v>27</v>
      </c>
      <c r="R4321" t="s">
        <v>32</v>
      </c>
      <c r="S4321">
        <v>10</v>
      </c>
      <c r="T4321">
        <v>50</v>
      </c>
      <c r="U4321" t="s">
        <v>29</v>
      </c>
    </row>
    <row r="4322" spans="1:21" x14ac:dyDescent="0.35">
      <c r="A4322" t="s">
        <v>68</v>
      </c>
      <c r="B4322">
        <v>40</v>
      </c>
      <c r="C4322">
        <v>2024</v>
      </c>
      <c r="D4322" t="s">
        <v>167</v>
      </c>
      <c r="E4322">
        <v>135</v>
      </c>
      <c r="F4322" t="s">
        <v>168</v>
      </c>
      <c r="G4322" t="s">
        <v>24</v>
      </c>
      <c r="H4322" t="s">
        <v>25</v>
      </c>
      <c r="I4322">
        <v>40</v>
      </c>
      <c r="J4322" t="s">
        <v>87</v>
      </c>
      <c r="K4322">
        <v>500</v>
      </c>
      <c r="L4322">
        <v>2</v>
      </c>
      <c r="M4322">
        <v>1</v>
      </c>
      <c r="N4322" t="s">
        <v>32</v>
      </c>
      <c r="O4322" t="s">
        <v>32</v>
      </c>
      <c r="P4322" t="s">
        <v>28</v>
      </c>
      <c r="Q4322" t="s">
        <v>27</v>
      </c>
      <c r="R4322" t="s">
        <v>27</v>
      </c>
      <c r="S4322">
        <v>0</v>
      </c>
      <c r="T4322">
        <v>80</v>
      </c>
      <c r="U4322" t="s">
        <v>27</v>
      </c>
    </row>
    <row r="4323" spans="1:21" x14ac:dyDescent="0.35">
      <c r="A4323" t="s">
        <v>69</v>
      </c>
      <c r="B4323">
        <v>41</v>
      </c>
      <c r="C4323">
        <v>2024</v>
      </c>
      <c r="D4323" t="s">
        <v>167</v>
      </c>
      <c r="E4323">
        <v>135</v>
      </c>
      <c r="F4323" t="s">
        <v>168</v>
      </c>
      <c r="G4323" t="s">
        <v>24</v>
      </c>
      <c r="H4323" t="s">
        <v>25</v>
      </c>
      <c r="I4323">
        <v>146.25</v>
      </c>
      <c r="J4323" t="s">
        <v>87</v>
      </c>
      <c r="K4323">
        <v>500</v>
      </c>
      <c r="L4323">
        <v>2</v>
      </c>
      <c r="M4323">
        <v>1</v>
      </c>
      <c r="N4323" t="s">
        <v>32</v>
      </c>
      <c r="O4323" t="s">
        <v>27</v>
      </c>
      <c r="P4323">
        <v>18</v>
      </c>
      <c r="Q4323" t="s">
        <v>32</v>
      </c>
      <c r="R4323" t="s">
        <v>27</v>
      </c>
      <c r="S4323">
        <v>20</v>
      </c>
      <c r="T4323">
        <v>104</v>
      </c>
      <c r="U4323" t="s">
        <v>27</v>
      </c>
    </row>
    <row r="4324" spans="1:21" x14ac:dyDescent="0.35">
      <c r="A4324" t="s">
        <v>70</v>
      </c>
      <c r="B4324">
        <v>42</v>
      </c>
      <c r="C4324">
        <v>2024</v>
      </c>
      <c r="D4324" t="s">
        <v>167</v>
      </c>
      <c r="E4324">
        <v>135</v>
      </c>
      <c r="F4324" t="s">
        <v>168</v>
      </c>
      <c r="G4324" t="s">
        <v>24</v>
      </c>
      <c r="H4324" t="s">
        <v>27</v>
      </c>
      <c r="I4324" t="s">
        <v>28</v>
      </c>
      <c r="J4324" t="s">
        <v>28</v>
      </c>
      <c r="K4324" t="s">
        <v>28</v>
      </c>
      <c r="L4324" t="s">
        <v>28</v>
      </c>
      <c r="M4324" t="s">
        <v>28</v>
      </c>
      <c r="N4324" t="s">
        <v>28</v>
      </c>
      <c r="O4324" t="s">
        <v>28</v>
      </c>
      <c r="P4324" t="s">
        <v>28</v>
      </c>
      <c r="Q4324" t="s">
        <v>28</v>
      </c>
      <c r="R4324" t="s">
        <v>28</v>
      </c>
      <c r="S4324" t="s">
        <v>28</v>
      </c>
      <c r="T4324" t="s">
        <v>28</v>
      </c>
      <c r="U4324" t="s">
        <v>28</v>
      </c>
    </row>
    <row r="4325" spans="1:21" x14ac:dyDescent="0.35">
      <c r="A4325" t="s">
        <v>71</v>
      </c>
      <c r="B4325">
        <v>44</v>
      </c>
      <c r="C4325">
        <v>2024</v>
      </c>
      <c r="D4325" t="s">
        <v>167</v>
      </c>
      <c r="E4325">
        <v>135</v>
      </c>
      <c r="F4325" t="s">
        <v>168</v>
      </c>
      <c r="G4325" t="s">
        <v>24</v>
      </c>
      <c r="H4325" t="s">
        <v>25</v>
      </c>
      <c r="I4325">
        <v>25</v>
      </c>
      <c r="J4325" t="s">
        <v>87</v>
      </c>
      <c r="K4325">
        <v>500</v>
      </c>
      <c r="L4325">
        <v>2</v>
      </c>
      <c r="M4325">
        <v>1</v>
      </c>
      <c r="N4325" t="s">
        <v>32</v>
      </c>
      <c r="O4325" t="s">
        <v>27</v>
      </c>
      <c r="P4325">
        <v>18</v>
      </c>
      <c r="Q4325" t="s">
        <v>32</v>
      </c>
      <c r="R4325" t="s">
        <v>27</v>
      </c>
      <c r="S4325">
        <v>20</v>
      </c>
      <c r="T4325">
        <v>50</v>
      </c>
      <c r="U4325" t="s">
        <v>29</v>
      </c>
    </row>
    <row r="4326" spans="1:21" x14ac:dyDescent="0.35">
      <c r="A4326" t="s">
        <v>72</v>
      </c>
      <c r="B4326">
        <v>45</v>
      </c>
      <c r="C4326">
        <v>2024</v>
      </c>
      <c r="D4326" t="s">
        <v>167</v>
      </c>
      <c r="E4326">
        <v>135</v>
      </c>
      <c r="F4326" t="s">
        <v>168</v>
      </c>
      <c r="G4326" t="s">
        <v>24</v>
      </c>
      <c r="H4326" t="s">
        <v>25</v>
      </c>
      <c r="I4326">
        <v>56</v>
      </c>
      <c r="J4326" t="s">
        <v>87</v>
      </c>
      <c r="K4326">
        <v>500</v>
      </c>
      <c r="L4326">
        <v>2</v>
      </c>
      <c r="M4326">
        <v>1</v>
      </c>
      <c r="N4326" t="s">
        <v>32</v>
      </c>
      <c r="O4326" t="s">
        <v>27</v>
      </c>
      <c r="P4326">
        <v>18</v>
      </c>
      <c r="Q4326" t="s">
        <v>27</v>
      </c>
      <c r="R4326" t="s">
        <v>27</v>
      </c>
      <c r="S4326">
        <v>20</v>
      </c>
      <c r="T4326">
        <v>42</v>
      </c>
      <c r="U4326" t="s">
        <v>27</v>
      </c>
    </row>
    <row r="4327" spans="1:21" x14ac:dyDescent="0.35">
      <c r="A4327" t="s">
        <v>73</v>
      </c>
      <c r="B4327">
        <v>46</v>
      </c>
      <c r="C4327">
        <v>2024</v>
      </c>
      <c r="D4327" t="s">
        <v>167</v>
      </c>
      <c r="E4327">
        <v>135</v>
      </c>
      <c r="F4327" t="s">
        <v>168</v>
      </c>
      <c r="G4327" t="s">
        <v>24</v>
      </c>
      <c r="H4327" t="s">
        <v>25</v>
      </c>
      <c r="I4327">
        <v>25</v>
      </c>
      <c r="J4327" t="s">
        <v>87</v>
      </c>
      <c r="K4327">
        <v>500</v>
      </c>
      <c r="L4327">
        <v>2</v>
      </c>
      <c r="M4327">
        <v>1</v>
      </c>
      <c r="N4327" t="s">
        <v>27</v>
      </c>
      <c r="O4327" t="s">
        <v>27</v>
      </c>
      <c r="P4327">
        <v>16</v>
      </c>
      <c r="Q4327" t="s">
        <v>27</v>
      </c>
      <c r="R4327" t="s">
        <v>27</v>
      </c>
      <c r="S4327">
        <v>0</v>
      </c>
      <c r="T4327">
        <v>50</v>
      </c>
      <c r="U4327" t="s">
        <v>27</v>
      </c>
    </row>
    <row r="4328" spans="1:21" x14ac:dyDescent="0.35">
      <c r="A4328" t="s">
        <v>74</v>
      </c>
      <c r="B4328">
        <v>47</v>
      </c>
      <c r="C4328">
        <v>2024</v>
      </c>
      <c r="D4328" t="s">
        <v>167</v>
      </c>
      <c r="E4328">
        <v>135</v>
      </c>
      <c r="F4328" t="s">
        <v>168</v>
      </c>
      <c r="G4328" t="s">
        <v>24</v>
      </c>
      <c r="H4328" t="s">
        <v>88</v>
      </c>
      <c r="I4328">
        <v>75</v>
      </c>
      <c r="J4328" t="s">
        <v>27</v>
      </c>
      <c r="K4328">
        <v>0</v>
      </c>
      <c r="L4328">
        <v>0</v>
      </c>
      <c r="M4328">
        <v>0</v>
      </c>
      <c r="N4328" t="s">
        <v>27</v>
      </c>
      <c r="O4328" t="s">
        <v>27</v>
      </c>
      <c r="P4328" t="s">
        <v>28</v>
      </c>
      <c r="Q4328" t="s">
        <v>27</v>
      </c>
      <c r="R4328" t="s">
        <v>27</v>
      </c>
      <c r="S4328">
        <v>0</v>
      </c>
      <c r="T4328">
        <v>0</v>
      </c>
      <c r="U4328" t="s">
        <v>28</v>
      </c>
    </row>
    <row r="4329" spans="1:21" x14ac:dyDescent="0.35">
      <c r="A4329" t="s">
        <v>75</v>
      </c>
      <c r="B4329">
        <v>48</v>
      </c>
      <c r="C4329">
        <v>2024</v>
      </c>
      <c r="D4329" t="s">
        <v>167</v>
      </c>
      <c r="E4329">
        <v>135</v>
      </c>
      <c r="F4329" t="s">
        <v>168</v>
      </c>
      <c r="G4329" t="s">
        <v>24</v>
      </c>
      <c r="H4329" t="s">
        <v>25</v>
      </c>
      <c r="I4329">
        <v>84</v>
      </c>
      <c r="J4329" t="s">
        <v>87</v>
      </c>
      <c r="K4329">
        <v>500</v>
      </c>
      <c r="L4329">
        <v>2</v>
      </c>
      <c r="M4329">
        <v>1</v>
      </c>
      <c r="N4329" t="s">
        <v>27</v>
      </c>
      <c r="O4329" t="s">
        <v>27</v>
      </c>
      <c r="P4329" t="s">
        <v>28</v>
      </c>
      <c r="Q4329" t="s">
        <v>32</v>
      </c>
      <c r="R4329" t="s">
        <v>27</v>
      </c>
      <c r="S4329">
        <v>20</v>
      </c>
      <c r="T4329">
        <v>81</v>
      </c>
      <c r="U4329" t="s">
        <v>27</v>
      </c>
    </row>
    <row r="4330" spans="1:21" x14ac:dyDescent="0.35">
      <c r="A4330" t="s">
        <v>76</v>
      </c>
      <c r="B4330">
        <v>49</v>
      </c>
      <c r="C4330">
        <v>2024</v>
      </c>
      <c r="D4330" t="s">
        <v>167</v>
      </c>
      <c r="E4330">
        <v>135</v>
      </c>
      <c r="F4330" t="s">
        <v>168</v>
      </c>
      <c r="G4330" t="s">
        <v>24</v>
      </c>
      <c r="H4330" t="s">
        <v>25</v>
      </c>
      <c r="I4330">
        <v>90</v>
      </c>
      <c r="J4330" t="s">
        <v>27</v>
      </c>
      <c r="K4330">
        <v>500</v>
      </c>
      <c r="L4330">
        <v>2</v>
      </c>
      <c r="M4330">
        <v>1</v>
      </c>
      <c r="N4330" t="s">
        <v>32</v>
      </c>
      <c r="O4330" t="s">
        <v>27</v>
      </c>
      <c r="P4330" t="s">
        <v>28</v>
      </c>
      <c r="Q4330" t="s">
        <v>27</v>
      </c>
      <c r="R4330" t="s">
        <v>27</v>
      </c>
      <c r="S4330">
        <v>20</v>
      </c>
      <c r="T4330">
        <v>57</v>
      </c>
      <c r="U4330" t="s">
        <v>29</v>
      </c>
    </row>
    <row r="4331" spans="1:21" x14ac:dyDescent="0.35">
      <c r="A4331" t="s">
        <v>77</v>
      </c>
      <c r="B4331">
        <v>50</v>
      </c>
      <c r="C4331">
        <v>2024</v>
      </c>
      <c r="D4331" t="s">
        <v>167</v>
      </c>
      <c r="E4331">
        <v>135</v>
      </c>
      <c r="F4331" t="s">
        <v>168</v>
      </c>
      <c r="G4331" t="s">
        <v>24</v>
      </c>
      <c r="H4331" t="s">
        <v>25</v>
      </c>
      <c r="I4331">
        <v>70</v>
      </c>
      <c r="J4331" t="s">
        <v>87</v>
      </c>
      <c r="K4331">
        <v>500</v>
      </c>
      <c r="L4331">
        <v>2</v>
      </c>
      <c r="M4331">
        <v>1</v>
      </c>
      <c r="N4331" t="s">
        <v>32</v>
      </c>
      <c r="O4331" t="s">
        <v>27</v>
      </c>
      <c r="P4331">
        <v>18</v>
      </c>
      <c r="Q4331" t="s">
        <v>27</v>
      </c>
      <c r="R4331" t="s">
        <v>27</v>
      </c>
      <c r="S4331">
        <v>0</v>
      </c>
      <c r="T4331">
        <v>85</v>
      </c>
      <c r="U4331" t="s">
        <v>27</v>
      </c>
    </row>
    <row r="4332" spans="1:21" x14ac:dyDescent="0.35">
      <c r="A4332" t="s">
        <v>78</v>
      </c>
      <c r="B4332">
        <v>51</v>
      </c>
      <c r="C4332">
        <v>2024</v>
      </c>
      <c r="D4332" t="s">
        <v>167</v>
      </c>
      <c r="E4332">
        <v>135</v>
      </c>
      <c r="F4332" t="s">
        <v>168</v>
      </c>
      <c r="G4332" t="s">
        <v>24</v>
      </c>
      <c r="H4332" t="s">
        <v>25</v>
      </c>
      <c r="I4332">
        <v>35</v>
      </c>
      <c r="J4332" t="s">
        <v>27</v>
      </c>
      <c r="K4332">
        <v>500</v>
      </c>
      <c r="L4332">
        <v>2</v>
      </c>
      <c r="M4332">
        <v>1</v>
      </c>
      <c r="N4332" t="s">
        <v>32</v>
      </c>
      <c r="O4332" t="s">
        <v>27</v>
      </c>
      <c r="P4332" t="s">
        <v>28</v>
      </c>
      <c r="Q4332" t="s">
        <v>27</v>
      </c>
      <c r="R4332" t="s">
        <v>27</v>
      </c>
      <c r="S4332">
        <v>10</v>
      </c>
      <c r="T4332">
        <v>70</v>
      </c>
      <c r="U4332" t="s">
        <v>27</v>
      </c>
    </row>
    <row r="4333" spans="1:21" x14ac:dyDescent="0.35">
      <c r="A4333" t="s">
        <v>79</v>
      </c>
      <c r="B4333">
        <v>53</v>
      </c>
      <c r="C4333">
        <v>2024</v>
      </c>
      <c r="D4333" t="s">
        <v>167</v>
      </c>
      <c r="E4333">
        <v>135</v>
      </c>
      <c r="F4333" t="s">
        <v>168</v>
      </c>
      <c r="G4333" t="s">
        <v>24</v>
      </c>
      <c r="H4333" t="s">
        <v>25</v>
      </c>
      <c r="I4333">
        <v>140</v>
      </c>
      <c r="J4333" t="s">
        <v>87</v>
      </c>
      <c r="K4333">
        <v>500</v>
      </c>
      <c r="L4333">
        <v>2</v>
      </c>
      <c r="M4333">
        <v>1</v>
      </c>
      <c r="N4333" t="s">
        <v>32</v>
      </c>
      <c r="O4333" t="s">
        <v>27</v>
      </c>
      <c r="P4333">
        <v>18</v>
      </c>
      <c r="Q4333" t="s">
        <v>27</v>
      </c>
      <c r="R4333" t="s">
        <v>32</v>
      </c>
      <c r="S4333">
        <v>20</v>
      </c>
      <c r="T4333">
        <v>140</v>
      </c>
      <c r="U4333" t="s">
        <v>27</v>
      </c>
    </row>
    <row r="4334" spans="1:21" x14ac:dyDescent="0.35">
      <c r="A4334" t="s">
        <v>80</v>
      </c>
      <c r="B4334">
        <v>54</v>
      </c>
      <c r="C4334">
        <v>2024</v>
      </c>
      <c r="D4334" t="s">
        <v>167</v>
      </c>
      <c r="E4334">
        <v>135</v>
      </c>
      <c r="F4334" t="s">
        <v>168</v>
      </c>
      <c r="G4334" t="s">
        <v>24</v>
      </c>
      <c r="H4334" t="s">
        <v>25</v>
      </c>
      <c r="I4334">
        <v>30</v>
      </c>
      <c r="J4334" t="s">
        <v>87</v>
      </c>
      <c r="K4334">
        <v>500</v>
      </c>
      <c r="L4334">
        <v>2</v>
      </c>
      <c r="M4334">
        <v>1</v>
      </c>
      <c r="N4334" t="s">
        <v>32</v>
      </c>
      <c r="O4334" t="s">
        <v>32</v>
      </c>
      <c r="P4334" t="s">
        <v>28</v>
      </c>
      <c r="Q4334" t="s">
        <v>32</v>
      </c>
      <c r="R4334" t="s">
        <v>27</v>
      </c>
      <c r="S4334">
        <v>0</v>
      </c>
      <c r="T4334">
        <v>60</v>
      </c>
      <c r="U4334" t="s">
        <v>29</v>
      </c>
    </row>
    <row r="4335" spans="1:21" x14ac:dyDescent="0.35">
      <c r="A4335" t="s">
        <v>81</v>
      </c>
      <c r="B4335">
        <v>55</v>
      </c>
      <c r="C4335">
        <v>2024</v>
      </c>
      <c r="D4335" t="s">
        <v>167</v>
      </c>
      <c r="E4335">
        <v>135</v>
      </c>
      <c r="F4335" t="s">
        <v>168</v>
      </c>
      <c r="G4335" t="s">
        <v>24</v>
      </c>
      <c r="H4335" t="s">
        <v>25</v>
      </c>
      <c r="I4335">
        <v>30</v>
      </c>
      <c r="J4335" t="s">
        <v>87</v>
      </c>
      <c r="K4335">
        <v>500</v>
      </c>
      <c r="L4335">
        <v>2</v>
      </c>
      <c r="M4335">
        <v>0</v>
      </c>
      <c r="N4335" t="s">
        <v>32</v>
      </c>
      <c r="O4335" t="s">
        <v>27</v>
      </c>
      <c r="P4335">
        <v>18</v>
      </c>
      <c r="Q4335" t="s">
        <v>27</v>
      </c>
      <c r="R4335" t="s">
        <v>27</v>
      </c>
      <c r="S4335">
        <v>0</v>
      </c>
      <c r="T4335">
        <v>30</v>
      </c>
      <c r="U4335" t="s">
        <v>27</v>
      </c>
    </row>
    <row r="4336" spans="1:21" x14ac:dyDescent="0.35">
      <c r="A4336" t="s">
        <v>82</v>
      </c>
      <c r="B4336">
        <v>56</v>
      </c>
      <c r="C4336">
        <v>2024</v>
      </c>
      <c r="D4336" t="s">
        <v>167</v>
      </c>
      <c r="E4336">
        <v>135</v>
      </c>
      <c r="F4336" t="s">
        <v>168</v>
      </c>
      <c r="G4336" t="s">
        <v>24</v>
      </c>
      <c r="H4336" t="s">
        <v>25</v>
      </c>
      <c r="I4336">
        <v>50</v>
      </c>
      <c r="J4336" t="s">
        <v>87</v>
      </c>
      <c r="K4336">
        <v>500</v>
      </c>
      <c r="L4336">
        <v>2</v>
      </c>
      <c r="M4336">
        <v>1</v>
      </c>
      <c r="N4336" t="s">
        <v>32</v>
      </c>
      <c r="O4336" t="s">
        <v>27</v>
      </c>
      <c r="P4336">
        <v>18</v>
      </c>
      <c r="Q4336" t="s">
        <v>27</v>
      </c>
      <c r="R4336" t="s">
        <v>27</v>
      </c>
      <c r="S4336">
        <v>20</v>
      </c>
      <c r="T4336">
        <v>100</v>
      </c>
      <c r="U4336" t="s">
        <v>27</v>
      </c>
    </row>
    <row r="4337" spans="1:21" x14ac:dyDescent="0.35">
      <c r="A4337" t="s">
        <v>21</v>
      </c>
      <c r="B4337">
        <v>1</v>
      </c>
      <c r="C4337">
        <v>2024</v>
      </c>
      <c r="D4337" t="s">
        <v>169</v>
      </c>
      <c r="E4337">
        <v>136</v>
      </c>
      <c r="F4337" t="s">
        <v>170</v>
      </c>
      <c r="G4337" t="s">
        <v>24</v>
      </c>
      <c r="H4337" t="s">
        <v>25</v>
      </c>
      <c r="I4337">
        <v>585</v>
      </c>
      <c r="J4337" t="s">
        <v>26</v>
      </c>
      <c r="K4337" t="s">
        <v>28</v>
      </c>
      <c r="L4337">
        <v>6</v>
      </c>
      <c r="M4337">
        <v>1</v>
      </c>
      <c r="N4337" t="s">
        <v>27</v>
      </c>
      <c r="O4337" t="s">
        <v>32</v>
      </c>
      <c r="P4337" t="s">
        <v>28</v>
      </c>
      <c r="Q4337" t="s">
        <v>32</v>
      </c>
      <c r="R4337" t="s">
        <v>32</v>
      </c>
      <c r="S4337">
        <v>20</v>
      </c>
      <c r="T4337">
        <v>260</v>
      </c>
      <c r="U4337" t="s">
        <v>29</v>
      </c>
    </row>
    <row r="4338" spans="1:21" x14ac:dyDescent="0.35">
      <c r="A4338" t="s">
        <v>30</v>
      </c>
      <c r="B4338">
        <v>2</v>
      </c>
      <c r="C4338">
        <v>2024</v>
      </c>
      <c r="D4338" t="s">
        <v>169</v>
      </c>
      <c r="E4338">
        <v>136</v>
      </c>
      <c r="F4338" t="s">
        <v>170</v>
      </c>
      <c r="G4338" t="s">
        <v>24</v>
      </c>
      <c r="H4338" t="s">
        <v>25</v>
      </c>
      <c r="I4338">
        <v>835</v>
      </c>
      <c r="J4338" t="s">
        <v>26</v>
      </c>
      <c r="K4338" t="s">
        <v>28</v>
      </c>
      <c r="L4338">
        <v>6</v>
      </c>
      <c r="M4338">
        <v>2</v>
      </c>
      <c r="N4338" t="s">
        <v>27</v>
      </c>
      <c r="O4338" t="s">
        <v>32</v>
      </c>
      <c r="P4338" t="s">
        <v>28</v>
      </c>
      <c r="Q4338" t="s">
        <v>32</v>
      </c>
      <c r="R4338" t="s">
        <v>32</v>
      </c>
      <c r="S4338">
        <v>24</v>
      </c>
      <c r="T4338">
        <v>200</v>
      </c>
      <c r="U4338" t="s">
        <v>29</v>
      </c>
    </row>
    <row r="4339" spans="1:21" x14ac:dyDescent="0.35">
      <c r="A4339" t="s">
        <v>33</v>
      </c>
      <c r="B4339">
        <v>4</v>
      </c>
      <c r="C4339">
        <v>2024</v>
      </c>
      <c r="D4339" t="s">
        <v>169</v>
      </c>
      <c r="E4339">
        <v>136</v>
      </c>
      <c r="F4339" t="s">
        <v>170</v>
      </c>
      <c r="G4339" t="s">
        <v>24</v>
      </c>
      <c r="H4339" t="s">
        <v>25</v>
      </c>
      <c r="I4339">
        <v>745</v>
      </c>
      <c r="J4339" t="s">
        <v>26</v>
      </c>
      <c r="K4339" t="s">
        <v>28</v>
      </c>
      <c r="L4339">
        <v>6</v>
      </c>
      <c r="M4339">
        <v>2</v>
      </c>
      <c r="N4339" t="s">
        <v>27</v>
      </c>
      <c r="O4339" t="s">
        <v>32</v>
      </c>
      <c r="P4339" t="s">
        <v>28</v>
      </c>
      <c r="Q4339" t="s">
        <v>32</v>
      </c>
      <c r="R4339" t="s">
        <v>32</v>
      </c>
      <c r="S4339">
        <v>20</v>
      </c>
      <c r="T4339">
        <v>160</v>
      </c>
      <c r="U4339" t="s">
        <v>29</v>
      </c>
    </row>
    <row r="4340" spans="1:21" x14ac:dyDescent="0.35">
      <c r="A4340" t="s">
        <v>34</v>
      </c>
      <c r="B4340">
        <v>5</v>
      </c>
      <c r="C4340">
        <v>2024</v>
      </c>
      <c r="D4340" t="s">
        <v>169</v>
      </c>
      <c r="E4340">
        <v>136</v>
      </c>
      <c r="F4340" t="s">
        <v>170</v>
      </c>
      <c r="G4340" t="s">
        <v>24</v>
      </c>
      <c r="H4340" t="s">
        <v>25</v>
      </c>
      <c r="I4340">
        <v>498</v>
      </c>
      <c r="J4340" t="s">
        <v>26</v>
      </c>
      <c r="K4340" t="s">
        <v>28</v>
      </c>
      <c r="L4340">
        <v>6</v>
      </c>
      <c r="M4340">
        <v>2</v>
      </c>
      <c r="N4340" t="s">
        <v>27</v>
      </c>
      <c r="O4340" t="s">
        <v>27</v>
      </c>
      <c r="P4340">
        <v>21</v>
      </c>
      <c r="Q4340" t="s">
        <v>32</v>
      </c>
      <c r="R4340" t="s">
        <v>32</v>
      </c>
      <c r="S4340">
        <v>20</v>
      </c>
      <c r="T4340">
        <v>8</v>
      </c>
      <c r="U4340" t="s">
        <v>29</v>
      </c>
    </row>
    <row r="4341" spans="1:21" x14ac:dyDescent="0.35">
      <c r="A4341" t="s">
        <v>35</v>
      </c>
      <c r="B4341">
        <v>6</v>
      </c>
      <c r="C4341">
        <v>2024</v>
      </c>
      <c r="D4341" t="s">
        <v>169</v>
      </c>
      <c r="E4341">
        <v>136</v>
      </c>
      <c r="F4341" t="s">
        <v>170</v>
      </c>
      <c r="G4341" t="s">
        <v>24</v>
      </c>
      <c r="H4341" t="s">
        <v>25</v>
      </c>
      <c r="I4341">
        <v>1129.8</v>
      </c>
      <c r="J4341" t="s">
        <v>26</v>
      </c>
      <c r="K4341" t="s">
        <v>28</v>
      </c>
      <c r="L4341">
        <v>6</v>
      </c>
      <c r="M4341">
        <v>2</v>
      </c>
      <c r="N4341" t="s">
        <v>27</v>
      </c>
      <c r="O4341" t="s">
        <v>27</v>
      </c>
      <c r="P4341">
        <v>18</v>
      </c>
      <c r="Q4341" t="s">
        <v>32</v>
      </c>
      <c r="R4341" t="s">
        <v>32</v>
      </c>
      <c r="S4341">
        <v>30</v>
      </c>
      <c r="T4341">
        <v>300</v>
      </c>
      <c r="U4341" t="s">
        <v>29</v>
      </c>
    </row>
    <row r="4342" spans="1:21" x14ac:dyDescent="0.35">
      <c r="A4342" t="s">
        <v>36</v>
      </c>
      <c r="B4342">
        <v>8</v>
      </c>
      <c r="C4342">
        <v>2024</v>
      </c>
      <c r="D4342" t="s">
        <v>169</v>
      </c>
      <c r="E4342">
        <v>136</v>
      </c>
      <c r="F4342" t="s">
        <v>170</v>
      </c>
      <c r="G4342" t="s">
        <v>24</v>
      </c>
      <c r="H4342" t="s">
        <v>25</v>
      </c>
      <c r="I4342">
        <v>551</v>
      </c>
      <c r="J4342" t="s">
        <v>26</v>
      </c>
      <c r="K4342" t="s">
        <v>28</v>
      </c>
      <c r="L4342">
        <v>6</v>
      </c>
      <c r="M4342">
        <v>1</v>
      </c>
      <c r="N4342" t="s">
        <v>27</v>
      </c>
      <c r="O4342" t="s">
        <v>27</v>
      </c>
      <c r="P4342" t="s">
        <v>28</v>
      </c>
      <c r="Q4342" t="s">
        <v>27</v>
      </c>
      <c r="R4342" t="s">
        <v>27</v>
      </c>
      <c r="S4342">
        <v>30</v>
      </c>
      <c r="T4342">
        <v>52</v>
      </c>
      <c r="U4342" t="s">
        <v>29</v>
      </c>
    </row>
    <row r="4343" spans="1:21" x14ac:dyDescent="0.35">
      <c r="A4343" t="s">
        <v>37</v>
      </c>
      <c r="B4343">
        <v>9</v>
      </c>
      <c r="C4343">
        <v>2024</v>
      </c>
      <c r="D4343" t="s">
        <v>169</v>
      </c>
      <c r="E4343">
        <v>136</v>
      </c>
      <c r="F4343" t="s">
        <v>170</v>
      </c>
      <c r="G4343" t="s">
        <v>24</v>
      </c>
      <c r="H4343" t="s">
        <v>25</v>
      </c>
      <c r="I4343">
        <v>770</v>
      </c>
      <c r="J4343" t="s">
        <v>26</v>
      </c>
      <c r="K4343" t="s">
        <v>28</v>
      </c>
      <c r="L4343">
        <v>6</v>
      </c>
      <c r="M4343">
        <v>1</v>
      </c>
      <c r="N4343" t="s">
        <v>27</v>
      </c>
      <c r="O4343" t="s">
        <v>27</v>
      </c>
      <c r="P4343" t="s">
        <v>28</v>
      </c>
      <c r="Q4343" t="s">
        <v>27</v>
      </c>
      <c r="R4343" t="s">
        <v>27</v>
      </c>
      <c r="S4343">
        <v>40</v>
      </c>
      <c r="T4343">
        <v>210</v>
      </c>
      <c r="U4343" t="s">
        <v>29</v>
      </c>
    </row>
    <row r="4344" spans="1:21" x14ac:dyDescent="0.35">
      <c r="A4344" t="s">
        <v>38</v>
      </c>
      <c r="B4344">
        <v>10</v>
      </c>
      <c r="C4344">
        <v>2024</v>
      </c>
      <c r="D4344" t="s">
        <v>169</v>
      </c>
      <c r="E4344">
        <v>136</v>
      </c>
      <c r="F4344" t="s">
        <v>170</v>
      </c>
      <c r="G4344" t="s">
        <v>24</v>
      </c>
      <c r="H4344" t="s">
        <v>25</v>
      </c>
      <c r="I4344">
        <v>678</v>
      </c>
      <c r="J4344" t="s">
        <v>26</v>
      </c>
      <c r="K4344" t="s">
        <v>28</v>
      </c>
      <c r="L4344">
        <v>6</v>
      </c>
      <c r="M4344">
        <v>1</v>
      </c>
      <c r="N4344" t="s">
        <v>27</v>
      </c>
      <c r="O4344" t="s">
        <v>27</v>
      </c>
      <c r="P4344" t="s">
        <v>28</v>
      </c>
      <c r="Q4344" t="s">
        <v>27</v>
      </c>
      <c r="R4344" t="s">
        <v>27</v>
      </c>
      <c r="S4344">
        <v>30</v>
      </c>
      <c r="T4344">
        <v>193</v>
      </c>
      <c r="U4344" t="s">
        <v>39</v>
      </c>
    </row>
    <row r="4345" spans="1:21" x14ac:dyDescent="0.35">
      <c r="A4345" t="s">
        <v>40</v>
      </c>
      <c r="B4345">
        <v>11</v>
      </c>
      <c r="C4345">
        <v>2024</v>
      </c>
      <c r="D4345" t="s">
        <v>169</v>
      </c>
      <c r="E4345">
        <v>136</v>
      </c>
      <c r="F4345" t="s">
        <v>170</v>
      </c>
      <c r="G4345" t="s">
        <v>24</v>
      </c>
      <c r="H4345" t="s">
        <v>25</v>
      </c>
      <c r="I4345">
        <v>789</v>
      </c>
      <c r="J4345" t="s">
        <v>26</v>
      </c>
      <c r="K4345" t="s">
        <v>28</v>
      </c>
      <c r="L4345">
        <v>6</v>
      </c>
      <c r="M4345">
        <v>2</v>
      </c>
      <c r="N4345" t="s">
        <v>27</v>
      </c>
      <c r="O4345" t="s">
        <v>27</v>
      </c>
      <c r="P4345">
        <v>18</v>
      </c>
      <c r="Q4345" t="s">
        <v>32</v>
      </c>
      <c r="R4345" t="s">
        <v>32</v>
      </c>
      <c r="S4345">
        <v>40</v>
      </c>
      <c r="T4345">
        <v>179</v>
      </c>
      <c r="U4345" t="s">
        <v>29</v>
      </c>
    </row>
    <row r="4346" spans="1:21" x14ac:dyDescent="0.35">
      <c r="A4346" t="s">
        <v>41</v>
      </c>
      <c r="B4346">
        <v>12</v>
      </c>
      <c r="C4346">
        <v>2024</v>
      </c>
      <c r="D4346" t="s">
        <v>169</v>
      </c>
      <c r="E4346">
        <v>136</v>
      </c>
      <c r="F4346" t="s">
        <v>170</v>
      </c>
      <c r="G4346" t="s">
        <v>24</v>
      </c>
      <c r="H4346" t="s">
        <v>25</v>
      </c>
      <c r="I4346">
        <v>730</v>
      </c>
      <c r="J4346" t="s">
        <v>26</v>
      </c>
      <c r="K4346" t="s">
        <v>28</v>
      </c>
      <c r="L4346">
        <v>6</v>
      </c>
      <c r="M4346">
        <v>2</v>
      </c>
      <c r="N4346" t="s">
        <v>27</v>
      </c>
      <c r="O4346" t="s">
        <v>27</v>
      </c>
      <c r="P4346">
        <v>18</v>
      </c>
      <c r="Q4346" t="s">
        <v>32</v>
      </c>
      <c r="R4346" t="s">
        <v>27</v>
      </c>
      <c r="S4346">
        <v>24</v>
      </c>
      <c r="T4346">
        <v>80</v>
      </c>
      <c r="U4346" t="s">
        <v>29</v>
      </c>
    </row>
    <row r="4347" spans="1:21" x14ac:dyDescent="0.35">
      <c r="A4347" t="s">
        <v>42</v>
      </c>
      <c r="B4347">
        <v>13</v>
      </c>
      <c r="C4347">
        <v>2024</v>
      </c>
      <c r="D4347" t="s">
        <v>169</v>
      </c>
      <c r="E4347">
        <v>136</v>
      </c>
      <c r="F4347" t="s">
        <v>170</v>
      </c>
      <c r="G4347" t="s">
        <v>24</v>
      </c>
      <c r="H4347" t="s">
        <v>25</v>
      </c>
      <c r="I4347">
        <v>565</v>
      </c>
      <c r="J4347" t="s">
        <v>26</v>
      </c>
      <c r="K4347" t="s">
        <v>28</v>
      </c>
      <c r="L4347">
        <v>6</v>
      </c>
      <c r="M4347">
        <v>2</v>
      </c>
      <c r="N4347" t="s">
        <v>27</v>
      </c>
      <c r="O4347" t="s">
        <v>32</v>
      </c>
      <c r="P4347">
        <v>18</v>
      </c>
      <c r="Q4347" t="s">
        <v>27</v>
      </c>
      <c r="R4347" t="s">
        <v>32</v>
      </c>
      <c r="S4347">
        <v>30</v>
      </c>
      <c r="T4347">
        <v>65</v>
      </c>
      <c r="U4347" t="s">
        <v>29</v>
      </c>
    </row>
    <row r="4348" spans="1:21" x14ac:dyDescent="0.35">
      <c r="A4348" t="s">
        <v>43</v>
      </c>
      <c r="B4348">
        <v>15</v>
      </c>
      <c r="C4348">
        <v>2024</v>
      </c>
      <c r="D4348" t="s">
        <v>169</v>
      </c>
      <c r="E4348">
        <v>136</v>
      </c>
      <c r="F4348" t="s">
        <v>170</v>
      </c>
      <c r="G4348" t="s">
        <v>24</v>
      </c>
      <c r="H4348" t="s">
        <v>25</v>
      </c>
      <c r="I4348">
        <v>785</v>
      </c>
      <c r="J4348" t="s">
        <v>26</v>
      </c>
      <c r="K4348" t="s">
        <v>28</v>
      </c>
      <c r="L4348">
        <v>6</v>
      </c>
      <c r="M4348">
        <v>1</v>
      </c>
      <c r="N4348" t="s">
        <v>27</v>
      </c>
      <c r="O4348" t="s">
        <v>32</v>
      </c>
      <c r="P4348">
        <v>18</v>
      </c>
      <c r="Q4348" t="s">
        <v>27</v>
      </c>
      <c r="R4348" t="s">
        <v>32</v>
      </c>
      <c r="S4348">
        <v>30</v>
      </c>
      <c r="T4348">
        <v>230</v>
      </c>
      <c r="U4348" t="s">
        <v>27</v>
      </c>
    </row>
    <row r="4349" spans="1:21" x14ac:dyDescent="0.35">
      <c r="A4349" t="s">
        <v>44</v>
      </c>
      <c r="B4349">
        <v>16</v>
      </c>
      <c r="C4349">
        <v>2024</v>
      </c>
      <c r="D4349" t="s">
        <v>169</v>
      </c>
      <c r="E4349">
        <v>136</v>
      </c>
      <c r="F4349" t="s">
        <v>170</v>
      </c>
      <c r="G4349" t="s">
        <v>24</v>
      </c>
      <c r="H4349" t="s">
        <v>25</v>
      </c>
      <c r="I4349">
        <v>565</v>
      </c>
      <c r="J4349" t="s">
        <v>26</v>
      </c>
      <c r="K4349" t="s">
        <v>28</v>
      </c>
      <c r="L4349">
        <v>6</v>
      </c>
      <c r="M4349">
        <v>2</v>
      </c>
      <c r="N4349" t="s">
        <v>27</v>
      </c>
      <c r="O4349" t="s">
        <v>27</v>
      </c>
      <c r="P4349" t="s">
        <v>28</v>
      </c>
      <c r="Q4349" t="s">
        <v>32</v>
      </c>
      <c r="R4349" t="s">
        <v>32</v>
      </c>
      <c r="S4349">
        <v>32</v>
      </c>
      <c r="T4349">
        <v>50</v>
      </c>
      <c r="U4349" t="s">
        <v>29</v>
      </c>
    </row>
    <row r="4350" spans="1:21" x14ac:dyDescent="0.35">
      <c r="A4350" t="s">
        <v>45</v>
      </c>
      <c r="B4350">
        <v>17</v>
      </c>
      <c r="C4350">
        <v>2024</v>
      </c>
      <c r="D4350" t="s">
        <v>169</v>
      </c>
      <c r="E4350">
        <v>136</v>
      </c>
      <c r="F4350" t="s">
        <v>170</v>
      </c>
      <c r="G4350" t="s">
        <v>24</v>
      </c>
      <c r="H4350" t="s">
        <v>25</v>
      </c>
      <c r="I4350">
        <v>585</v>
      </c>
      <c r="J4350" t="s">
        <v>26</v>
      </c>
      <c r="K4350" t="s">
        <v>28</v>
      </c>
      <c r="L4350">
        <v>6</v>
      </c>
      <c r="M4350">
        <v>1</v>
      </c>
      <c r="N4350" t="s">
        <v>27</v>
      </c>
      <c r="O4350" t="s">
        <v>27</v>
      </c>
      <c r="P4350">
        <v>21</v>
      </c>
      <c r="Q4350" t="s">
        <v>32</v>
      </c>
      <c r="R4350" t="s">
        <v>32</v>
      </c>
      <c r="S4350">
        <v>40</v>
      </c>
      <c r="T4350">
        <v>60</v>
      </c>
      <c r="U4350" t="s">
        <v>29</v>
      </c>
    </row>
    <row r="4351" spans="1:21" x14ac:dyDescent="0.35">
      <c r="A4351" t="s">
        <v>46</v>
      </c>
      <c r="B4351">
        <v>18</v>
      </c>
      <c r="C4351">
        <v>2024</v>
      </c>
      <c r="D4351" t="s">
        <v>169</v>
      </c>
      <c r="E4351">
        <v>136</v>
      </c>
      <c r="F4351" t="s">
        <v>170</v>
      </c>
      <c r="G4351" t="s">
        <v>24</v>
      </c>
      <c r="H4351" t="s">
        <v>25</v>
      </c>
      <c r="I4351">
        <v>585</v>
      </c>
      <c r="J4351" t="s">
        <v>26</v>
      </c>
      <c r="K4351" t="s">
        <v>28</v>
      </c>
      <c r="L4351">
        <v>6</v>
      </c>
      <c r="M4351">
        <v>1</v>
      </c>
      <c r="N4351" t="s">
        <v>27</v>
      </c>
      <c r="O4351" t="s">
        <v>32</v>
      </c>
      <c r="P4351">
        <v>18</v>
      </c>
      <c r="Q4351" t="s">
        <v>32</v>
      </c>
      <c r="R4351" t="s">
        <v>32</v>
      </c>
      <c r="S4351">
        <v>22</v>
      </c>
      <c r="T4351">
        <v>100</v>
      </c>
      <c r="U4351" t="s">
        <v>29</v>
      </c>
    </row>
    <row r="4352" spans="1:21" x14ac:dyDescent="0.35">
      <c r="A4352" t="s">
        <v>47</v>
      </c>
      <c r="B4352">
        <v>19</v>
      </c>
      <c r="C4352">
        <v>2024</v>
      </c>
      <c r="D4352" t="s">
        <v>169</v>
      </c>
      <c r="E4352">
        <v>136</v>
      </c>
      <c r="F4352" t="s">
        <v>170</v>
      </c>
      <c r="G4352" t="s">
        <v>24</v>
      </c>
      <c r="H4352" t="s">
        <v>25</v>
      </c>
      <c r="I4352">
        <v>605</v>
      </c>
      <c r="J4352" t="s">
        <v>26</v>
      </c>
      <c r="K4352" t="s">
        <v>28</v>
      </c>
      <c r="L4352">
        <v>6</v>
      </c>
      <c r="M4352">
        <v>1</v>
      </c>
      <c r="N4352" t="s">
        <v>27</v>
      </c>
      <c r="O4352" t="s">
        <v>27</v>
      </c>
      <c r="P4352" t="s">
        <v>28</v>
      </c>
      <c r="Q4352" t="s">
        <v>27</v>
      </c>
      <c r="R4352" t="s">
        <v>32</v>
      </c>
      <c r="S4352">
        <v>40</v>
      </c>
      <c r="T4352">
        <v>60</v>
      </c>
      <c r="U4352" t="s">
        <v>29</v>
      </c>
    </row>
    <row r="4353" spans="1:21" x14ac:dyDescent="0.35">
      <c r="A4353" t="s">
        <v>48</v>
      </c>
      <c r="B4353">
        <v>20</v>
      </c>
      <c r="C4353">
        <v>2024</v>
      </c>
      <c r="D4353" t="s">
        <v>169</v>
      </c>
      <c r="E4353">
        <v>136</v>
      </c>
      <c r="F4353" t="s">
        <v>170</v>
      </c>
      <c r="G4353" t="s">
        <v>24</v>
      </c>
      <c r="H4353" t="s">
        <v>25</v>
      </c>
      <c r="I4353">
        <v>568</v>
      </c>
      <c r="J4353" t="s">
        <v>26</v>
      </c>
      <c r="K4353" t="s">
        <v>28</v>
      </c>
      <c r="L4353">
        <v>6</v>
      </c>
      <c r="M4353">
        <v>2</v>
      </c>
      <c r="N4353" t="s">
        <v>27</v>
      </c>
      <c r="O4353" t="s">
        <v>32</v>
      </c>
      <c r="P4353" t="s">
        <v>28</v>
      </c>
      <c r="Q4353" t="s">
        <v>32</v>
      </c>
      <c r="R4353" t="s">
        <v>32</v>
      </c>
      <c r="S4353">
        <v>40</v>
      </c>
      <c r="T4353">
        <v>134</v>
      </c>
      <c r="U4353" t="s">
        <v>29</v>
      </c>
    </row>
    <row r="4354" spans="1:21" x14ac:dyDescent="0.35">
      <c r="A4354" t="s">
        <v>49</v>
      </c>
      <c r="B4354">
        <v>21</v>
      </c>
      <c r="C4354">
        <v>2024</v>
      </c>
      <c r="D4354" t="s">
        <v>169</v>
      </c>
      <c r="E4354">
        <v>136</v>
      </c>
      <c r="F4354" t="s">
        <v>170</v>
      </c>
      <c r="G4354" t="s">
        <v>24</v>
      </c>
      <c r="H4354" t="s">
        <v>25</v>
      </c>
      <c r="I4354">
        <v>710</v>
      </c>
      <c r="J4354" t="s">
        <v>26</v>
      </c>
      <c r="K4354" t="s">
        <v>28</v>
      </c>
      <c r="L4354">
        <v>6</v>
      </c>
      <c r="M4354">
        <v>2</v>
      </c>
      <c r="N4354" t="s">
        <v>27</v>
      </c>
      <c r="O4354" t="s">
        <v>32</v>
      </c>
      <c r="P4354" t="s">
        <v>28</v>
      </c>
      <c r="Q4354" t="s">
        <v>27</v>
      </c>
      <c r="R4354" t="s">
        <v>32</v>
      </c>
      <c r="S4354">
        <v>30</v>
      </c>
      <c r="T4354">
        <v>190</v>
      </c>
      <c r="U4354" t="s">
        <v>29</v>
      </c>
    </row>
    <row r="4355" spans="1:21" x14ac:dyDescent="0.35">
      <c r="A4355" t="s">
        <v>50</v>
      </c>
      <c r="B4355">
        <v>22</v>
      </c>
      <c r="C4355">
        <v>2024</v>
      </c>
      <c r="D4355" t="s">
        <v>169</v>
      </c>
      <c r="E4355">
        <v>136</v>
      </c>
      <c r="F4355" t="s">
        <v>170</v>
      </c>
      <c r="G4355" t="s">
        <v>24</v>
      </c>
      <c r="H4355" t="s">
        <v>25</v>
      </c>
      <c r="I4355">
        <v>735</v>
      </c>
      <c r="J4355" t="s">
        <v>26</v>
      </c>
      <c r="K4355" t="s">
        <v>28</v>
      </c>
      <c r="L4355">
        <v>6</v>
      </c>
      <c r="M4355">
        <v>2</v>
      </c>
      <c r="N4355" t="s">
        <v>27</v>
      </c>
      <c r="O4355" t="s">
        <v>32</v>
      </c>
      <c r="P4355">
        <v>21</v>
      </c>
      <c r="Q4355" t="s">
        <v>32</v>
      </c>
      <c r="R4355" t="s">
        <v>32</v>
      </c>
      <c r="S4355">
        <v>30</v>
      </c>
      <c r="T4355">
        <v>280</v>
      </c>
      <c r="U4355" t="s">
        <v>39</v>
      </c>
    </row>
    <row r="4356" spans="1:21" x14ac:dyDescent="0.35">
      <c r="A4356" t="s">
        <v>51</v>
      </c>
      <c r="B4356">
        <v>23</v>
      </c>
      <c r="C4356">
        <v>2024</v>
      </c>
      <c r="D4356" t="s">
        <v>169</v>
      </c>
      <c r="E4356">
        <v>136</v>
      </c>
      <c r="F4356" t="s">
        <v>170</v>
      </c>
      <c r="G4356" t="s">
        <v>24</v>
      </c>
      <c r="H4356" t="s">
        <v>25</v>
      </c>
      <c r="I4356">
        <v>515</v>
      </c>
      <c r="J4356" t="s">
        <v>26</v>
      </c>
      <c r="K4356" t="s">
        <v>28</v>
      </c>
      <c r="L4356">
        <v>6</v>
      </c>
      <c r="M4356">
        <v>1</v>
      </c>
      <c r="N4356" t="s">
        <v>27</v>
      </c>
      <c r="O4356" t="s">
        <v>27</v>
      </c>
      <c r="P4356" t="s">
        <v>28</v>
      </c>
      <c r="Q4356" t="s">
        <v>32</v>
      </c>
      <c r="R4356" t="s">
        <v>32</v>
      </c>
      <c r="S4356">
        <v>0</v>
      </c>
      <c r="T4356">
        <v>50</v>
      </c>
      <c r="U4356" t="s">
        <v>29</v>
      </c>
    </row>
    <row r="4357" spans="1:21" x14ac:dyDescent="0.35">
      <c r="A4357" t="s">
        <v>52</v>
      </c>
      <c r="B4357">
        <v>24</v>
      </c>
      <c r="C4357">
        <v>2024</v>
      </c>
      <c r="D4357" t="s">
        <v>169</v>
      </c>
      <c r="E4357">
        <v>136</v>
      </c>
      <c r="F4357" t="s">
        <v>170</v>
      </c>
      <c r="G4357" t="s">
        <v>24</v>
      </c>
      <c r="H4357" t="s">
        <v>25</v>
      </c>
      <c r="I4357">
        <v>635</v>
      </c>
      <c r="J4357" t="s">
        <v>26</v>
      </c>
      <c r="K4357" t="s">
        <v>28</v>
      </c>
      <c r="L4357">
        <v>6</v>
      </c>
      <c r="M4357">
        <v>2</v>
      </c>
      <c r="N4357" t="s">
        <v>27</v>
      </c>
      <c r="O4357" t="s">
        <v>27</v>
      </c>
      <c r="P4357" t="s">
        <v>28</v>
      </c>
      <c r="Q4357" t="s">
        <v>32</v>
      </c>
      <c r="R4357" t="s">
        <v>32</v>
      </c>
      <c r="S4357">
        <v>30</v>
      </c>
      <c r="T4357">
        <v>271</v>
      </c>
      <c r="U4357" t="s">
        <v>29</v>
      </c>
    </row>
    <row r="4358" spans="1:21" x14ac:dyDescent="0.35">
      <c r="A4358" t="s">
        <v>53</v>
      </c>
      <c r="B4358">
        <v>25</v>
      </c>
      <c r="C4358">
        <v>2024</v>
      </c>
      <c r="D4358" t="s">
        <v>169</v>
      </c>
      <c r="E4358">
        <v>136</v>
      </c>
      <c r="F4358" t="s">
        <v>170</v>
      </c>
      <c r="G4358" t="s">
        <v>24</v>
      </c>
      <c r="H4358" t="s">
        <v>25</v>
      </c>
      <c r="I4358">
        <v>711</v>
      </c>
      <c r="J4358" t="s">
        <v>26</v>
      </c>
      <c r="K4358" t="s">
        <v>28</v>
      </c>
      <c r="L4358">
        <v>6</v>
      </c>
      <c r="M4358">
        <v>1</v>
      </c>
      <c r="N4358" t="s">
        <v>27</v>
      </c>
      <c r="O4358" t="s">
        <v>27</v>
      </c>
      <c r="P4358" t="s">
        <v>28</v>
      </c>
      <c r="Q4358" t="s">
        <v>27</v>
      </c>
      <c r="R4358" t="s">
        <v>32</v>
      </c>
      <c r="S4358">
        <v>24</v>
      </c>
      <c r="T4358">
        <v>100</v>
      </c>
      <c r="U4358" t="s">
        <v>29</v>
      </c>
    </row>
    <row r="4359" spans="1:21" x14ac:dyDescent="0.35">
      <c r="A4359" t="s">
        <v>54</v>
      </c>
      <c r="B4359">
        <v>26</v>
      </c>
      <c r="C4359">
        <v>2024</v>
      </c>
      <c r="D4359" t="s">
        <v>169</v>
      </c>
      <c r="E4359">
        <v>136</v>
      </c>
      <c r="F4359" t="s">
        <v>170</v>
      </c>
      <c r="G4359" t="s">
        <v>24</v>
      </c>
      <c r="H4359" t="s">
        <v>25</v>
      </c>
      <c r="I4359">
        <v>705.5</v>
      </c>
      <c r="J4359" t="s">
        <v>26</v>
      </c>
      <c r="K4359" t="s">
        <v>28</v>
      </c>
      <c r="L4359">
        <v>6</v>
      </c>
      <c r="M4359">
        <v>2</v>
      </c>
      <c r="N4359" t="s">
        <v>27</v>
      </c>
      <c r="O4359" t="s">
        <v>27</v>
      </c>
      <c r="P4359" t="s">
        <v>28</v>
      </c>
      <c r="Q4359" t="s">
        <v>32</v>
      </c>
      <c r="R4359" t="s">
        <v>32</v>
      </c>
      <c r="S4359">
        <v>24</v>
      </c>
      <c r="T4359">
        <v>198.5</v>
      </c>
      <c r="U4359" t="s">
        <v>29</v>
      </c>
    </row>
    <row r="4360" spans="1:21" x14ac:dyDescent="0.35">
      <c r="A4360" t="s">
        <v>55</v>
      </c>
      <c r="B4360">
        <v>27</v>
      </c>
      <c r="C4360">
        <v>2024</v>
      </c>
      <c r="D4360" t="s">
        <v>169</v>
      </c>
      <c r="E4360">
        <v>136</v>
      </c>
      <c r="F4360" t="s">
        <v>170</v>
      </c>
      <c r="G4360" t="s">
        <v>24</v>
      </c>
      <c r="H4360" t="s">
        <v>25</v>
      </c>
      <c r="I4360">
        <v>695</v>
      </c>
      <c r="J4360" t="s">
        <v>26</v>
      </c>
      <c r="K4360" t="s">
        <v>28</v>
      </c>
      <c r="L4360">
        <v>6</v>
      </c>
      <c r="M4360">
        <v>1</v>
      </c>
      <c r="N4360" t="s">
        <v>27</v>
      </c>
      <c r="O4360" t="s">
        <v>32</v>
      </c>
      <c r="P4360" t="s">
        <v>28</v>
      </c>
      <c r="Q4360" t="s">
        <v>32</v>
      </c>
      <c r="R4360" t="s">
        <v>32</v>
      </c>
      <c r="S4360">
        <v>20</v>
      </c>
      <c r="T4360">
        <v>120</v>
      </c>
      <c r="U4360" t="s">
        <v>29</v>
      </c>
    </row>
    <row r="4361" spans="1:21" x14ac:dyDescent="0.35">
      <c r="A4361" t="s">
        <v>56</v>
      </c>
      <c r="B4361">
        <v>28</v>
      </c>
      <c r="C4361">
        <v>2024</v>
      </c>
      <c r="D4361" t="s">
        <v>169</v>
      </c>
      <c r="E4361">
        <v>136</v>
      </c>
      <c r="F4361" t="s">
        <v>170</v>
      </c>
      <c r="G4361" t="s">
        <v>24</v>
      </c>
      <c r="H4361" t="s">
        <v>25</v>
      </c>
      <c r="I4361">
        <v>810</v>
      </c>
      <c r="J4361" t="s">
        <v>26</v>
      </c>
      <c r="K4361" t="s">
        <v>28</v>
      </c>
      <c r="L4361">
        <v>6</v>
      </c>
      <c r="M4361">
        <v>2</v>
      </c>
      <c r="N4361" t="s">
        <v>27</v>
      </c>
      <c r="O4361" t="s">
        <v>27</v>
      </c>
      <c r="P4361" t="s">
        <v>28</v>
      </c>
      <c r="Q4361" t="s">
        <v>32</v>
      </c>
      <c r="R4361" t="s">
        <v>32</v>
      </c>
      <c r="S4361">
        <v>30</v>
      </c>
      <c r="T4361">
        <v>150</v>
      </c>
      <c r="U4361" t="s">
        <v>29</v>
      </c>
    </row>
    <row r="4362" spans="1:21" x14ac:dyDescent="0.35">
      <c r="A4362" t="s">
        <v>57</v>
      </c>
      <c r="B4362">
        <v>29</v>
      </c>
      <c r="C4362">
        <v>2024</v>
      </c>
      <c r="D4362" t="s">
        <v>169</v>
      </c>
      <c r="E4362">
        <v>136</v>
      </c>
      <c r="F4362" t="s">
        <v>170</v>
      </c>
      <c r="G4362" t="s">
        <v>24</v>
      </c>
      <c r="H4362" t="s">
        <v>25</v>
      </c>
      <c r="I4362">
        <v>510</v>
      </c>
      <c r="J4362" t="s">
        <v>26</v>
      </c>
      <c r="K4362" t="s">
        <v>28</v>
      </c>
      <c r="L4362">
        <v>6</v>
      </c>
      <c r="M4362">
        <v>2</v>
      </c>
      <c r="N4362" t="s">
        <v>27</v>
      </c>
      <c r="O4362" t="s">
        <v>27</v>
      </c>
      <c r="P4362">
        <v>21</v>
      </c>
      <c r="Q4362" t="s">
        <v>32</v>
      </c>
      <c r="R4362" t="s">
        <v>32</v>
      </c>
      <c r="S4362">
        <v>30</v>
      </c>
      <c r="T4362">
        <v>50</v>
      </c>
      <c r="U4362" t="s">
        <v>39</v>
      </c>
    </row>
    <row r="4363" spans="1:21" x14ac:dyDescent="0.35">
      <c r="A4363" t="s">
        <v>58</v>
      </c>
      <c r="B4363">
        <v>30</v>
      </c>
      <c r="C4363">
        <v>2024</v>
      </c>
      <c r="D4363" t="s">
        <v>169</v>
      </c>
      <c r="E4363">
        <v>136</v>
      </c>
      <c r="F4363" t="s">
        <v>170</v>
      </c>
      <c r="G4363" t="s">
        <v>24</v>
      </c>
      <c r="H4363" t="s">
        <v>25</v>
      </c>
      <c r="I4363">
        <v>585</v>
      </c>
      <c r="J4363" t="s">
        <v>26</v>
      </c>
      <c r="K4363" t="s">
        <v>28</v>
      </c>
      <c r="L4363">
        <v>6</v>
      </c>
      <c r="M4363">
        <v>2</v>
      </c>
      <c r="N4363" t="s">
        <v>27</v>
      </c>
      <c r="O4363" t="s">
        <v>32</v>
      </c>
      <c r="P4363">
        <v>18</v>
      </c>
      <c r="Q4363" t="s">
        <v>32</v>
      </c>
      <c r="R4363" t="s">
        <v>32</v>
      </c>
      <c r="S4363">
        <v>30</v>
      </c>
      <c r="T4363">
        <v>120</v>
      </c>
      <c r="U4363" t="s">
        <v>29</v>
      </c>
    </row>
    <row r="4364" spans="1:21" x14ac:dyDescent="0.35">
      <c r="A4364" t="s">
        <v>59</v>
      </c>
      <c r="B4364">
        <v>31</v>
      </c>
      <c r="C4364">
        <v>2024</v>
      </c>
      <c r="D4364" t="s">
        <v>169</v>
      </c>
      <c r="E4364">
        <v>136</v>
      </c>
      <c r="F4364" t="s">
        <v>170</v>
      </c>
      <c r="G4364" t="s">
        <v>24</v>
      </c>
      <c r="H4364" t="s">
        <v>25</v>
      </c>
      <c r="I4364">
        <v>683</v>
      </c>
      <c r="J4364" t="s">
        <v>26</v>
      </c>
      <c r="K4364" t="s">
        <v>28</v>
      </c>
      <c r="L4364">
        <v>6</v>
      </c>
      <c r="M4364">
        <v>2</v>
      </c>
      <c r="N4364" t="s">
        <v>27</v>
      </c>
      <c r="O4364" t="s">
        <v>32</v>
      </c>
      <c r="P4364">
        <v>19</v>
      </c>
      <c r="Q4364" t="s">
        <v>32</v>
      </c>
      <c r="R4364" t="s">
        <v>32</v>
      </c>
      <c r="S4364">
        <v>20</v>
      </c>
      <c r="T4364">
        <v>133</v>
      </c>
      <c r="U4364" t="s">
        <v>29</v>
      </c>
    </row>
    <row r="4365" spans="1:21" x14ac:dyDescent="0.35">
      <c r="A4365" t="s">
        <v>60</v>
      </c>
      <c r="B4365">
        <v>32</v>
      </c>
      <c r="C4365">
        <v>2024</v>
      </c>
      <c r="D4365" t="s">
        <v>169</v>
      </c>
      <c r="E4365">
        <v>136</v>
      </c>
      <c r="F4365" t="s">
        <v>170</v>
      </c>
      <c r="G4365" t="s">
        <v>24</v>
      </c>
      <c r="H4365" t="s">
        <v>25</v>
      </c>
      <c r="I4365">
        <v>810</v>
      </c>
      <c r="J4365" t="s">
        <v>26</v>
      </c>
      <c r="K4365" t="s">
        <v>28</v>
      </c>
      <c r="L4365">
        <v>6</v>
      </c>
      <c r="M4365">
        <v>2</v>
      </c>
      <c r="N4365" t="s">
        <v>27</v>
      </c>
      <c r="O4365" t="s">
        <v>32</v>
      </c>
      <c r="P4365" t="s">
        <v>28</v>
      </c>
      <c r="Q4365" t="s">
        <v>32</v>
      </c>
      <c r="R4365" t="s">
        <v>32</v>
      </c>
      <c r="S4365">
        <v>30</v>
      </c>
      <c r="T4365">
        <v>300</v>
      </c>
      <c r="U4365" t="s">
        <v>29</v>
      </c>
    </row>
    <row r="4366" spans="1:21" x14ac:dyDescent="0.35">
      <c r="A4366" t="s">
        <v>61</v>
      </c>
      <c r="B4366">
        <v>33</v>
      </c>
      <c r="C4366">
        <v>2024</v>
      </c>
      <c r="D4366" t="s">
        <v>169</v>
      </c>
      <c r="E4366">
        <v>136</v>
      </c>
      <c r="F4366" t="s">
        <v>170</v>
      </c>
      <c r="G4366" t="s">
        <v>24</v>
      </c>
      <c r="H4366" t="s">
        <v>25</v>
      </c>
      <c r="I4366">
        <v>703</v>
      </c>
      <c r="J4366" t="s">
        <v>26</v>
      </c>
      <c r="K4366" t="s">
        <v>28</v>
      </c>
      <c r="L4366">
        <v>6</v>
      </c>
      <c r="M4366">
        <v>2</v>
      </c>
      <c r="N4366" t="s">
        <v>27</v>
      </c>
      <c r="O4366" t="s">
        <v>27</v>
      </c>
      <c r="P4366" t="s">
        <v>28</v>
      </c>
      <c r="Q4366" t="s">
        <v>32</v>
      </c>
      <c r="R4366" t="s">
        <v>32</v>
      </c>
      <c r="S4366">
        <v>24</v>
      </c>
      <c r="T4366">
        <v>110</v>
      </c>
      <c r="U4366" t="s">
        <v>29</v>
      </c>
    </row>
    <row r="4367" spans="1:21" x14ac:dyDescent="0.35">
      <c r="A4367" t="s">
        <v>62</v>
      </c>
      <c r="B4367">
        <v>34</v>
      </c>
      <c r="C4367">
        <v>2024</v>
      </c>
      <c r="D4367" t="s">
        <v>169</v>
      </c>
      <c r="E4367">
        <v>136</v>
      </c>
      <c r="F4367" t="s">
        <v>170</v>
      </c>
      <c r="G4367" t="s">
        <v>24</v>
      </c>
      <c r="H4367" t="s">
        <v>25</v>
      </c>
      <c r="I4367">
        <v>720</v>
      </c>
      <c r="J4367" t="s">
        <v>26</v>
      </c>
      <c r="K4367" t="s">
        <v>28</v>
      </c>
      <c r="L4367">
        <v>6</v>
      </c>
      <c r="M4367">
        <v>2</v>
      </c>
      <c r="N4367" t="s">
        <v>27</v>
      </c>
      <c r="O4367" t="s">
        <v>27</v>
      </c>
      <c r="P4367">
        <v>18</v>
      </c>
      <c r="Q4367" t="s">
        <v>32</v>
      </c>
      <c r="R4367" t="s">
        <v>32</v>
      </c>
      <c r="S4367">
        <v>30</v>
      </c>
      <c r="T4367">
        <v>110</v>
      </c>
      <c r="U4367" t="s">
        <v>29</v>
      </c>
    </row>
    <row r="4368" spans="1:21" x14ac:dyDescent="0.35">
      <c r="A4368" t="s">
        <v>63</v>
      </c>
      <c r="B4368">
        <v>35</v>
      </c>
      <c r="C4368">
        <v>2024</v>
      </c>
      <c r="D4368" t="s">
        <v>169</v>
      </c>
      <c r="E4368">
        <v>136</v>
      </c>
      <c r="F4368" t="s">
        <v>170</v>
      </c>
      <c r="G4368" t="s">
        <v>24</v>
      </c>
      <c r="H4368" t="s">
        <v>25</v>
      </c>
      <c r="I4368">
        <v>785</v>
      </c>
      <c r="J4368" t="s">
        <v>26</v>
      </c>
      <c r="K4368" t="s">
        <v>28</v>
      </c>
      <c r="L4368">
        <v>6</v>
      </c>
      <c r="M4368">
        <v>2</v>
      </c>
      <c r="N4368" t="s">
        <v>27</v>
      </c>
      <c r="O4368" t="s">
        <v>27</v>
      </c>
      <c r="P4368" t="s">
        <v>28</v>
      </c>
      <c r="Q4368" t="s">
        <v>27</v>
      </c>
      <c r="R4368" t="s">
        <v>32</v>
      </c>
      <c r="S4368">
        <v>30</v>
      </c>
      <c r="T4368">
        <v>160</v>
      </c>
      <c r="U4368" t="s">
        <v>39</v>
      </c>
    </row>
    <row r="4369" spans="1:21" x14ac:dyDescent="0.35">
      <c r="A4369" t="s">
        <v>64</v>
      </c>
      <c r="B4369">
        <v>36</v>
      </c>
      <c r="C4369">
        <v>2024</v>
      </c>
      <c r="D4369" t="s">
        <v>169</v>
      </c>
      <c r="E4369">
        <v>136</v>
      </c>
      <c r="F4369" t="s">
        <v>170</v>
      </c>
      <c r="G4369" t="s">
        <v>24</v>
      </c>
      <c r="H4369" t="s">
        <v>25</v>
      </c>
      <c r="I4369">
        <v>779</v>
      </c>
      <c r="J4369" t="s">
        <v>26</v>
      </c>
      <c r="K4369" t="s">
        <v>28</v>
      </c>
      <c r="L4369">
        <v>6</v>
      </c>
      <c r="M4369">
        <v>1</v>
      </c>
      <c r="N4369" t="s">
        <v>27</v>
      </c>
      <c r="O4369" t="s">
        <v>32</v>
      </c>
      <c r="P4369">
        <v>21</v>
      </c>
      <c r="Q4369" t="s">
        <v>32</v>
      </c>
      <c r="R4369" t="s">
        <v>27</v>
      </c>
      <c r="S4369">
        <v>20</v>
      </c>
      <c r="T4369">
        <v>149.33000000000001</v>
      </c>
      <c r="U4369" t="s">
        <v>29</v>
      </c>
    </row>
    <row r="4370" spans="1:21" x14ac:dyDescent="0.35">
      <c r="A4370" t="s">
        <v>65</v>
      </c>
      <c r="B4370">
        <v>37</v>
      </c>
      <c r="C4370">
        <v>2024</v>
      </c>
      <c r="D4370" t="s">
        <v>169</v>
      </c>
      <c r="E4370">
        <v>136</v>
      </c>
      <c r="F4370" t="s">
        <v>170</v>
      </c>
      <c r="G4370" t="s">
        <v>24</v>
      </c>
      <c r="H4370" t="s">
        <v>25</v>
      </c>
      <c r="I4370">
        <v>635</v>
      </c>
      <c r="J4370" t="s">
        <v>26</v>
      </c>
      <c r="K4370" t="s">
        <v>28</v>
      </c>
      <c r="L4370">
        <v>6</v>
      </c>
      <c r="M4370">
        <v>2</v>
      </c>
      <c r="N4370" t="s">
        <v>27</v>
      </c>
      <c r="O4370" t="s">
        <v>27</v>
      </c>
      <c r="P4370" t="s">
        <v>28</v>
      </c>
      <c r="Q4370" t="s">
        <v>32</v>
      </c>
      <c r="R4370" t="s">
        <v>32</v>
      </c>
      <c r="S4370">
        <v>30</v>
      </c>
      <c r="T4370">
        <v>240</v>
      </c>
      <c r="U4370" t="s">
        <v>29</v>
      </c>
    </row>
    <row r="4371" spans="1:21" x14ac:dyDescent="0.35">
      <c r="A4371" t="s">
        <v>66</v>
      </c>
      <c r="B4371">
        <v>38</v>
      </c>
      <c r="C4371">
        <v>2024</v>
      </c>
      <c r="D4371" t="s">
        <v>169</v>
      </c>
      <c r="E4371">
        <v>136</v>
      </c>
      <c r="F4371" t="s">
        <v>170</v>
      </c>
      <c r="G4371" t="s">
        <v>24</v>
      </c>
      <c r="H4371" t="s">
        <v>25</v>
      </c>
      <c r="I4371">
        <v>685</v>
      </c>
      <c r="J4371" t="s">
        <v>26</v>
      </c>
      <c r="K4371" t="s">
        <v>28</v>
      </c>
      <c r="L4371">
        <v>6</v>
      </c>
      <c r="M4371">
        <v>2</v>
      </c>
      <c r="N4371" t="s">
        <v>27</v>
      </c>
      <c r="O4371" t="s">
        <v>27</v>
      </c>
      <c r="P4371" t="s">
        <v>28</v>
      </c>
      <c r="Q4371" t="s">
        <v>32</v>
      </c>
      <c r="R4371" t="s">
        <v>32</v>
      </c>
      <c r="S4371">
        <v>25</v>
      </c>
      <c r="T4371">
        <v>200</v>
      </c>
      <c r="U4371" t="s">
        <v>29</v>
      </c>
    </row>
    <row r="4372" spans="1:21" x14ac:dyDescent="0.35">
      <c r="A4372" t="s">
        <v>67</v>
      </c>
      <c r="B4372">
        <v>39</v>
      </c>
      <c r="C4372">
        <v>2024</v>
      </c>
      <c r="D4372" t="s">
        <v>169</v>
      </c>
      <c r="E4372">
        <v>136</v>
      </c>
      <c r="F4372" t="s">
        <v>170</v>
      </c>
      <c r="G4372" t="s">
        <v>24</v>
      </c>
      <c r="H4372" t="s">
        <v>25</v>
      </c>
      <c r="I4372">
        <v>588.5</v>
      </c>
      <c r="J4372" t="s">
        <v>26</v>
      </c>
      <c r="K4372" t="s">
        <v>28</v>
      </c>
      <c r="L4372">
        <v>6</v>
      </c>
      <c r="M4372">
        <v>2</v>
      </c>
      <c r="N4372" t="s">
        <v>27</v>
      </c>
      <c r="O4372" t="s">
        <v>27</v>
      </c>
      <c r="P4372" t="s">
        <v>28</v>
      </c>
      <c r="Q4372" t="s">
        <v>27</v>
      </c>
      <c r="R4372" t="s">
        <v>32</v>
      </c>
      <c r="S4372">
        <v>24</v>
      </c>
      <c r="T4372">
        <v>73.5</v>
      </c>
      <c r="U4372" t="s">
        <v>29</v>
      </c>
    </row>
    <row r="4373" spans="1:21" x14ac:dyDescent="0.35">
      <c r="A4373" t="s">
        <v>68</v>
      </c>
      <c r="B4373">
        <v>40</v>
      </c>
      <c r="C4373">
        <v>2024</v>
      </c>
      <c r="D4373" t="s">
        <v>169</v>
      </c>
      <c r="E4373">
        <v>136</v>
      </c>
      <c r="F4373" t="s">
        <v>170</v>
      </c>
      <c r="G4373" t="s">
        <v>24</v>
      </c>
      <c r="H4373" t="s">
        <v>25</v>
      </c>
      <c r="I4373">
        <v>635</v>
      </c>
      <c r="J4373" t="s">
        <v>26</v>
      </c>
      <c r="K4373" t="s">
        <v>28</v>
      </c>
      <c r="L4373">
        <v>6</v>
      </c>
      <c r="M4373">
        <v>1</v>
      </c>
      <c r="N4373" t="s">
        <v>27</v>
      </c>
      <c r="O4373" t="s">
        <v>32</v>
      </c>
      <c r="P4373" t="s">
        <v>28</v>
      </c>
      <c r="Q4373" t="s">
        <v>32</v>
      </c>
      <c r="R4373" t="s">
        <v>32</v>
      </c>
      <c r="S4373">
        <v>40</v>
      </c>
      <c r="T4373">
        <v>180</v>
      </c>
      <c r="U4373" t="s">
        <v>29</v>
      </c>
    </row>
    <row r="4374" spans="1:21" x14ac:dyDescent="0.35">
      <c r="A4374" t="s">
        <v>69</v>
      </c>
      <c r="B4374">
        <v>41</v>
      </c>
      <c r="C4374">
        <v>2024</v>
      </c>
      <c r="D4374" t="s">
        <v>169</v>
      </c>
      <c r="E4374">
        <v>136</v>
      </c>
      <c r="F4374" t="s">
        <v>170</v>
      </c>
      <c r="G4374" t="s">
        <v>24</v>
      </c>
      <c r="H4374" t="s">
        <v>25</v>
      </c>
      <c r="I4374">
        <v>720</v>
      </c>
      <c r="J4374" t="s">
        <v>26</v>
      </c>
      <c r="K4374" t="s">
        <v>28</v>
      </c>
      <c r="L4374">
        <v>6</v>
      </c>
      <c r="M4374">
        <v>2</v>
      </c>
      <c r="N4374" t="s">
        <v>27</v>
      </c>
      <c r="O4374" t="s">
        <v>27</v>
      </c>
      <c r="P4374">
        <v>18</v>
      </c>
      <c r="Q4374" t="s">
        <v>32</v>
      </c>
      <c r="R4374" t="s">
        <v>32</v>
      </c>
      <c r="S4374">
        <v>24</v>
      </c>
      <c r="T4374">
        <v>229</v>
      </c>
      <c r="U4374" t="s">
        <v>29</v>
      </c>
    </row>
    <row r="4375" spans="1:21" x14ac:dyDescent="0.35">
      <c r="A4375" t="s">
        <v>70</v>
      </c>
      <c r="B4375">
        <v>42</v>
      </c>
      <c r="C4375">
        <v>2024</v>
      </c>
      <c r="D4375" t="s">
        <v>169</v>
      </c>
      <c r="E4375">
        <v>136</v>
      </c>
      <c r="F4375" t="s">
        <v>170</v>
      </c>
      <c r="G4375" t="s">
        <v>24</v>
      </c>
      <c r="H4375" t="s">
        <v>25</v>
      </c>
      <c r="I4375">
        <v>515</v>
      </c>
      <c r="J4375" t="s">
        <v>26</v>
      </c>
      <c r="K4375" t="s">
        <v>28</v>
      </c>
      <c r="L4375">
        <v>6</v>
      </c>
      <c r="M4375">
        <v>1</v>
      </c>
      <c r="N4375" t="s">
        <v>27</v>
      </c>
      <c r="O4375" t="s">
        <v>27</v>
      </c>
      <c r="P4375">
        <v>20</v>
      </c>
      <c r="Q4375" t="s">
        <v>32</v>
      </c>
      <c r="R4375" t="s">
        <v>27</v>
      </c>
      <c r="S4375">
        <v>30</v>
      </c>
      <c r="T4375">
        <v>90</v>
      </c>
      <c r="U4375" t="s">
        <v>29</v>
      </c>
    </row>
    <row r="4376" spans="1:21" x14ac:dyDescent="0.35">
      <c r="A4376" t="s">
        <v>71</v>
      </c>
      <c r="B4376">
        <v>44</v>
      </c>
      <c r="C4376">
        <v>2024</v>
      </c>
      <c r="D4376" t="s">
        <v>169</v>
      </c>
      <c r="E4376">
        <v>136</v>
      </c>
      <c r="F4376" t="s">
        <v>170</v>
      </c>
      <c r="G4376" t="s">
        <v>24</v>
      </c>
      <c r="H4376" t="s">
        <v>25</v>
      </c>
      <c r="I4376">
        <v>635</v>
      </c>
      <c r="J4376" t="s">
        <v>26</v>
      </c>
      <c r="K4376" t="s">
        <v>28</v>
      </c>
      <c r="L4376">
        <v>6</v>
      </c>
      <c r="M4376">
        <v>1</v>
      </c>
      <c r="N4376" t="s">
        <v>27</v>
      </c>
      <c r="O4376" t="s">
        <v>32</v>
      </c>
      <c r="P4376">
        <v>18</v>
      </c>
      <c r="Q4376" t="s">
        <v>32</v>
      </c>
      <c r="R4376" t="s">
        <v>32</v>
      </c>
      <c r="S4376">
        <v>24</v>
      </c>
      <c r="T4376">
        <v>150</v>
      </c>
      <c r="U4376" t="s">
        <v>29</v>
      </c>
    </row>
    <row r="4377" spans="1:21" x14ac:dyDescent="0.35">
      <c r="A4377" t="s">
        <v>72</v>
      </c>
      <c r="B4377">
        <v>45</v>
      </c>
      <c r="C4377">
        <v>2024</v>
      </c>
      <c r="D4377" t="s">
        <v>169</v>
      </c>
      <c r="E4377">
        <v>136</v>
      </c>
      <c r="F4377" t="s">
        <v>170</v>
      </c>
      <c r="G4377" t="s">
        <v>24</v>
      </c>
      <c r="H4377" t="s">
        <v>25</v>
      </c>
      <c r="I4377">
        <v>595</v>
      </c>
      <c r="J4377" t="s">
        <v>26</v>
      </c>
      <c r="K4377" t="s">
        <v>28</v>
      </c>
      <c r="L4377">
        <v>6</v>
      </c>
      <c r="M4377">
        <v>1</v>
      </c>
      <c r="N4377" t="s">
        <v>27</v>
      </c>
      <c r="O4377" t="s">
        <v>32</v>
      </c>
      <c r="P4377">
        <v>18</v>
      </c>
      <c r="Q4377" t="s">
        <v>32</v>
      </c>
      <c r="R4377" t="s">
        <v>32</v>
      </c>
      <c r="S4377">
        <v>30</v>
      </c>
      <c r="T4377">
        <v>80</v>
      </c>
      <c r="U4377" t="s">
        <v>29</v>
      </c>
    </row>
    <row r="4378" spans="1:21" x14ac:dyDescent="0.35">
      <c r="A4378" t="s">
        <v>73</v>
      </c>
      <c r="B4378">
        <v>46</v>
      </c>
      <c r="C4378">
        <v>2024</v>
      </c>
      <c r="D4378" t="s">
        <v>169</v>
      </c>
      <c r="E4378">
        <v>136</v>
      </c>
      <c r="F4378" t="s">
        <v>170</v>
      </c>
      <c r="G4378" t="s">
        <v>24</v>
      </c>
      <c r="H4378" t="s">
        <v>25</v>
      </c>
      <c r="I4378">
        <v>605</v>
      </c>
      <c r="J4378" t="s">
        <v>26</v>
      </c>
      <c r="K4378" t="s">
        <v>28</v>
      </c>
      <c r="L4378">
        <v>6</v>
      </c>
      <c r="M4378">
        <v>1</v>
      </c>
      <c r="N4378" t="s">
        <v>27</v>
      </c>
      <c r="O4378" t="s">
        <v>27</v>
      </c>
      <c r="P4378" t="s">
        <v>28</v>
      </c>
      <c r="Q4378" t="s">
        <v>32</v>
      </c>
      <c r="R4378" t="s">
        <v>32</v>
      </c>
      <c r="S4378">
        <v>30</v>
      </c>
      <c r="T4378">
        <v>120</v>
      </c>
      <c r="U4378" t="s">
        <v>39</v>
      </c>
    </row>
    <row r="4379" spans="1:21" x14ac:dyDescent="0.35">
      <c r="A4379" t="s">
        <v>74</v>
      </c>
      <c r="B4379">
        <v>47</v>
      </c>
      <c r="C4379">
        <v>2024</v>
      </c>
      <c r="D4379" t="s">
        <v>169</v>
      </c>
      <c r="E4379">
        <v>136</v>
      </c>
      <c r="F4379" t="s">
        <v>170</v>
      </c>
      <c r="G4379" t="s">
        <v>24</v>
      </c>
      <c r="H4379" t="s">
        <v>25</v>
      </c>
      <c r="I4379">
        <v>620</v>
      </c>
      <c r="J4379" t="s">
        <v>26</v>
      </c>
      <c r="K4379" t="s">
        <v>28</v>
      </c>
      <c r="L4379">
        <v>6</v>
      </c>
      <c r="M4379">
        <v>1</v>
      </c>
      <c r="N4379" t="s">
        <v>27</v>
      </c>
      <c r="O4379" t="s">
        <v>32</v>
      </c>
      <c r="P4379" t="s">
        <v>28</v>
      </c>
      <c r="Q4379" t="s">
        <v>32</v>
      </c>
      <c r="R4379" t="s">
        <v>32</v>
      </c>
      <c r="S4379">
        <v>30</v>
      </c>
      <c r="T4379">
        <v>65</v>
      </c>
      <c r="U4379" t="s">
        <v>39</v>
      </c>
    </row>
    <row r="4380" spans="1:21" x14ac:dyDescent="0.35">
      <c r="A4380" t="s">
        <v>75</v>
      </c>
      <c r="B4380">
        <v>48</v>
      </c>
      <c r="C4380">
        <v>2024</v>
      </c>
      <c r="D4380" t="s">
        <v>169</v>
      </c>
      <c r="E4380">
        <v>136</v>
      </c>
      <c r="F4380" t="s">
        <v>170</v>
      </c>
      <c r="G4380" t="s">
        <v>24</v>
      </c>
      <c r="H4380" t="s">
        <v>25</v>
      </c>
      <c r="I4380">
        <v>675</v>
      </c>
      <c r="J4380" t="s">
        <v>26</v>
      </c>
      <c r="K4380" t="s">
        <v>28</v>
      </c>
      <c r="L4380">
        <v>6</v>
      </c>
      <c r="M4380">
        <v>2</v>
      </c>
      <c r="N4380" t="s">
        <v>27</v>
      </c>
      <c r="O4380" t="s">
        <v>27</v>
      </c>
      <c r="P4380" t="s">
        <v>28</v>
      </c>
      <c r="Q4380" t="s">
        <v>32</v>
      </c>
      <c r="R4380" t="s">
        <v>32</v>
      </c>
      <c r="S4380">
        <v>30</v>
      </c>
      <c r="T4380">
        <v>248</v>
      </c>
      <c r="U4380" t="s">
        <v>29</v>
      </c>
    </row>
    <row r="4381" spans="1:21" x14ac:dyDescent="0.35">
      <c r="A4381" t="s">
        <v>76</v>
      </c>
      <c r="B4381">
        <v>49</v>
      </c>
      <c r="C4381">
        <v>2024</v>
      </c>
      <c r="D4381" t="s">
        <v>169</v>
      </c>
      <c r="E4381">
        <v>136</v>
      </c>
      <c r="F4381" t="s">
        <v>170</v>
      </c>
      <c r="G4381" t="s">
        <v>24</v>
      </c>
      <c r="H4381" t="s">
        <v>25</v>
      </c>
      <c r="I4381">
        <v>585</v>
      </c>
      <c r="J4381" t="s">
        <v>26</v>
      </c>
      <c r="K4381" t="s">
        <v>28</v>
      </c>
      <c r="L4381">
        <v>6</v>
      </c>
      <c r="M4381">
        <v>1</v>
      </c>
      <c r="N4381" t="s">
        <v>27</v>
      </c>
      <c r="O4381" t="s">
        <v>32</v>
      </c>
      <c r="P4381" t="s">
        <v>28</v>
      </c>
      <c r="Q4381" t="s">
        <v>32</v>
      </c>
      <c r="R4381" t="s">
        <v>32</v>
      </c>
      <c r="S4381">
        <v>40</v>
      </c>
      <c r="T4381">
        <v>47</v>
      </c>
      <c r="U4381" t="s">
        <v>29</v>
      </c>
    </row>
    <row r="4382" spans="1:21" x14ac:dyDescent="0.35">
      <c r="A4382" t="s">
        <v>77</v>
      </c>
      <c r="B4382">
        <v>50</v>
      </c>
      <c r="C4382">
        <v>2024</v>
      </c>
      <c r="D4382" t="s">
        <v>169</v>
      </c>
      <c r="E4382">
        <v>136</v>
      </c>
      <c r="F4382" t="s">
        <v>170</v>
      </c>
      <c r="G4382" t="s">
        <v>24</v>
      </c>
      <c r="H4382" t="s">
        <v>25</v>
      </c>
      <c r="I4382">
        <v>605</v>
      </c>
      <c r="J4382" t="s">
        <v>26</v>
      </c>
      <c r="K4382" t="s">
        <v>28</v>
      </c>
      <c r="L4382">
        <v>6</v>
      </c>
      <c r="M4382">
        <v>1</v>
      </c>
      <c r="N4382" t="s">
        <v>27</v>
      </c>
      <c r="O4382" t="s">
        <v>27</v>
      </c>
      <c r="P4382" t="s">
        <v>28</v>
      </c>
      <c r="Q4382" t="s">
        <v>27</v>
      </c>
      <c r="R4382" t="s">
        <v>32</v>
      </c>
      <c r="S4382">
        <v>24</v>
      </c>
      <c r="T4382">
        <v>180</v>
      </c>
      <c r="U4382" t="s">
        <v>29</v>
      </c>
    </row>
    <row r="4383" spans="1:21" x14ac:dyDescent="0.35">
      <c r="A4383" t="s">
        <v>78</v>
      </c>
      <c r="B4383">
        <v>51</v>
      </c>
      <c r="C4383">
        <v>2024</v>
      </c>
      <c r="D4383" t="s">
        <v>169</v>
      </c>
      <c r="E4383">
        <v>136</v>
      </c>
      <c r="F4383" t="s">
        <v>170</v>
      </c>
      <c r="G4383" t="s">
        <v>24</v>
      </c>
      <c r="H4383" t="s">
        <v>25</v>
      </c>
      <c r="I4383">
        <v>625</v>
      </c>
      <c r="J4383" t="s">
        <v>26</v>
      </c>
      <c r="K4383" t="s">
        <v>28</v>
      </c>
      <c r="L4383">
        <v>6</v>
      </c>
      <c r="M4383">
        <v>1</v>
      </c>
      <c r="N4383" t="s">
        <v>27</v>
      </c>
      <c r="O4383" t="s">
        <v>27</v>
      </c>
      <c r="P4383">
        <v>18</v>
      </c>
      <c r="Q4383" t="s">
        <v>27</v>
      </c>
      <c r="R4383" t="s">
        <v>32</v>
      </c>
      <c r="S4383">
        <v>30</v>
      </c>
      <c r="T4383">
        <v>135</v>
      </c>
      <c r="U4383" t="s">
        <v>29</v>
      </c>
    </row>
    <row r="4384" spans="1:21" x14ac:dyDescent="0.35">
      <c r="A4384" t="s">
        <v>79</v>
      </c>
      <c r="B4384">
        <v>53</v>
      </c>
      <c r="C4384">
        <v>2024</v>
      </c>
      <c r="D4384" t="s">
        <v>169</v>
      </c>
      <c r="E4384">
        <v>136</v>
      </c>
      <c r="F4384" t="s">
        <v>170</v>
      </c>
      <c r="G4384" t="s">
        <v>24</v>
      </c>
      <c r="H4384" t="s">
        <v>25</v>
      </c>
      <c r="I4384">
        <v>565</v>
      </c>
      <c r="J4384" t="s">
        <v>26</v>
      </c>
      <c r="K4384" t="s">
        <v>28</v>
      </c>
      <c r="L4384">
        <v>6</v>
      </c>
      <c r="M4384">
        <v>2</v>
      </c>
      <c r="N4384" t="s">
        <v>27</v>
      </c>
      <c r="O4384" t="s">
        <v>27</v>
      </c>
      <c r="P4384" t="s">
        <v>28</v>
      </c>
      <c r="Q4384" t="s">
        <v>32</v>
      </c>
      <c r="R4384" t="s">
        <v>32</v>
      </c>
      <c r="S4384">
        <v>32</v>
      </c>
      <c r="T4384">
        <v>200</v>
      </c>
      <c r="U4384" t="s">
        <v>29</v>
      </c>
    </row>
    <row r="4385" spans="1:21" x14ac:dyDescent="0.35">
      <c r="A4385" t="s">
        <v>80</v>
      </c>
      <c r="B4385">
        <v>54</v>
      </c>
      <c r="C4385">
        <v>2024</v>
      </c>
      <c r="D4385" t="s">
        <v>169</v>
      </c>
      <c r="E4385">
        <v>136</v>
      </c>
      <c r="F4385" t="s">
        <v>170</v>
      </c>
      <c r="G4385" t="s">
        <v>24</v>
      </c>
      <c r="H4385" t="s">
        <v>25</v>
      </c>
      <c r="I4385">
        <v>730</v>
      </c>
      <c r="J4385" t="s">
        <v>26</v>
      </c>
      <c r="K4385" t="s">
        <v>28</v>
      </c>
      <c r="L4385">
        <v>6</v>
      </c>
      <c r="M4385">
        <v>1</v>
      </c>
      <c r="N4385" t="s">
        <v>27</v>
      </c>
      <c r="O4385" t="s">
        <v>27</v>
      </c>
      <c r="P4385">
        <v>18</v>
      </c>
      <c r="Q4385" t="s">
        <v>32</v>
      </c>
      <c r="R4385" t="s">
        <v>32</v>
      </c>
      <c r="S4385">
        <v>24</v>
      </c>
      <c r="T4385">
        <v>100</v>
      </c>
      <c r="U4385" t="s">
        <v>29</v>
      </c>
    </row>
    <row r="4386" spans="1:21" x14ac:dyDescent="0.35">
      <c r="A4386" t="s">
        <v>81</v>
      </c>
      <c r="B4386">
        <v>55</v>
      </c>
      <c r="C4386">
        <v>2024</v>
      </c>
      <c r="D4386" t="s">
        <v>169</v>
      </c>
      <c r="E4386">
        <v>136</v>
      </c>
      <c r="F4386" t="s">
        <v>170</v>
      </c>
      <c r="G4386" t="s">
        <v>24</v>
      </c>
      <c r="H4386" t="s">
        <v>25</v>
      </c>
      <c r="I4386">
        <v>631</v>
      </c>
      <c r="J4386" t="s">
        <v>26</v>
      </c>
      <c r="K4386" t="s">
        <v>28</v>
      </c>
      <c r="L4386">
        <v>6</v>
      </c>
      <c r="M4386">
        <v>2</v>
      </c>
      <c r="N4386" t="s">
        <v>27</v>
      </c>
      <c r="O4386" t="s">
        <v>32</v>
      </c>
      <c r="P4386" t="s">
        <v>28</v>
      </c>
      <c r="Q4386" t="s">
        <v>27</v>
      </c>
      <c r="R4386" t="s">
        <v>32</v>
      </c>
      <c r="S4386">
        <v>30</v>
      </c>
      <c r="T4386">
        <v>56</v>
      </c>
      <c r="U4386" t="s">
        <v>29</v>
      </c>
    </row>
    <row r="4387" spans="1:21" x14ac:dyDescent="0.35">
      <c r="A4387" t="s">
        <v>82</v>
      </c>
      <c r="B4387">
        <v>56</v>
      </c>
      <c r="C4387">
        <v>2024</v>
      </c>
      <c r="D4387" t="s">
        <v>169</v>
      </c>
      <c r="E4387">
        <v>136</v>
      </c>
      <c r="F4387" t="s">
        <v>170</v>
      </c>
      <c r="G4387" t="s">
        <v>24</v>
      </c>
      <c r="H4387" t="s">
        <v>25</v>
      </c>
      <c r="I4387">
        <v>725</v>
      </c>
      <c r="J4387" t="s">
        <v>26</v>
      </c>
      <c r="K4387" t="s">
        <v>28</v>
      </c>
      <c r="L4387">
        <v>6</v>
      </c>
      <c r="M4387">
        <v>2</v>
      </c>
      <c r="N4387" t="s">
        <v>27</v>
      </c>
      <c r="O4387" t="s">
        <v>32</v>
      </c>
      <c r="P4387" t="s">
        <v>28</v>
      </c>
      <c r="Q4387" t="s">
        <v>32</v>
      </c>
      <c r="R4387" t="s">
        <v>32</v>
      </c>
      <c r="S4387">
        <v>30</v>
      </c>
      <c r="T4387">
        <v>150</v>
      </c>
      <c r="U4387" t="s">
        <v>29</v>
      </c>
    </row>
    <row r="4388" spans="1:21" x14ac:dyDescent="0.35">
      <c r="A4388" t="s">
        <v>21</v>
      </c>
      <c r="B4388">
        <v>1</v>
      </c>
      <c r="C4388">
        <v>2024</v>
      </c>
      <c r="D4388" t="s">
        <v>171</v>
      </c>
      <c r="E4388">
        <v>137</v>
      </c>
      <c r="F4388" t="s">
        <v>172</v>
      </c>
      <c r="G4388" t="s">
        <v>24</v>
      </c>
      <c r="H4388" t="s">
        <v>25</v>
      </c>
      <c r="I4388">
        <v>585</v>
      </c>
      <c r="J4388" t="s">
        <v>126</v>
      </c>
      <c r="K4388" t="s">
        <v>28</v>
      </c>
      <c r="L4388">
        <v>3</v>
      </c>
      <c r="M4388">
        <v>1</v>
      </c>
      <c r="N4388" t="s">
        <v>27</v>
      </c>
      <c r="O4388" t="s">
        <v>32</v>
      </c>
      <c r="P4388" t="s">
        <v>28</v>
      </c>
      <c r="Q4388" t="s">
        <v>32</v>
      </c>
      <c r="R4388" t="s">
        <v>32</v>
      </c>
      <c r="S4388">
        <v>20</v>
      </c>
      <c r="T4388">
        <v>186</v>
      </c>
      <c r="U4388" t="s">
        <v>29</v>
      </c>
    </row>
    <row r="4389" spans="1:21" x14ac:dyDescent="0.35">
      <c r="A4389" t="s">
        <v>30</v>
      </c>
      <c r="B4389">
        <v>2</v>
      </c>
      <c r="C4389">
        <v>2024</v>
      </c>
      <c r="D4389" t="s">
        <v>171</v>
      </c>
      <c r="E4389">
        <v>137</v>
      </c>
      <c r="F4389" t="s">
        <v>172</v>
      </c>
      <c r="G4389" t="s">
        <v>24</v>
      </c>
      <c r="H4389" t="s">
        <v>25</v>
      </c>
      <c r="I4389">
        <v>765</v>
      </c>
      <c r="J4389" t="s">
        <v>126</v>
      </c>
      <c r="K4389" t="s">
        <v>28</v>
      </c>
      <c r="L4389">
        <v>3</v>
      </c>
      <c r="M4389">
        <v>2</v>
      </c>
      <c r="N4389" t="s">
        <v>27</v>
      </c>
      <c r="O4389" t="s">
        <v>32</v>
      </c>
      <c r="P4389" t="s">
        <v>28</v>
      </c>
      <c r="Q4389" t="s">
        <v>32</v>
      </c>
      <c r="R4389" t="s">
        <v>32</v>
      </c>
      <c r="S4389">
        <v>24</v>
      </c>
      <c r="T4389">
        <v>130</v>
      </c>
      <c r="U4389" t="s">
        <v>29</v>
      </c>
    </row>
    <row r="4390" spans="1:21" x14ac:dyDescent="0.35">
      <c r="A4390" t="s">
        <v>33</v>
      </c>
      <c r="B4390">
        <v>4</v>
      </c>
      <c r="C4390">
        <v>2024</v>
      </c>
      <c r="D4390" t="s">
        <v>171</v>
      </c>
      <c r="E4390">
        <v>137</v>
      </c>
      <c r="F4390" t="s">
        <v>172</v>
      </c>
      <c r="G4390" t="s">
        <v>24</v>
      </c>
      <c r="H4390" t="s">
        <v>25</v>
      </c>
      <c r="I4390">
        <v>645</v>
      </c>
      <c r="J4390" t="s">
        <v>126</v>
      </c>
      <c r="K4390" t="s">
        <v>28</v>
      </c>
      <c r="L4390">
        <v>3</v>
      </c>
      <c r="M4390">
        <v>2</v>
      </c>
      <c r="N4390" t="s">
        <v>27</v>
      </c>
      <c r="O4390" t="s">
        <v>32</v>
      </c>
      <c r="P4390" t="s">
        <v>28</v>
      </c>
      <c r="Q4390" t="s">
        <v>32</v>
      </c>
      <c r="R4390" t="s">
        <v>32</v>
      </c>
      <c r="S4390">
        <v>20</v>
      </c>
      <c r="T4390">
        <v>55</v>
      </c>
      <c r="U4390" t="s">
        <v>29</v>
      </c>
    </row>
    <row r="4391" spans="1:21" x14ac:dyDescent="0.35">
      <c r="A4391" t="s">
        <v>34</v>
      </c>
      <c r="B4391">
        <v>5</v>
      </c>
      <c r="C4391">
        <v>2024</v>
      </c>
      <c r="D4391" t="s">
        <v>171</v>
      </c>
      <c r="E4391">
        <v>137</v>
      </c>
      <c r="F4391" t="s">
        <v>172</v>
      </c>
      <c r="G4391" t="s">
        <v>24</v>
      </c>
      <c r="H4391" t="s">
        <v>25</v>
      </c>
      <c r="I4391">
        <v>498</v>
      </c>
      <c r="J4391" t="s">
        <v>126</v>
      </c>
      <c r="K4391" t="s">
        <v>28</v>
      </c>
      <c r="L4391">
        <v>3</v>
      </c>
      <c r="M4391">
        <v>2</v>
      </c>
      <c r="N4391" t="s">
        <v>27</v>
      </c>
      <c r="O4391" t="s">
        <v>27</v>
      </c>
      <c r="P4391">
        <v>21</v>
      </c>
      <c r="Q4391" t="s">
        <v>32</v>
      </c>
      <c r="R4391" t="s">
        <v>32</v>
      </c>
      <c r="S4391">
        <v>10</v>
      </c>
      <c r="T4391">
        <v>4</v>
      </c>
      <c r="U4391" t="s">
        <v>29</v>
      </c>
    </row>
    <row r="4392" spans="1:21" x14ac:dyDescent="0.35">
      <c r="A4392" t="s">
        <v>35</v>
      </c>
      <c r="B4392">
        <v>6</v>
      </c>
      <c r="C4392">
        <v>2024</v>
      </c>
      <c r="D4392" t="s">
        <v>171</v>
      </c>
      <c r="E4392">
        <v>137</v>
      </c>
      <c r="F4392" t="s">
        <v>172</v>
      </c>
      <c r="G4392" t="s">
        <v>24</v>
      </c>
      <c r="H4392" t="s">
        <v>25</v>
      </c>
      <c r="I4392">
        <v>962.1</v>
      </c>
      <c r="J4392" t="s">
        <v>126</v>
      </c>
      <c r="K4392" t="s">
        <v>28</v>
      </c>
      <c r="L4392">
        <v>3</v>
      </c>
      <c r="M4392">
        <v>2</v>
      </c>
      <c r="N4392" t="s">
        <v>27</v>
      </c>
      <c r="O4392" t="s">
        <v>27</v>
      </c>
      <c r="P4392">
        <v>18</v>
      </c>
      <c r="Q4392" t="s">
        <v>27</v>
      </c>
      <c r="R4392" t="s">
        <v>32</v>
      </c>
      <c r="S4392">
        <v>30</v>
      </c>
      <c r="T4392">
        <v>300</v>
      </c>
      <c r="U4392" t="s">
        <v>29</v>
      </c>
    </row>
    <row r="4393" spans="1:21" x14ac:dyDescent="0.35">
      <c r="A4393" t="s">
        <v>36</v>
      </c>
      <c r="B4393">
        <v>8</v>
      </c>
      <c r="C4393">
        <v>2024</v>
      </c>
      <c r="D4393" t="s">
        <v>171</v>
      </c>
      <c r="E4393">
        <v>137</v>
      </c>
      <c r="F4393" t="s">
        <v>172</v>
      </c>
      <c r="G4393" t="s">
        <v>24</v>
      </c>
      <c r="H4393" t="s">
        <v>25</v>
      </c>
      <c r="I4393">
        <v>523</v>
      </c>
      <c r="J4393" t="s">
        <v>126</v>
      </c>
      <c r="K4393" t="s">
        <v>28</v>
      </c>
      <c r="L4393">
        <v>3</v>
      </c>
      <c r="M4393">
        <v>1</v>
      </c>
      <c r="N4393" t="s">
        <v>27</v>
      </c>
      <c r="O4393" t="s">
        <v>27</v>
      </c>
      <c r="P4393" t="s">
        <v>28</v>
      </c>
      <c r="Q4393" t="s">
        <v>27</v>
      </c>
      <c r="R4393" t="s">
        <v>27</v>
      </c>
      <c r="S4393">
        <v>20</v>
      </c>
      <c r="T4393">
        <v>14</v>
      </c>
      <c r="U4393" t="s">
        <v>29</v>
      </c>
    </row>
    <row r="4394" spans="1:21" x14ac:dyDescent="0.35">
      <c r="A4394" t="s">
        <v>37</v>
      </c>
      <c r="B4394">
        <v>9</v>
      </c>
      <c r="C4394">
        <v>2024</v>
      </c>
      <c r="D4394" t="s">
        <v>171</v>
      </c>
      <c r="E4394">
        <v>137</v>
      </c>
      <c r="F4394" t="s">
        <v>172</v>
      </c>
      <c r="G4394" t="s">
        <v>24</v>
      </c>
      <c r="H4394" t="s">
        <v>25</v>
      </c>
      <c r="I4394">
        <v>675</v>
      </c>
      <c r="J4394" t="s">
        <v>126</v>
      </c>
      <c r="K4394" t="s">
        <v>28</v>
      </c>
      <c r="L4394">
        <v>3</v>
      </c>
      <c r="M4394">
        <v>1</v>
      </c>
      <c r="N4394" t="s">
        <v>27</v>
      </c>
      <c r="O4394" t="s">
        <v>27</v>
      </c>
      <c r="P4394" t="s">
        <v>28</v>
      </c>
      <c r="Q4394" t="s">
        <v>27</v>
      </c>
      <c r="R4394" t="s">
        <v>27</v>
      </c>
      <c r="S4394">
        <v>40</v>
      </c>
      <c r="T4394">
        <v>130</v>
      </c>
      <c r="U4394" t="s">
        <v>39</v>
      </c>
    </row>
    <row r="4395" spans="1:21" x14ac:dyDescent="0.35">
      <c r="A4395" t="s">
        <v>38</v>
      </c>
      <c r="B4395">
        <v>10</v>
      </c>
      <c r="C4395">
        <v>2024</v>
      </c>
      <c r="D4395" t="s">
        <v>171</v>
      </c>
      <c r="E4395">
        <v>137</v>
      </c>
      <c r="F4395" t="s">
        <v>172</v>
      </c>
      <c r="G4395" t="s">
        <v>24</v>
      </c>
      <c r="H4395" t="s">
        <v>25</v>
      </c>
      <c r="I4395">
        <v>659</v>
      </c>
      <c r="J4395" t="s">
        <v>126</v>
      </c>
      <c r="K4395" t="s">
        <v>28</v>
      </c>
      <c r="L4395">
        <v>3</v>
      </c>
      <c r="M4395">
        <v>1</v>
      </c>
      <c r="N4395" t="s">
        <v>27</v>
      </c>
      <c r="O4395" t="s">
        <v>27</v>
      </c>
      <c r="P4395" t="s">
        <v>28</v>
      </c>
      <c r="Q4395" t="s">
        <v>27</v>
      </c>
      <c r="R4395" t="s">
        <v>27</v>
      </c>
      <c r="S4395">
        <v>30</v>
      </c>
      <c r="T4395">
        <v>174</v>
      </c>
      <c r="U4395" t="s">
        <v>39</v>
      </c>
    </row>
    <row r="4396" spans="1:21" x14ac:dyDescent="0.35">
      <c r="A4396" t="s">
        <v>41</v>
      </c>
      <c r="B4396">
        <v>12</v>
      </c>
      <c r="C4396">
        <v>2024</v>
      </c>
      <c r="D4396" t="s">
        <v>171</v>
      </c>
      <c r="E4396">
        <v>137</v>
      </c>
      <c r="F4396" t="s">
        <v>172</v>
      </c>
      <c r="G4396" t="s">
        <v>24</v>
      </c>
      <c r="H4396" t="s">
        <v>25</v>
      </c>
      <c r="I4396">
        <v>730</v>
      </c>
      <c r="J4396" t="s">
        <v>126</v>
      </c>
      <c r="K4396" t="s">
        <v>28</v>
      </c>
      <c r="L4396">
        <v>3</v>
      </c>
      <c r="M4396">
        <v>2</v>
      </c>
      <c r="N4396" t="s">
        <v>27</v>
      </c>
      <c r="O4396" t="s">
        <v>27</v>
      </c>
      <c r="P4396">
        <v>18</v>
      </c>
      <c r="Q4396" t="s">
        <v>32</v>
      </c>
      <c r="R4396" t="s">
        <v>27</v>
      </c>
      <c r="S4396">
        <v>24</v>
      </c>
      <c r="T4396">
        <v>80</v>
      </c>
      <c r="U4396" t="s">
        <v>29</v>
      </c>
    </row>
    <row r="4397" spans="1:21" x14ac:dyDescent="0.35">
      <c r="A4397" t="s">
        <v>42</v>
      </c>
      <c r="B4397">
        <v>13</v>
      </c>
      <c r="C4397">
        <v>2024</v>
      </c>
      <c r="D4397" t="s">
        <v>171</v>
      </c>
      <c r="E4397">
        <v>137</v>
      </c>
      <c r="F4397" t="s">
        <v>172</v>
      </c>
      <c r="G4397" t="s">
        <v>24</v>
      </c>
      <c r="H4397" t="s">
        <v>25</v>
      </c>
      <c r="I4397">
        <v>565</v>
      </c>
      <c r="J4397" t="s">
        <v>126</v>
      </c>
      <c r="K4397" t="s">
        <v>28</v>
      </c>
      <c r="L4397">
        <v>3</v>
      </c>
      <c r="M4397">
        <v>2</v>
      </c>
      <c r="N4397" t="s">
        <v>27</v>
      </c>
      <c r="O4397" t="s">
        <v>27</v>
      </c>
      <c r="P4397">
        <v>18</v>
      </c>
      <c r="Q4397" t="s">
        <v>27</v>
      </c>
      <c r="R4397" t="s">
        <v>32</v>
      </c>
      <c r="S4397">
        <v>30</v>
      </c>
      <c r="T4397">
        <v>45</v>
      </c>
      <c r="U4397" t="s">
        <v>29</v>
      </c>
    </row>
    <row r="4398" spans="1:21" x14ac:dyDescent="0.35">
      <c r="A4398" t="s">
        <v>43</v>
      </c>
      <c r="B4398">
        <v>15</v>
      </c>
      <c r="C4398">
        <v>2024</v>
      </c>
      <c r="D4398" t="s">
        <v>171</v>
      </c>
      <c r="E4398">
        <v>137</v>
      </c>
      <c r="F4398" t="s">
        <v>172</v>
      </c>
      <c r="G4398" t="s">
        <v>24</v>
      </c>
      <c r="H4398" t="s">
        <v>25</v>
      </c>
      <c r="I4398">
        <v>785</v>
      </c>
      <c r="J4398" t="s">
        <v>126</v>
      </c>
      <c r="K4398" t="s">
        <v>28</v>
      </c>
      <c r="L4398">
        <v>3</v>
      </c>
      <c r="M4398">
        <v>1</v>
      </c>
      <c r="N4398" t="s">
        <v>27</v>
      </c>
      <c r="O4398" t="s">
        <v>32</v>
      </c>
      <c r="P4398">
        <v>18</v>
      </c>
      <c r="Q4398" t="s">
        <v>27</v>
      </c>
      <c r="R4398" t="s">
        <v>32</v>
      </c>
      <c r="S4398">
        <v>0</v>
      </c>
      <c r="T4398">
        <v>230</v>
      </c>
      <c r="U4398" t="s">
        <v>27</v>
      </c>
    </row>
    <row r="4399" spans="1:21" x14ac:dyDescent="0.35">
      <c r="A4399" t="s">
        <v>44</v>
      </c>
      <c r="B4399">
        <v>16</v>
      </c>
      <c r="C4399">
        <v>2024</v>
      </c>
      <c r="D4399" t="s">
        <v>171</v>
      </c>
      <c r="E4399">
        <v>137</v>
      </c>
      <c r="F4399" t="s">
        <v>172</v>
      </c>
      <c r="G4399" t="s">
        <v>24</v>
      </c>
      <c r="H4399" t="s">
        <v>25</v>
      </c>
      <c r="I4399">
        <v>560</v>
      </c>
      <c r="J4399" t="s">
        <v>126</v>
      </c>
      <c r="K4399" t="s">
        <v>28</v>
      </c>
      <c r="L4399">
        <v>3</v>
      </c>
      <c r="M4399">
        <v>2</v>
      </c>
      <c r="N4399" t="s">
        <v>27</v>
      </c>
      <c r="O4399" t="s">
        <v>32</v>
      </c>
      <c r="P4399" t="s">
        <v>28</v>
      </c>
      <c r="Q4399" t="s">
        <v>32</v>
      </c>
      <c r="R4399" t="s">
        <v>32</v>
      </c>
      <c r="S4399">
        <v>32</v>
      </c>
      <c r="T4399">
        <v>40</v>
      </c>
      <c r="U4399" t="s">
        <v>29</v>
      </c>
    </row>
    <row r="4400" spans="1:21" x14ac:dyDescent="0.35">
      <c r="A4400" t="s">
        <v>45</v>
      </c>
      <c r="B4400">
        <v>17</v>
      </c>
      <c r="C4400">
        <v>2024</v>
      </c>
      <c r="D4400" t="s">
        <v>171</v>
      </c>
      <c r="E4400">
        <v>137</v>
      </c>
      <c r="F4400" t="s">
        <v>172</v>
      </c>
      <c r="G4400" t="s">
        <v>24</v>
      </c>
      <c r="H4400" t="s">
        <v>25</v>
      </c>
      <c r="I4400">
        <v>585</v>
      </c>
      <c r="J4400" t="s">
        <v>126</v>
      </c>
      <c r="K4400" t="s">
        <v>28</v>
      </c>
      <c r="L4400">
        <v>3</v>
      </c>
      <c r="M4400">
        <v>1</v>
      </c>
      <c r="N4400" t="s">
        <v>27</v>
      </c>
      <c r="O4400" t="s">
        <v>27</v>
      </c>
      <c r="P4400">
        <v>18</v>
      </c>
      <c r="Q4400" t="s">
        <v>32</v>
      </c>
      <c r="R4400" t="s">
        <v>32</v>
      </c>
      <c r="S4400">
        <v>20</v>
      </c>
      <c r="T4400">
        <v>60</v>
      </c>
      <c r="U4400" t="s">
        <v>29</v>
      </c>
    </row>
    <row r="4401" spans="1:21" x14ac:dyDescent="0.35">
      <c r="A4401" t="s">
        <v>46</v>
      </c>
      <c r="B4401">
        <v>18</v>
      </c>
      <c r="C4401">
        <v>2024</v>
      </c>
      <c r="D4401" t="s">
        <v>171</v>
      </c>
      <c r="E4401">
        <v>137</v>
      </c>
      <c r="F4401" t="s">
        <v>172</v>
      </c>
      <c r="G4401" t="s">
        <v>24</v>
      </c>
      <c r="H4401" t="s">
        <v>25</v>
      </c>
      <c r="I4401">
        <v>585</v>
      </c>
      <c r="J4401" t="s">
        <v>126</v>
      </c>
      <c r="K4401" t="s">
        <v>28</v>
      </c>
      <c r="L4401">
        <v>3</v>
      </c>
      <c r="M4401">
        <v>1</v>
      </c>
      <c r="N4401" t="s">
        <v>27</v>
      </c>
      <c r="O4401" t="s">
        <v>32</v>
      </c>
      <c r="P4401" t="s">
        <v>28</v>
      </c>
      <c r="Q4401" t="s">
        <v>32</v>
      </c>
      <c r="R4401" t="s">
        <v>32</v>
      </c>
      <c r="S4401">
        <v>22</v>
      </c>
      <c r="T4401">
        <v>100</v>
      </c>
      <c r="U4401" t="s">
        <v>29</v>
      </c>
    </row>
    <row r="4402" spans="1:21" x14ac:dyDescent="0.35">
      <c r="A4402" t="s">
        <v>47</v>
      </c>
      <c r="B4402">
        <v>19</v>
      </c>
      <c r="C4402">
        <v>2024</v>
      </c>
      <c r="D4402" t="s">
        <v>171</v>
      </c>
      <c r="E4402">
        <v>137</v>
      </c>
      <c r="F4402" t="s">
        <v>172</v>
      </c>
      <c r="G4402" t="s">
        <v>24</v>
      </c>
      <c r="H4402" t="s">
        <v>25</v>
      </c>
      <c r="I4402">
        <v>605</v>
      </c>
      <c r="J4402" t="s">
        <v>126</v>
      </c>
      <c r="K4402" t="s">
        <v>28</v>
      </c>
      <c r="L4402">
        <v>3</v>
      </c>
      <c r="M4402">
        <v>1</v>
      </c>
      <c r="N4402" t="s">
        <v>27</v>
      </c>
      <c r="O4402" t="s">
        <v>27</v>
      </c>
      <c r="P4402" t="s">
        <v>28</v>
      </c>
      <c r="Q4402" t="s">
        <v>27</v>
      </c>
      <c r="R4402" t="s">
        <v>32</v>
      </c>
      <c r="S4402">
        <v>20</v>
      </c>
      <c r="T4402">
        <v>60</v>
      </c>
      <c r="U4402" t="s">
        <v>29</v>
      </c>
    </row>
    <row r="4403" spans="1:21" x14ac:dyDescent="0.35">
      <c r="A4403" t="s">
        <v>48</v>
      </c>
      <c r="B4403">
        <v>20</v>
      </c>
      <c r="C4403">
        <v>2024</v>
      </c>
      <c r="D4403" t="s">
        <v>171</v>
      </c>
      <c r="E4403">
        <v>137</v>
      </c>
      <c r="F4403" t="s">
        <v>172</v>
      </c>
      <c r="G4403" t="s">
        <v>24</v>
      </c>
      <c r="H4403" t="s">
        <v>25</v>
      </c>
      <c r="I4403">
        <v>568</v>
      </c>
      <c r="J4403" t="s">
        <v>126</v>
      </c>
      <c r="K4403" t="s">
        <v>28</v>
      </c>
      <c r="L4403">
        <v>3</v>
      </c>
      <c r="M4403">
        <v>1</v>
      </c>
      <c r="N4403" t="s">
        <v>27</v>
      </c>
      <c r="O4403" t="s">
        <v>32</v>
      </c>
      <c r="P4403" t="s">
        <v>28</v>
      </c>
      <c r="Q4403" t="s">
        <v>32</v>
      </c>
      <c r="R4403" t="s">
        <v>32</v>
      </c>
      <c r="S4403">
        <v>20</v>
      </c>
      <c r="T4403">
        <v>134</v>
      </c>
      <c r="U4403" t="s">
        <v>29</v>
      </c>
    </row>
    <row r="4404" spans="1:21" x14ac:dyDescent="0.35">
      <c r="A4404" t="s">
        <v>49</v>
      </c>
      <c r="B4404">
        <v>21</v>
      </c>
      <c r="C4404">
        <v>2024</v>
      </c>
      <c r="D4404" t="s">
        <v>171</v>
      </c>
      <c r="E4404">
        <v>137</v>
      </c>
      <c r="F4404" t="s">
        <v>172</v>
      </c>
      <c r="G4404" t="s">
        <v>24</v>
      </c>
      <c r="H4404" t="s">
        <v>25</v>
      </c>
      <c r="I4404">
        <v>710</v>
      </c>
      <c r="J4404" t="s">
        <v>126</v>
      </c>
      <c r="K4404" t="s">
        <v>28</v>
      </c>
      <c r="L4404">
        <v>3</v>
      </c>
      <c r="M4404">
        <v>2</v>
      </c>
      <c r="N4404" t="s">
        <v>27</v>
      </c>
      <c r="O4404" t="s">
        <v>32</v>
      </c>
      <c r="P4404" t="s">
        <v>28</v>
      </c>
      <c r="Q4404" t="s">
        <v>27</v>
      </c>
      <c r="R4404" t="s">
        <v>32</v>
      </c>
      <c r="S4404">
        <v>20</v>
      </c>
      <c r="T4404">
        <v>190</v>
      </c>
      <c r="U4404" t="s">
        <v>29</v>
      </c>
    </row>
    <row r="4405" spans="1:21" x14ac:dyDescent="0.35">
      <c r="A4405" t="s">
        <v>50</v>
      </c>
      <c r="B4405">
        <v>22</v>
      </c>
      <c r="C4405">
        <v>2024</v>
      </c>
      <c r="D4405" t="s">
        <v>171</v>
      </c>
      <c r="E4405">
        <v>137</v>
      </c>
      <c r="F4405" t="s">
        <v>172</v>
      </c>
      <c r="G4405" t="s">
        <v>24</v>
      </c>
      <c r="H4405" t="s">
        <v>25</v>
      </c>
      <c r="I4405">
        <v>735</v>
      </c>
      <c r="J4405" t="s">
        <v>126</v>
      </c>
      <c r="K4405" t="s">
        <v>28</v>
      </c>
      <c r="L4405">
        <v>3</v>
      </c>
      <c r="M4405">
        <v>2</v>
      </c>
      <c r="N4405" t="s">
        <v>27</v>
      </c>
      <c r="O4405" t="s">
        <v>27</v>
      </c>
      <c r="P4405">
        <v>19</v>
      </c>
      <c r="Q4405" t="s">
        <v>32</v>
      </c>
      <c r="R4405" t="s">
        <v>32</v>
      </c>
      <c r="S4405">
        <v>30</v>
      </c>
      <c r="T4405">
        <v>280</v>
      </c>
      <c r="U4405" t="s">
        <v>39</v>
      </c>
    </row>
    <row r="4406" spans="1:21" x14ac:dyDescent="0.35">
      <c r="A4406" t="s">
        <v>51</v>
      </c>
      <c r="B4406">
        <v>23</v>
      </c>
      <c r="C4406">
        <v>2024</v>
      </c>
      <c r="D4406" t="s">
        <v>171</v>
      </c>
      <c r="E4406">
        <v>137</v>
      </c>
      <c r="F4406" t="s">
        <v>172</v>
      </c>
      <c r="G4406" t="s">
        <v>24</v>
      </c>
      <c r="H4406" t="s">
        <v>25</v>
      </c>
      <c r="I4406">
        <v>515</v>
      </c>
      <c r="J4406" t="s">
        <v>126</v>
      </c>
      <c r="K4406" t="s">
        <v>28</v>
      </c>
      <c r="L4406">
        <v>3</v>
      </c>
      <c r="M4406">
        <v>1</v>
      </c>
      <c r="N4406" t="s">
        <v>27</v>
      </c>
      <c r="O4406" t="s">
        <v>27</v>
      </c>
      <c r="P4406" t="s">
        <v>28</v>
      </c>
      <c r="Q4406" t="s">
        <v>32</v>
      </c>
      <c r="R4406" t="s">
        <v>32</v>
      </c>
      <c r="S4406">
        <v>0</v>
      </c>
      <c r="T4406">
        <v>50</v>
      </c>
      <c r="U4406" t="s">
        <v>29</v>
      </c>
    </row>
    <row r="4407" spans="1:21" x14ac:dyDescent="0.35">
      <c r="A4407" t="s">
        <v>52</v>
      </c>
      <c r="B4407">
        <v>24</v>
      </c>
      <c r="C4407">
        <v>2024</v>
      </c>
      <c r="D4407" t="s">
        <v>171</v>
      </c>
      <c r="E4407">
        <v>137</v>
      </c>
      <c r="F4407" t="s">
        <v>172</v>
      </c>
      <c r="G4407" t="s">
        <v>24</v>
      </c>
      <c r="H4407" t="s">
        <v>25</v>
      </c>
      <c r="I4407">
        <v>635</v>
      </c>
      <c r="J4407" t="s">
        <v>126</v>
      </c>
      <c r="K4407" t="s">
        <v>28</v>
      </c>
      <c r="L4407">
        <v>3</v>
      </c>
      <c r="M4407">
        <v>2</v>
      </c>
      <c r="N4407" t="s">
        <v>27</v>
      </c>
      <c r="O4407" t="s">
        <v>27</v>
      </c>
      <c r="P4407" t="s">
        <v>28</v>
      </c>
      <c r="Q4407" t="s">
        <v>32</v>
      </c>
      <c r="R4407" t="s">
        <v>32</v>
      </c>
      <c r="S4407">
        <v>20</v>
      </c>
      <c r="T4407">
        <v>190</v>
      </c>
      <c r="U4407" t="s">
        <v>29</v>
      </c>
    </row>
    <row r="4408" spans="1:21" x14ac:dyDescent="0.35">
      <c r="A4408" t="s">
        <v>53</v>
      </c>
      <c r="B4408">
        <v>25</v>
      </c>
      <c r="C4408">
        <v>2024</v>
      </c>
      <c r="D4408" t="s">
        <v>171</v>
      </c>
      <c r="E4408">
        <v>137</v>
      </c>
      <c r="F4408" t="s">
        <v>172</v>
      </c>
      <c r="G4408" t="s">
        <v>24</v>
      </c>
      <c r="H4408" t="s">
        <v>25</v>
      </c>
      <c r="I4408">
        <v>711</v>
      </c>
      <c r="J4408" t="s">
        <v>126</v>
      </c>
      <c r="K4408" t="s">
        <v>28</v>
      </c>
      <c r="L4408">
        <v>3</v>
      </c>
      <c r="M4408">
        <v>1</v>
      </c>
      <c r="N4408" t="s">
        <v>27</v>
      </c>
      <c r="O4408" t="s">
        <v>27</v>
      </c>
      <c r="P4408" t="s">
        <v>28</v>
      </c>
      <c r="Q4408" t="s">
        <v>27</v>
      </c>
      <c r="R4408" t="s">
        <v>32</v>
      </c>
      <c r="S4408">
        <v>24</v>
      </c>
      <c r="T4408">
        <v>100</v>
      </c>
      <c r="U4408" t="s">
        <v>29</v>
      </c>
    </row>
    <row r="4409" spans="1:21" x14ac:dyDescent="0.35">
      <c r="A4409" t="s">
        <v>54</v>
      </c>
      <c r="B4409">
        <v>26</v>
      </c>
      <c r="C4409">
        <v>2024</v>
      </c>
      <c r="D4409" t="s">
        <v>171</v>
      </c>
      <c r="E4409">
        <v>137</v>
      </c>
      <c r="F4409" t="s">
        <v>172</v>
      </c>
      <c r="G4409" t="s">
        <v>24</v>
      </c>
      <c r="H4409" t="s">
        <v>25</v>
      </c>
      <c r="I4409">
        <v>705.5</v>
      </c>
      <c r="J4409" t="s">
        <v>126</v>
      </c>
      <c r="K4409" t="s">
        <v>28</v>
      </c>
      <c r="L4409">
        <v>3</v>
      </c>
      <c r="M4409">
        <v>2</v>
      </c>
      <c r="N4409" t="s">
        <v>27</v>
      </c>
      <c r="O4409" t="s">
        <v>27</v>
      </c>
      <c r="P4409" t="s">
        <v>28</v>
      </c>
      <c r="Q4409" t="s">
        <v>32</v>
      </c>
      <c r="R4409" t="s">
        <v>32</v>
      </c>
      <c r="S4409">
        <v>24</v>
      </c>
      <c r="T4409">
        <v>198.5</v>
      </c>
      <c r="U4409" t="s">
        <v>29</v>
      </c>
    </row>
    <row r="4410" spans="1:21" x14ac:dyDescent="0.35">
      <c r="A4410" t="s">
        <v>55</v>
      </c>
      <c r="B4410">
        <v>27</v>
      </c>
      <c r="C4410">
        <v>2024</v>
      </c>
      <c r="D4410" t="s">
        <v>171</v>
      </c>
      <c r="E4410">
        <v>137</v>
      </c>
      <c r="F4410" t="s">
        <v>172</v>
      </c>
      <c r="G4410" t="s">
        <v>24</v>
      </c>
      <c r="H4410" t="s">
        <v>25</v>
      </c>
      <c r="I4410">
        <v>695</v>
      </c>
      <c r="J4410" t="s">
        <v>126</v>
      </c>
      <c r="K4410" t="s">
        <v>28</v>
      </c>
      <c r="L4410">
        <v>3</v>
      </c>
      <c r="M4410">
        <v>1</v>
      </c>
      <c r="N4410" t="s">
        <v>27</v>
      </c>
      <c r="O4410" t="s">
        <v>32</v>
      </c>
      <c r="P4410" t="s">
        <v>28</v>
      </c>
      <c r="Q4410" t="s">
        <v>32</v>
      </c>
      <c r="R4410" t="s">
        <v>32</v>
      </c>
      <c r="S4410">
        <v>20</v>
      </c>
      <c r="T4410">
        <v>120</v>
      </c>
      <c r="U4410" t="s">
        <v>29</v>
      </c>
    </row>
    <row r="4411" spans="1:21" x14ac:dyDescent="0.35">
      <c r="A4411" t="s">
        <v>56</v>
      </c>
      <c r="B4411">
        <v>28</v>
      </c>
      <c r="C4411">
        <v>2024</v>
      </c>
      <c r="D4411" t="s">
        <v>171</v>
      </c>
      <c r="E4411">
        <v>137</v>
      </c>
      <c r="F4411" t="s">
        <v>172</v>
      </c>
      <c r="G4411" t="s">
        <v>24</v>
      </c>
      <c r="H4411" t="s">
        <v>25</v>
      </c>
      <c r="I4411">
        <v>785</v>
      </c>
      <c r="J4411" t="s">
        <v>126</v>
      </c>
      <c r="K4411" t="s">
        <v>28</v>
      </c>
      <c r="L4411">
        <v>3</v>
      </c>
      <c r="M4411">
        <v>2</v>
      </c>
      <c r="N4411" t="s">
        <v>27</v>
      </c>
      <c r="O4411" t="s">
        <v>27</v>
      </c>
      <c r="P4411" t="s">
        <v>28</v>
      </c>
      <c r="Q4411" t="s">
        <v>32</v>
      </c>
      <c r="R4411" t="s">
        <v>32</v>
      </c>
      <c r="S4411">
        <v>30</v>
      </c>
      <c r="T4411">
        <v>125</v>
      </c>
      <c r="U4411" t="s">
        <v>29</v>
      </c>
    </row>
    <row r="4412" spans="1:21" x14ac:dyDescent="0.35">
      <c r="A4412" t="s">
        <v>57</v>
      </c>
      <c r="B4412">
        <v>29</v>
      </c>
      <c r="C4412">
        <v>2024</v>
      </c>
      <c r="D4412" t="s">
        <v>171</v>
      </c>
      <c r="E4412">
        <v>137</v>
      </c>
      <c r="F4412" t="s">
        <v>172</v>
      </c>
      <c r="G4412" t="s">
        <v>24</v>
      </c>
      <c r="H4412" t="s">
        <v>25</v>
      </c>
      <c r="I4412">
        <v>510</v>
      </c>
      <c r="J4412" t="s">
        <v>126</v>
      </c>
      <c r="K4412" t="s">
        <v>28</v>
      </c>
      <c r="L4412">
        <v>3</v>
      </c>
      <c r="M4412">
        <v>2</v>
      </c>
      <c r="N4412" t="s">
        <v>27</v>
      </c>
      <c r="O4412" t="s">
        <v>27</v>
      </c>
      <c r="P4412">
        <v>19</v>
      </c>
      <c r="Q4412" t="s">
        <v>32</v>
      </c>
      <c r="R4412" t="s">
        <v>32</v>
      </c>
      <c r="S4412">
        <v>30</v>
      </c>
      <c r="T4412">
        <v>50</v>
      </c>
      <c r="U4412" t="s">
        <v>39</v>
      </c>
    </row>
    <row r="4413" spans="1:21" x14ac:dyDescent="0.35">
      <c r="A4413" t="s">
        <v>40</v>
      </c>
      <c r="B4413">
        <v>11</v>
      </c>
      <c r="C4413">
        <v>2024</v>
      </c>
      <c r="D4413" t="s">
        <v>171</v>
      </c>
      <c r="E4413">
        <v>137</v>
      </c>
      <c r="F4413" t="s">
        <v>172</v>
      </c>
      <c r="G4413" t="s">
        <v>24</v>
      </c>
      <c r="H4413" t="s">
        <v>25</v>
      </c>
      <c r="I4413">
        <v>749</v>
      </c>
      <c r="J4413" t="s">
        <v>126</v>
      </c>
      <c r="K4413" t="s">
        <v>28</v>
      </c>
      <c r="L4413">
        <v>3</v>
      </c>
      <c r="M4413">
        <v>2</v>
      </c>
      <c r="N4413" t="s">
        <v>27</v>
      </c>
      <c r="O4413" t="s">
        <v>27</v>
      </c>
      <c r="P4413">
        <v>18</v>
      </c>
      <c r="Q4413" t="s">
        <v>32</v>
      </c>
      <c r="R4413" t="s">
        <v>32</v>
      </c>
      <c r="S4413">
        <v>30</v>
      </c>
      <c r="T4413">
        <v>179</v>
      </c>
      <c r="U4413" t="s">
        <v>29</v>
      </c>
    </row>
    <row r="4414" spans="1:21" x14ac:dyDescent="0.35">
      <c r="A4414" t="s">
        <v>58</v>
      </c>
      <c r="B4414">
        <v>30</v>
      </c>
      <c r="C4414">
        <v>2024</v>
      </c>
      <c r="D4414" t="s">
        <v>171</v>
      </c>
      <c r="E4414">
        <v>137</v>
      </c>
      <c r="F4414" t="s">
        <v>172</v>
      </c>
      <c r="G4414" t="s">
        <v>24</v>
      </c>
      <c r="H4414" t="s">
        <v>25</v>
      </c>
      <c r="I4414">
        <v>585</v>
      </c>
      <c r="J4414" t="s">
        <v>126</v>
      </c>
      <c r="K4414" t="s">
        <v>28</v>
      </c>
      <c r="L4414">
        <v>3</v>
      </c>
      <c r="M4414">
        <v>2</v>
      </c>
      <c r="N4414" t="s">
        <v>27</v>
      </c>
      <c r="O4414" t="s">
        <v>32</v>
      </c>
      <c r="P4414">
        <v>18</v>
      </c>
      <c r="Q4414" t="s">
        <v>32</v>
      </c>
      <c r="R4414" t="s">
        <v>32</v>
      </c>
      <c r="S4414">
        <v>30</v>
      </c>
      <c r="T4414">
        <v>120</v>
      </c>
      <c r="U4414" t="s">
        <v>29</v>
      </c>
    </row>
    <row r="4415" spans="1:21" x14ac:dyDescent="0.35">
      <c r="A4415" t="s">
        <v>59</v>
      </c>
      <c r="B4415">
        <v>31</v>
      </c>
      <c r="C4415">
        <v>2024</v>
      </c>
      <c r="D4415" t="s">
        <v>171</v>
      </c>
      <c r="E4415">
        <v>137</v>
      </c>
      <c r="F4415" t="s">
        <v>172</v>
      </c>
      <c r="G4415" t="s">
        <v>24</v>
      </c>
      <c r="H4415" t="s">
        <v>25</v>
      </c>
      <c r="I4415">
        <v>640</v>
      </c>
      <c r="J4415" t="s">
        <v>126</v>
      </c>
      <c r="K4415" t="s">
        <v>28</v>
      </c>
      <c r="L4415">
        <v>3</v>
      </c>
      <c r="M4415">
        <v>2</v>
      </c>
      <c r="N4415" t="s">
        <v>27</v>
      </c>
      <c r="O4415" t="s">
        <v>32</v>
      </c>
      <c r="P4415">
        <v>19</v>
      </c>
      <c r="Q4415" t="s">
        <v>32</v>
      </c>
      <c r="R4415" t="s">
        <v>32</v>
      </c>
      <c r="S4415">
        <v>10</v>
      </c>
      <c r="T4415">
        <v>90</v>
      </c>
      <c r="U4415" t="s">
        <v>29</v>
      </c>
    </row>
    <row r="4416" spans="1:21" x14ac:dyDescent="0.35">
      <c r="A4416" t="s">
        <v>60</v>
      </c>
      <c r="B4416">
        <v>32</v>
      </c>
      <c r="C4416">
        <v>2024</v>
      </c>
      <c r="D4416" t="s">
        <v>171</v>
      </c>
      <c r="E4416">
        <v>137</v>
      </c>
      <c r="F4416" t="s">
        <v>172</v>
      </c>
      <c r="G4416" t="s">
        <v>24</v>
      </c>
      <c r="H4416" t="s">
        <v>25</v>
      </c>
      <c r="I4416">
        <v>710</v>
      </c>
      <c r="J4416" t="s">
        <v>126</v>
      </c>
      <c r="K4416" t="s">
        <v>28</v>
      </c>
      <c r="L4416">
        <v>3</v>
      </c>
      <c r="M4416">
        <v>2</v>
      </c>
      <c r="N4416" t="s">
        <v>27</v>
      </c>
      <c r="O4416" t="s">
        <v>32</v>
      </c>
      <c r="P4416">
        <v>18</v>
      </c>
      <c r="Q4416" t="s">
        <v>32</v>
      </c>
      <c r="R4416" t="s">
        <v>32</v>
      </c>
      <c r="S4416">
        <v>30</v>
      </c>
      <c r="T4416">
        <v>200</v>
      </c>
      <c r="U4416" t="s">
        <v>29</v>
      </c>
    </row>
    <row r="4417" spans="1:21" x14ac:dyDescent="0.35">
      <c r="A4417" t="s">
        <v>61</v>
      </c>
      <c r="B4417">
        <v>33</v>
      </c>
      <c r="C4417">
        <v>2024</v>
      </c>
      <c r="D4417" t="s">
        <v>171</v>
      </c>
      <c r="E4417">
        <v>137</v>
      </c>
      <c r="F4417" t="s">
        <v>172</v>
      </c>
      <c r="G4417" t="s">
        <v>24</v>
      </c>
      <c r="H4417" t="s">
        <v>25</v>
      </c>
      <c r="I4417">
        <v>703</v>
      </c>
      <c r="J4417" t="s">
        <v>126</v>
      </c>
      <c r="K4417" t="s">
        <v>28</v>
      </c>
      <c r="L4417">
        <v>3</v>
      </c>
      <c r="M4417">
        <v>2</v>
      </c>
      <c r="N4417" t="s">
        <v>27</v>
      </c>
      <c r="O4417" t="s">
        <v>27</v>
      </c>
      <c r="P4417" t="s">
        <v>28</v>
      </c>
      <c r="Q4417" t="s">
        <v>32</v>
      </c>
      <c r="R4417" t="s">
        <v>32</v>
      </c>
      <c r="S4417">
        <v>24</v>
      </c>
      <c r="T4417">
        <v>110</v>
      </c>
      <c r="U4417" t="s">
        <v>173</v>
      </c>
    </row>
    <row r="4418" spans="1:21" x14ac:dyDescent="0.35">
      <c r="A4418" t="s">
        <v>62</v>
      </c>
      <c r="B4418">
        <v>34</v>
      </c>
      <c r="C4418">
        <v>2024</v>
      </c>
      <c r="D4418" t="s">
        <v>171</v>
      </c>
      <c r="E4418">
        <v>137</v>
      </c>
      <c r="F4418" t="s">
        <v>172</v>
      </c>
      <c r="G4418" t="s">
        <v>24</v>
      </c>
      <c r="H4418" t="s">
        <v>25</v>
      </c>
      <c r="I4418">
        <v>710</v>
      </c>
      <c r="J4418" t="s">
        <v>126</v>
      </c>
      <c r="K4418" t="s">
        <v>28</v>
      </c>
      <c r="L4418">
        <v>3</v>
      </c>
      <c r="M4418">
        <v>2</v>
      </c>
      <c r="N4418" t="s">
        <v>27</v>
      </c>
      <c r="O4418" t="s">
        <v>27</v>
      </c>
      <c r="P4418">
        <v>18</v>
      </c>
      <c r="Q4418" t="s">
        <v>32</v>
      </c>
      <c r="R4418" t="s">
        <v>32</v>
      </c>
      <c r="S4418">
        <v>30</v>
      </c>
      <c r="T4418">
        <v>100</v>
      </c>
      <c r="U4418" t="s">
        <v>29</v>
      </c>
    </row>
    <row r="4419" spans="1:21" x14ac:dyDescent="0.35">
      <c r="A4419" t="s">
        <v>63</v>
      </c>
      <c r="B4419">
        <v>35</v>
      </c>
      <c r="C4419">
        <v>2024</v>
      </c>
      <c r="D4419" t="s">
        <v>171</v>
      </c>
      <c r="E4419">
        <v>137</v>
      </c>
      <c r="F4419" t="s">
        <v>172</v>
      </c>
      <c r="G4419" t="s">
        <v>24</v>
      </c>
      <c r="H4419" t="s">
        <v>25</v>
      </c>
      <c r="I4419">
        <v>735</v>
      </c>
      <c r="J4419" t="s">
        <v>126</v>
      </c>
      <c r="K4419" t="s">
        <v>28</v>
      </c>
      <c r="L4419">
        <v>3</v>
      </c>
      <c r="M4419">
        <v>2</v>
      </c>
      <c r="N4419" t="s">
        <v>27</v>
      </c>
      <c r="O4419" t="s">
        <v>27</v>
      </c>
      <c r="P4419" t="s">
        <v>28</v>
      </c>
      <c r="Q4419" t="s">
        <v>27</v>
      </c>
      <c r="R4419" t="s">
        <v>27</v>
      </c>
      <c r="S4419">
        <v>30</v>
      </c>
      <c r="T4419">
        <v>120</v>
      </c>
      <c r="U4419" t="s">
        <v>29</v>
      </c>
    </row>
    <row r="4420" spans="1:21" x14ac:dyDescent="0.35">
      <c r="A4420" t="s">
        <v>64</v>
      </c>
      <c r="B4420">
        <v>36</v>
      </c>
      <c r="C4420">
        <v>2024</v>
      </c>
      <c r="D4420" t="s">
        <v>171</v>
      </c>
      <c r="E4420">
        <v>137</v>
      </c>
      <c r="F4420" t="s">
        <v>172</v>
      </c>
      <c r="G4420" t="s">
        <v>24</v>
      </c>
      <c r="H4420" t="s">
        <v>25</v>
      </c>
      <c r="I4420">
        <v>588</v>
      </c>
      <c r="J4420" t="s">
        <v>126</v>
      </c>
      <c r="K4420" t="s">
        <v>28</v>
      </c>
      <c r="L4420">
        <v>3</v>
      </c>
      <c r="M4420">
        <v>1</v>
      </c>
      <c r="N4420" t="s">
        <v>27</v>
      </c>
      <c r="O4420" t="s">
        <v>27</v>
      </c>
      <c r="P4420">
        <v>18</v>
      </c>
      <c r="Q4420" t="s">
        <v>32</v>
      </c>
      <c r="R4420" t="s">
        <v>27</v>
      </c>
      <c r="S4420">
        <v>20</v>
      </c>
      <c r="T4420">
        <v>68.67</v>
      </c>
      <c r="U4420" t="s">
        <v>29</v>
      </c>
    </row>
    <row r="4421" spans="1:21" x14ac:dyDescent="0.35">
      <c r="A4421" t="s">
        <v>65</v>
      </c>
      <c r="B4421">
        <v>37</v>
      </c>
      <c r="C4421">
        <v>2024</v>
      </c>
      <c r="D4421" t="s">
        <v>171</v>
      </c>
      <c r="E4421">
        <v>137</v>
      </c>
      <c r="F4421" t="s">
        <v>172</v>
      </c>
      <c r="G4421" t="s">
        <v>24</v>
      </c>
      <c r="H4421" t="s">
        <v>25</v>
      </c>
      <c r="I4421">
        <v>635</v>
      </c>
      <c r="J4421" t="s">
        <v>126</v>
      </c>
      <c r="K4421" t="s">
        <v>28</v>
      </c>
      <c r="L4421">
        <v>3</v>
      </c>
      <c r="M4421">
        <v>2</v>
      </c>
      <c r="N4421" t="s">
        <v>27</v>
      </c>
      <c r="O4421" t="s">
        <v>27</v>
      </c>
      <c r="P4421" t="s">
        <v>28</v>
      </c>
      <c r="Q4421" t="s">
        <v>32</v>
      </c>
      <c r="R4421" t="s">
        <v>32</v>
      </c>
      <c r="S4421">
        <v>40</v>
      </c>
      <c r="T4421">
        <v>240</v>
      </c>
      <c r="U4421" t="s">
        <v>29</v>
      </c>
    </row>
    <row r="4422" spans="1:21" x14ac:dyDescent="0.35">
      <c r="A4422" t="s">
        <v>66</v>
      </c>
      <c r="B4422">
        <v>38</v>
      </c>
      <c r="C4422">
        <v>2024</v>
      </c>
      <c r="D4422" t="s">
        <v>171</v>
      </c>
      <c r="E4422">
        <v>137</v>
      </c>
      <c r="F4422" t="s">
        <v>172</v>
      </c>
      <c r="G4422" t="s">
        <v>24</v>
      </c>
      <c r="H4422" t="s">
        <v>25</v>
      </c>
      <c r="I4422">
        <v>685</v>
      </c>
      <c r="J4422" t="s">
        <v>126</v>
      </c>
      <c r="K4422" t="s">
        <v>28</v>
      </c>
      <c r="L4422">
        <v>3</v>
      </c>
      <c r="M4422">
        <v>2</v>
      </c>
      <c r="N4422" t="s">
        <v>27</v>
      </c>
      <c r="O4422" t="s">
        <v>27</v>
      </c>
      <c r="P4422" t="s">
        <v>28</v>
      </c>
      <c r="Q4422" t="s">
        <v>32</v>
      </c>
      <c r="R4422" t="s">
        <v>32</v>
      </c>
      <c r="S4422">
        <v>25</v>
      </c>
      <c r="T4422">
        <v>200</v>
      </c>
      <c r="U4422" t="s">
        <v>29</v>
      </c>
    </row>
    <row r="4423" spans="1:21" x14ac:dyDescent="0.35">
      <c r="A4423" t="s">
        <v>67</v>
      </c>
      <c r="B4423">
        <v>39</v>
      </c>
      <c r="C4423">
        <v>2024</v>
      </c>
      <c r="D4423" t="s">
        <v>171</v>
      </c>
      <c r="E4423">
        <v>137</v>
      </c>
      <c r="F4423" t="s">
        <v>172</v>
      </c>
      <c r="G4423" t="s">
        <v>24</v>
      </c>
      <c r="H4423" t="s">
        <v>25</v>
      </c>
      <c r="I4423">
        <v>588.5</v>
      </c>
      <c r="J4423" t="s">
        <v>126</v>
      </c>
      <c r="K4423" t="s">
        <v>28</v>
      </c>
      <c r="L4423">
        <v>3</v>
      </c>
      <c r="M4423">
        <v>2</v>
      </c>
      <c r="N4423" t="s">
        <v>27</v>
      </c>
      <c r="O4423" t="s">
        <v>27</v>
      </c>
      <c r="P4423" t="s">
        <v>28</v>
      </c>
      <c r="Q4423" t="s">
        <v>27</v>
      </c>
      <c r="R4423" t="s">
        <v>32</v>
      </c>
      <c r="S4423">
        <v>12</v>
      </c>
      <c r="T4423">
        <v>73.5</v>
      </c>
      <c r="U4423" t="s">
        <v>29</v>
      </c>
    </row>
    <row r="4424" spans="1:21" x14ac:dyDescent="0.35">
      <c r="A4424" t="s">
        <v>68</v>
      </c>
      <c r="B4424">
        <v>40</v>
      </c>
      <c r="C4424">
        <v>2024</v>
      </c>
      <c r="D4424" t="s">
        <v>171</v>
      </c>
      <c r="E4424">
        <v>137</v>
      </c>
      <c r="F4424" t="s">
        <v>172</v>
      </c>
      <c r="G4424" t="s">
        <v>24</v>
      </c>
      <c r="H4424" t="s">
        <v>25</v>
      </c>
      <c r="I4424">
        <v>620</v>
      </c>
      <c r="J4424" t="s">
        <v>126</v>
      </c>
      <c r="K4424" t="s">
        <v>28</v>
      </c>
      <c r="L4424">
        <v>3</v>
      </c>
      <c r="M4424">
        <v>1</v>
      </c>
      <c r="N4424" t="s">
        <v>27</v>
      </c>
      <c r="O4424" t="s">
        <v>32</v>
      </c>
      <c r="P4424" t="s">
        <v>28</v>
      </c>
      <c r="Q4424" t="s">
        <v>32</v>
      </c>
      <c r="R4424" t="s">
        <v>32</v>
      </c>
      <c r="S4424">
        <v>30</v>
      </c>
      <c r="T4424">
        <v>120</v>
      </c>
      <c r="U4424" t="s">
        <v>29</v>
      </c>
    </row>
    <row r="4425" spans="1:21" x14ac:dyDescent="0.35">
      <c r="A4425" t="s">
        <v>69</v>
      </c>
      <c r="B4425">
        <v>41</v>
      </c>
      <c r="C4425">
        <v>2024</v>
      </c>
      <c r="D4425" t="s">
        <v>171</v>
      </c>
      <c r="E4425">
        <v>137</v>
      </c>
      <c r="F4425" t="s">
        <v>172</v>
      </c>
      <c r="G4425" t="s">
        <v>24</v>
      </c>
      <c r="H4425" t="s">
        <v>25</v>
      </c>
      <c r="I4425">
        <v>720</v>
      </c>
      <c r="J4425" t="s">
        <v>126</v>
      </c>
      <c r="K4425" t="s">
        <v>28</v>
      </c>
      <c r="L4425">
        <v>3</v>
      </c>
      <c r="M4425">
        <v>2</v>
      </c>
      <c r="N4425" t="s">
        <v>27</v>
      </c>
      <c r="O4425" t="s">
        <v>27</v>
      </c>
      <c r="P4425">
        <v>18</v>
      </c>
      <c r="Q4425" t="s">
        <v>32</v>
      </c>
      <c r="R4425" t="s">
        <v>32</v>
      </c>
      <c r="S4425">
        <v>24</v>
      </c>
      <c r="T4425">
        <v>157</v>
      </c>
      <c r="U4425" t="s">
        <v>39</v>
      </c>
    </row>
    <row r="4426" spans="1:21" x14ac:dyDescent="0.35">
      <c r="A4426" t="s">
        <v>70</v>
      </c>
      <c r="B4426">
        <v>42</v>
      </c>
      <c r="C4426">
        <v>2024</v>
      </c>
      <c r="D4426" t="s">
        <v>171</v>
      </c>
      <c r="E4426">
        <v>137</v>
      </c>
      <c r="F4426" t="s">
        <v>172</v>
      </c>
      <c r="G4426" t="s">
        <v>24</v>
      </c>
      <c r="H4426" t="s">
        <v>25</v>
      </c>
      <c r="I4426">
        <v>515</v>
      </c>
      <c r="J4426" t="s">
        <v>126</v>
      </c>
      <c r="K4426" t="s">
        <v>28</v>
      </c>
      <c r="L4426">
        <v>3</v>
      </c>
      <c r="M4426">
        <v>1</v>
      </c>
      <c r="N4426" t="s">
        <v>27</v>
      </c>
      <c r="O4426" t="s">
        <v>27</v>
      </c>
      <c r="P4426">
        <v>18</v>
      </c>
      <c r="Q4426" t="s">
        <v>32</v>
      </c>
      <c r="R4426" t="s">
        <v>27</v>
      </c>
      <c r="S4426">
        <v>30</v>
      </c>
      <c r="T4426">
        <v>45</v>
      </c>
      <c r="U4426" t="s">
        <v>29</v>
      </c>
    </row>
    <row r="4427" spans="1:21" x14ac:dyDescent="0.35">
      <c r="A4427" t="s">
        <v>71</v>
      </c>
      <c r="B4427">
        <v>44</v>
      </c>
      <c r="C4427">
        <v>2024</v>
      </c>
      <c r="D4427" t="s">
        <v>171</v>
      </c>
      <c r="E4427">
        <v>137</v>
      </c>
      <c r="F4427" t="s">
        <v>172</v>
      </c>
      <c r="G4427" t="s">
        <v>24</v>
      </c>
      <c r="H4427" t="s">
        <v>25</v>
      </c>
      <c r="I4427">
        <v>535</v>
      </c>
      <c r="J4427" t="s">
        <v>126</v>
      </c>
      <c r="K4427" t="s">
        <v>28</v>
      </c>
      <c r="L4427">
        <v>3</v>
      </c>
      <c r="M4427">
        <v>1</v>
      </c>
      <c r="N4427" t="s">
        <v>27</v>
      </c>
      <c r="O4427" t="s">
        <v>27</v>
      </c>
      <c r="P4427">
        <v>18</v>
      </c>
      <c r="Q4427" t="s">
        <v>32</v>
      </c>
      <c r="R4427" t="s">
        <v>32</v>
      </c>
      <c r="S4427">
        <v>24</v>
      </c>
      <c r="T4427">
        <v>50</v>
      </c>
      <c r="U4427" t="s">
        <v>29</v>
      </c>
    </row>
    <row r="4428" spans="1:21" x14ac:dyDescent="0.35">
      <c r="A4428" t="s">
        <v>72</v>
      </c>
      <c r="B4428">
        <v>45</v>
      </c>
      <c r="C4428">
        <v>2024</v>
      </c>
      <c r="D4428" t="s">
        <v>171</v>
      </c>
      <c r="E4428">
        <v>137</v>
      </c>
      <c r="F4428" t="s">
        <v>172</v>
      </c>
      <c r="G4428" t="s">
        <v>24</v>
      </c>
      <c r="H4428" t="s">
        <v>25</v>
      </c>
      <c r="I4428">
        <v>595</v>
      </c>
      <c r="J4428" t="s">
        <v>126</v>
      </c>
      <c r="K4428" t="s">
        <v>28</v>
      </c>
      <c r="L4428">
        <v>3</v>
      </c>
      <c r="M4428">
        <v>1</v>
      </c>
      <c r="N4428" t="s">
        <v>27</v>
      </c>
      <c r="O4428" t="s">
        <v>32</v>
      </c>
      <c r="P4428">
        <v>18</v>
      </c>
      <c r="Q4428" t="s">
        <v>27</v>
      </c>
      <c r="R4428" t="s">
        <v>32</v>
      </c>
      <c r="S4428">
        <v>30</v>
      </c>
      <c r="T4428">
        <v>70</v>
      </c>
      <c r="U4428" t="s">
        <v>29</v>
      </c>
    </row>
    <row r="4429" spans="1:21" x14ac:dyDescent="0.35">
      <c r="A4429" t="s">
        <v>73</v>
      </c>
      <c r="B4429">
        <v>46</v>
      </c>
      <c r="C4429">
        <v>2024</v>
      </c>
      <c r="D4429" t="s">
        <v>171</v>
      </c>
      <c r="E4429">
        <v>137</v>
      </c>
      <c r="F4429" t="s">
        <v>172</v>
      </c>
      <c r="G4429" t="s">
        <v>24</v>
      </c>
      <c r="H4429" t="s">
        <v>25</v>
      </c>
      <c r="I4429">
        <v>605</v>
      </c>
      <c r="J4429" t="s">
        <v>126</v>
      </c>
      <c r="K4429" t="s">
        <v>28</v>
      </c>
      <c r="L4429">
        <v>3</v>
      </c>
      <c r="M4429">
        <v>1</v>
      </c>
      <c r="N4429" t="s">
        <v>27</v>
      </c>
      <c r="O4429" t="s">
        <v>27</v>
      </c>
      <c r="P4429" t="s">
        <v>28</v>
      </c>
      <c r="Q4429" t="s">
        <v>32</v>
      </c>
      <c r="R4429" t="s">
        <v>32</v>
      </c>
      <c r="S4429">
        <v>30</v>
      </c>
      <c r="T4429">
        <v>120</v>
      </c>
      <c r="U4429" t="s">
        <v>39</v>
      </c>
    </row>
    <row r="4430" spans="1:21" x14ac:dyDescent="0.35">
      <c r="A4430" t="s">
        <v>74</v>
      </c>
      <c r="B4430">
        <v>47</v>
      </c>
      <c r="C4430">
        <v>2024</v>
      </c>
      <c r="D4430" t="s">
        <v>171</v>
      </c>
      <c r="E4430">
        <v>137</v>
      </c>
      <c r="F4430" t="s">
        <v>172</v>
      </c>
      <c r="G4430" t="s">
        <v>24</v>
      </c>
      <c r="H4430" t="s">
        <v>25</v>
      </c>
      <c r="I4430">
        <v>610</v>
      </c>
      <c r="J4430" t="s">
        <v>126</v>
      </c>
      <c r="K4430" t="s">
        <v>28</v>
      </c>
      <c r="L4430">
        <v>3</v>
      </c>
      <c r="M4430">
        <v>1</v>
      </c>
      <c r="N4430" t="s">
        <v>27</v>
      </c>
      <c r="O4430" t="s">
        <v>32</v>
      </c>
      <c r="P4430" t="s">
        <v>28</v>
      </c>
      <c r="Q4430" t="s">
        <v>32</v>
      </c>
      <c r="R4430" t="s">
        <v>32</v>
      </c>
      <c r="S4430">
        <v>30</v>
      </c>
      <c r="T4430">
        <v>55</v>
      </c>
      <c r="U4430" t="s">
        <v>39</v>
      </c>
    </row>
    <row r="4431" spans="1:21" x14ac:dyDescent="0.35">
      <c r="A4431" t="s">
        <v>75</v>
      </c>
      <c r="B4431">
        <v>48</v>
      </c>
      <c r="C4431">
        <v>2024</v>
      </c>
      <c r="D4431" t="s">
        <v>171</v>
      </c>
      <c r="E4431">
        <v>137</v>
      </c>
      <c r="F4431" t="s">
        <v>172</v>
      </c>
      <c r="G4431" t="s">
        <v>24</v>
      </c>
      <c r="H4431" t="s">
        <v>25</v>
      </c>
      <c r="I4431">
        <v>610</v>
      </c>
      <c r="J4431" t="s">
        <v>126</v>
      </c>
      <c r="K4431" t="s">
        <v>28</v>
      </c>
      <c r="L4431">
        <v>3</v>
      </c>
      <c r="M4431">
        <v>2</v>
      </c>
      <c r="N4431" t="s">
        <v>27</v>
      </c>
      <c r="O4431" t="s">
        <v>27</v>
      </c>
      <c r="P4431" t="s">
        <v>28</v>
      </c>
      <c r="Q4431" t="s">
        <v>32</v>
      </c>
      <c r="R4431" t="s">
        <v>32</v>
      </c>
      <c r="S4431">
        <v>20</v>
      </c>
      <c r="T4431">
        <v>184</v>
      </c>
      <c r="U4431" t="s">
        <v>29</v>
      </c>
    </row>
    <row r="4432" spans="1:21" x14ac:dyDescent="0.35">
      <c r="A4432" t="s">
        <v>76</v>
      </c>
      <c r="B4432">
        <v>49</v>
      </c>
      <c r="C4432">
        <v>2024</v>
      </c>
      <c r="D4432" t="s">
        <v>171</v>
      </c>
      <c r="E4432">
        <v>137</v>
      </c>
      <c r="F4432" t="s">
        <v>172</v>
      </c>
      <c r="G4432" t="s">
        <v>24</v>
      </c>
      <c r="H4432" t="s">
        <v>25</v>
      </c>
      <c r="I4432">
        <v>575</v>
      </c>
      <c r="J4432" t="s">
        <v>126</v>
      </c>
      <c r="K4432" t="s">
        <v>28</v>
      </c>
      <c r="L4432">
        <v>3</v>
      </c>
      <c r="M4432">
        <v>1</v>
      </c>
      <c r="N4432" t="s">
        <v>27</v>
      </c>
      <c r="O4432" t="s">
        <v>32</v>
      </c>
      <c r="P4432" t="s">
        <v>28</v>
      </c>
      <c r="Q4432" t="s">
        <v>32</v>
      </c>
      <c r="R4432" t="s">
        <v>32</v>
      </c>
      <c r="S4432">
        <v>20</v>
      </c>
      <c r="T4432">
        <v>47</v>
      </c>
      <c r="U4432" t="s">
        <v>29</v>
      </c>
    </row>
    <row r="4433" spans="1:21" x14ac:dyDescent="0.35">
      <c r="A4433" t="s">
        <v>77</v>
      </c>
      <c r="B4433">
        <v>50</v>
      </c>
      <c r="C4433">
        <v>2024</v>
      </c>
      <c r="D4433" t="s">
        <v>171</v>
      </c>
      <c r="E4433">
        <v>137</v>
      </c>
      <c r="F4433" t="s">
        <v>172</v>
      </c>
      <c r="G4433" t="s">
        <v>24</v>
      </c>
      <c r="H4433" t="s">
        <v>25</v>
      </c>
      <c r="I4433">
        <v>605</v>
      </c>
      <c r="J4433" t="s">
        <v>126</v>
      </c>
      <c r="K4433" t="s">
        <v>28</v>
      </c>
      <c r="L4433">
        <v>3</v>
      </c>
      <c r="M4433">
        <v>1</v>
      </c>
      <c r="N4433" t="s">
        <v>27</v>
      </c>
      <c r="O4433" t="s">
        <v>27</v>
      </c>
      <c r="P4433" t="s">
        <v>28</v>
      </c>
      <c r="Q4433" t="s">
        <v>27</v>
      </c>
      <c r="R4433" t="s">
        <v>32</v>
      </c>
      <c r="S4433">
        <v>16</v>
      </c>
      <c r="T4433">
        <v>180</v>
      </c>
      <c r="U4433" t="s">
        <v>29</v>
      </c>
    </row>
    <row r="4434" spans="1:21" x14ac:dyDescent="0.35">
      <c r="A4434" t="s">
        <v>78</v>
      </c>
      <c r="B4434">
        <v>51</v>
      </c>
      <c r="C4434">
        <v>2024</v>
      </c>
      <c r="D4434" t="s">
        <v>171</v>
      </c>
      <c r="E4434">
        <v>137</v>
      </c>
      <c r="F4434" t="s">
        <v>172</v>
      </c>
      <c r="G4434" t="s">
        <v>24</v>
      </c>
      <c r="H4434" t="s">
        <v>25</v>
      </c>
      <c r="I4434">
        <v>585</v>
      </c>
      <c r="J4434" t="s">
        <v>126</v>
      </c>
      <c r="K4434" t="s">
        <v>28</v>
      </c>
      <c r="L4434">
        <v>3</v>
      </c>
      <c r="M4434">
        <v>1</v>
      </c>
      <c r="N4434" t="s">
        <v>27</v>
      </c>
      <c r="O4434" t="s">
        <v>27</v>
      </c>
      <c r="P4434">
        <v>18</v>
      </c>
      <c r="Q4434" t="s">
        <v>27</v>
      </c>
      <c r="R4434" t="s">
        <v>32</v>
      </c>
      <c r="S4434">
        <v>30</v>
      </c>
      <c r="T4434">
        <v>70</v>
      </c>
      <c r="U4434" t="s">
        <v>29</v>
      </c>
    </row>
    <row r="4435" spans="1:21" x14ac:dyDescent="0.35">
      <c r="A4435" t="s">
        <v>79</v>
      </c>
      <c r="B4435">
        <v>53</v>
      </c>
      <c r="C4435">
        <v>2024</v>
      </c>
      <c r="D4435" t="s">
        <v>171</v>
      </c>
      <c r="E4435">
        <v>137</v>
      </c>
      <c r="F4435" t="s">
        <v>172</v>
      </c>
      <c r="G4435" t="s">
        <v>24</v>
      </c>
      <c r="H4435" t="s">
        <v>25</v>
      </c>
      <c r="I4435">
        <v>560</v>
      </c>
      <c r="J4435" t="s">
        <v>126</v>
      </c>
      <c r="K4435" t="s">
        <v>28</v>
      </c>
      <c r="L4435">
        <v>3</v>
      </c>
      <c r="M4435">
        <v>2</v>
      </c>
      <c r="N4435" t="s">
        <v>27</v>
      </c>
      <c r="O4435" t="s">
        <v>27</v>
      </c>
      <c r="P4435" t="s">
        <v>28</v>
      </c>
      <c r="Q4435" t="s">
        <v>32</v>
      </c>
      <c r="R4435" t="s">
        <v>32</v>
      </c>
      <c r="S4435">
        <v>24</v>
      </c>
      <c r="T4435">
        <v>190</v>
      </c>
      <c r="U4435" t="s">
        <v>29</v>
      </c>
    </row>
    <row r="4436" spans="1:21" x14ac:dyDescent="0.35">
      <c r="A4436" t="s">
        <v>80</v>
      </c>
      <c r="B4436">
        <v>54</v>
      </c>
      <c r="C4436">
        <v>2024</v>
      </c>
      <c r="D4436" t="s">
        <v>171</v>
      </c>
      <c r="E4436">
        <v>137</v>
      </c>
      <c r="F4436" t="s">
        <v>172</v>
      </c>
      <c r="G4436" t="s">
        <v>24</v>
      </c>
      <c r="H4436" t="s">
        <v>25</v>
      </c>
      <c r="I4436">
        <v>650</v>
      </c>
      <c r="J4436" t="s">
        <v>126</v>
      </c>
      <c r="K4436" t="s">
        <v>28</v>
      </c>
      <c r="L4436">
        <v>3</v>
      </c>
      <c r="M4436">
        <v>1</v>
      </c>
      <c r="N4436" t="s">
        <v>27</v>
      </c>
      <c r="O4436" t="s">
        <v>27</v>
      </c>
      <c r="P4436">
        <v>18</v>
      </c>
      <c r="Q4436" t="s">
        <v>32</v>
      </c>
      <c r="R4436" t="s">
        <v>32</v>
      </c>
      <c r="S4436">
        <v>24</v>
      </c>
      <c r="T4436">
        <v>60</v>
      </c>
      <c r="U4436" t="s">
        <v>29</v>
      </c>
    </row>
    <row r="4437" spans="1:21" x14ac:dyDescent="0.35">
      <c r="A4437" t="s">
        <v>81</v>
      </c>
      <c r="B4437">
        <v>55</v>
      </c>
      <c r="C4437">
        <v>2024</v>
      </c>
      <c r="D4437" t="s">
        <v>171</v>
      </c>
      <c r="E4437">
        <v>137</v>
      </c>
      <c r="F4437" t="s">
        <v>172</v>
      </c>
      <c r="G4437" t="s">
        <v>24</v>
      </c>
      <c r="H4437" t="s">
        <v>25</v>
      </c>
      <c r="I4437">
        <v>631</v>
      </c>
      <c r="J4437" t="s">
        <v>126</v>
      </c>
      <c r="K4437" t="s">
        <v>28</v>
      </c>
      <c r="L4437">
        <v>3</v>
      </c>
      <c r="M4437">
        <v>2</v>
      </c>
      <c r="N4437" t="s">
        <v>27</v>
      </c>
      <c r="O4437" t="s">
        <v>27</v>
      </c>
      <c r="P4437" t="s">
        <v>28</v>
      </c>
      <c r="Q4437" t="s">
        <v>27</v>
      </c>
      <c r="R4437" t="s">
        <v>32</v>
      </c>
      <c r="S4437">
        <v>20</v>
      </c>
      <c r="T4437">
        <v>56</v>
      </c>
      <c r="U4437" t="s">
        <v>29</v>
      </c>
    </row>
    <row r="4438" spans="1:21" x14ac:dyDescent="0.35">
      <c r="A4438" t="s">
        <v>82</v>
      </c>
      <c r="B4438">
        <v>56</v>
      </c>
      <c r="C4438">
        <v>2024</v>
      </c>
      <c r="D4438" t="s">
        <v>171</v>
      </c>
      <c r="E4438">
        <v>137</v>
      </c>
      <c r="F4438" t="s">
        <v>172</v>
      </c>
      <c r="G4438" t="s">
        <v>24</v>
      </c>
      <c r="H4438" t="s">
        <v>25</v>
      </c>
      <c r="I4438">
        <v>675</v>
      </c>
      <c r="J4438" t="s">
        <v>126</v>
      </c>
      <c r="K4438" t="s">
        <v>28</v>
      </c>
      <c r="L4438">
        <v>3</v>
      </c>
      <c r="M4438">
        <v>2</v>
      </c>
      <c r="N4438" t="s">
        <v>27</v>
      </c>
      <c r="O4438" t="s">
        <v>32</v>
      </c>
      <c r="P4438" t="s">
        <v>28</v>
      </c>
      <c r="Q4438" t="s">
        <v>32</v>
      </c>
      <c r="R4438" t="s">
        <v>32</v>
      </c>
      <c r="S4438">
        <v>30</v>
      </c>
      <c r="T4438">
        <v>100</v>
      </c>
      <c r="U4438" t="s">
        <v>29</v>
      </c>
    </row>
    <row r="4439" spans="1:21" x14ac:dyDescent="0.35">
      <c r="A4439" t="s">
        <v>21</v>
      </c>
      <c r="B4439">
        <v>1</v>
      </c>
      <c r="C4439">
        <v>2024</v>
      </c>
      <c r="D4439" t="s">
        <v>174</v>
      </c>
      <c r="E4439">
        <v>138</v>
      </c>
      <c r="F4439" t="s">
        <v>175</v>
      </c>
      <c r="G4439" t="s">
        <v>24</v>
      </c>
      <c r="H4439" t="s">
        <v>25</v>
      </c>
      <c r="I4439">
        <v>315</v>
      </c>
      <c r="J4439" t="s">
        <v>26</v>
      </c>
      <c r="K4439">
        <v>2000</v>
      </c>
      <c r="L4439">
        <v>6</v>
      </c>
      <c r="M4439">
        <v>1</v>
      </c>
      <c r="N4439" t="s">
        <v>27</v>
      </c>
      <c r="O4439" t="s">
        <v>27</v>
      </c>
      <c r="Q4439" t="s">
        <v>27</v>
      </c>
      <c r="R4439" t="s">
        <v>27</v>
      </c>
      <c r="S4439">
        <v>50</v>
      </c>
      <c r="T4439">
        <v>600</v>
      </c>
      <c r="U4439" t="s">
        <v>29</v>
      </c>
    </row>
    <row r="4440" spans="1:21" x14ac:dyDescent="0.35">
      <c r="A4440" t="s">
        <v>30</v>
      </c>
      <c r="B4440">
        <v>2</v>
      </c>
      <c r="C4440">
        <v>2024</v>
      </c>
      <c r="D4440" t="s">
        <v>174</v>
      </c>
      <c r="E4440">
        <v>138</v>
      </c>
      <c r="F4440" t="s">
        <v>175</v>
      </c>
      <c r="G4440" t="s">
        <v>24</v>
      </c>
      <c r="H4440" t="s">
        <v>25</v>
      </c>
      <c r="I4440">
        <v>825</v>
      </c>
      <c r="J4440" t="s">
        <v>26</v>
      </c>
      <c r="K4440">
        <v>4000</v>
      </c>
      <c r="L4440">
        <v>6</v>
      </c>
      <c r="M4440">
        <v>1</v>
      </c>
      <c r="N4440" t="s">
        <v>27</v>
      </c>
      <c r="O4440" t="s">
        <v>27</v>
      </c>
      <c r="Q4440" t="s">
        <v>27</v>
      </c>
      <c r="R4440" t="s">
        <v>27</v>
      </c>
      <c r="S4440">
        <v>50</v>
      </c>
      <c r="T4440">
        <v>425</v>
      </c>
      <c r="U4440" t="s">
        <v>29</v>
      </c>
    </row>
    <row r="4441" spans="1:21" x14ac:dyDescent="0.35">
      <c r="A4441" t="s">
        <v>33</v>
      </c>
      <c r="B4441">
        <v>4</v>
      </c>
      <c r="C4441">
        <v>2024</v>
      </c>
      <c r="D4441" t="s">
        <v>174</v>
      </c>
      <c r="E4441">
        <v>138</v>
      </c>
      <c r="F4441" t="s">
        <v>175</v>
      </c>
      <c r="G4441" t="s">
        <v>24</v>
      </c>
      <c r="H4441" t="s">
        <v>25</v>
      </c>
      <c r="I4441">
        <v>500</v>
      </c>
      <c r="J4441" t="s">
        <v>26</v>
      </c>
      <c r="K4441">
        <v>2000</v>
      </c>
      <c r="L4441">
        <v>6</v>
      </c>
      <c r="M4441">
        <v>1</v>
      </c>
      <c r="N4441" t="s">
        <v>27</v>
      </c>
      <c r="O4441" t="s">
        <v>32</v>
      </c>
      <c r="Q4441" t="s">
        <v>32</v>
      </c>
      <c r="R4441" t="s">
        <v>27</v>
      </c>
      <c r="S4441">
        <v>40</v>
      </c>
      <c r="T4441">
        <v>500</v>
      </c>
      <c r="U4441" t="s">
        <v>29</v>
      </c>
    </row>
    <row r="4442" spans="1:21" x14ac:dyDescent="0.35">
      <c r="A4442" t="s">
        <v>34</v>
      </c>
      <c r="B4442">
        <v>5</v>
      </c>
      <c r="C4442">
        <v>2024</v>
      </c>
      <c r="D4442" t="s">
        <v>174</v>
      </c>
      <c r="E4442">
        <v>138</v>
      </c>
      <c r="F4442" t="s">
        <v>175</v>
      </c>
      <c r="G4442" t="s">
        <v>24</v>
      </c>
      <c r="H4442" t="s">
        <v>25</v>
      </c>
      <c r="I4442">
        <v>120</v>
      </c>
      <c r="J4442" t="s">
        <v>26</v>
      </c>
      <c r="K4442">
        <v>2000</v>
      </c>
      <c r="L4442">
        <v>6</v>
      </c>
      <c r="M4442">
        <v>1</v>
      </c>
      <c r="N4442" t="s">
        <v>27</v>
      </c>
      <c r="O4442" t="s">
        <v>32</v>
      </c>
      <c r="P4442">
        <v>21</v>
      </c>
      <c r="Q4442" t="s">
        <v>32</v>
      </c>
      <c r="R4442" t="s">
        <v>27</v>
      </c>
      <c r="S4442">
        <v>40</v>
      </c>
      <c r="T4442">
        <v>22</v>
      </c>
      <c r="U4442" t="s">
        <v>27</v>
      </c>
    </row>
    <row r="4443" spans="1:21" x14ac:dyDescent="0.35">
      <c r="A4443" t="s">
        <v>35</v>
      </c>
      <c r="B4443">
        <v>6</v>
      </c>
      <c r="C4443">
        <v>2024</v>
      </c>
      <c r="D4443" t="s">
        <v>174</v>
      </c>
      <c r="E4443">
        <v>138</v>
      </c>
      <c r="F4443" t="s">
        <v>175</v>
      </c>
      <c r="G4443" t="s">
        <v>24</v>
      </c>
      <c r="H4443" t="s">
        <v>25</v>
      </c>
      <c r="I4443">
        <v>1801</v>
      </c>
      <c r="J4443" t="s">
        <v>26</v>
      </c>
      <c r="K4443">
        <v>2000</v>
      </c>
      <c r="L4443">
        <v>6</v>
      </c>
      <c r="M4443">
        <v>1</v>
      </c>
      <c r="N4443" t="s">
        <v>27</v>
      </c>
      <c r="O4443" t="s">
        <v>27</v>
      </c>
      <c r="Q4443" t="s">
        <v>27</v>
      </c>
      <c r="R4443" t="s">
        <v>27</v>
      </c>
      <c r="S4443">
        <v>50</v>
      </c>
      <c r="T4443">
        <v>1194</v>
      </c>
      <c r="U4443" t="s">
        <v>39</v>
      </c>
    </row>
    <row r="4444" spans="1:21" x14ac:dyDescent="0.35">
      <c r="A4444" t="s">
        <v>36</v>
      </c>
      <c r="B4444">
        <v>8</v>
      </c>
      <c r="C4444">
        <v>2024</v>
      </c>
      <c r="D4444" t="s">
        <v>174</v>
      </c>
      <c r="E4444">
        <v>138</v>
      </c>
      <c r="F4444" t="s">
        <v>175</v>
      </c>
      <c r="G4444" t="s">
        <v>24</v>
      </c>
      <c r="H4444" t="s">
        <v>25</v>
      </c>
      <c r="I4444">
        <v>270</v>
      </c>
      <c r="J4444" t="s">
        <v>26</v>
      </c>
      <c r="K4444">
        <v>2000</v>
      </c>
      <c r="L4444">
        <v>6</v>
      </c>
      <c r="M4444">
        <v>1</v>
      </c>
      <c r="N4444" t="s">
        <v>27</v>
      </c>
      <c r="O4444" t="s">
        <v>27</v>
      </c>
      <c r="P4444">
        <v>21</v>
      </c>
      <c r="Q4444" t="s">
        <v>32</v>
      </c>
      <c r="R4444" t="s">
        <v>27</v>
      </c>
      <c r="S4444">
        <v>50</v>
      </c>
      <c r="T4444">
        <v>276</v>
      </c>
      <c r="U4444" t="s">
        <v>29</v>
      </c>
    </row>
    <row r="4445" spans="1:21" x14ac:dyDescent="0.35">
      <c r="A4445" t="s">
        <v>37</v>
      </c>
      <c r="B4445">
        <v>9</v>
      </c>
      <c r="C4445">
        <v>2024</v>
      </c>
      <c r="D4445" t="s">
        <v>174</v>
      </c>
      <c r="E4445">
        <v>138</v>
      </c>
      <c r="F4445" t="s">
        <v>175</v>
      </c>
      <c r="G4445" t="s">
        <v>24</v>
      </c>
      <c r="H4445" t="s">
        <v>25</v>
      </c>
      <c r="I4445">
        <v>569.75</v>
      </c>
      <c r="J4445" t="s">
        <v>26</v>
      </c>
      <c r="K4445">
        <v>4000</v>
      </c>
      <c r="L4445">
        <v>6</v>
      </c>
      <c r="M4445">
        <v>1</v>
      </c>
      <c r="N4445" t="s">
        <v>27</v>
      </c>
      <c r="O4445" t="s">
        <v>27</v>
      </c>
      <c r="Q4445" t="s">
        <v>27</v>
      </c>
      <c r="R4445" t="s">
        <v>27</v>
      </c>
      <c r="S4445">
        <v>50</v>
      </c>
      <c r="T4445">
        <f>2*575</f>
        <v>1150</v>
      </c>
      <c r="U4445" t="s">
        <v>29</v>
      </c>
    </row>
    <row r="4446" spans="1:21" x14ac:dyDescent="0.35">
      <c r="A4446" t="s">
        <v>38</v>
      </c>
      <c r="B4446">
        <v>10</v>
      </c>
      <c r="C4446">
        <v>2024</v>
      </c>
      <c r="D4446" t="s">
        <v>174</v>
      </c>
      <c r="E4446">
        <v>138</v>
      </c>
      <c r="F4446" t="s">
        <v>175</v>
      </c>
      <c r="G4446" t="s">
        <v>24</v>
      </c>
      <c r="H4446" t="s">
        <v>25</v>
      </c>
      <c r="I4446">
        <v>430</v>
      </c>
      <c r="J4446" t="s">
        <v>26</v>
      </c>
      <c r="K4446">
        <v>2000</v>
      </c>
      <c r="L4446">
        <v>6</v>
      </c>
      <c r="M4446">
        <v>1</v>
      </c>
      <c r="N4446" t="s">
        <v>27</v>
      </c>
      <c r="O4446" t="s">
        <v>27</v>
      </c>
      <c r="Q4446" t="s">
        <v>27</v>
      </c>
      <c r="R4446" t="s">
        <v>32</v>
      </c>
      <c r="S4446">
        <v>41</v>
      </c>
      <c r="T4446">
        <v>430</v>
      </c>
      <c r="U4446" t="s">
        <v>29</v>
      </c>
    </row>
    <row r="4447" spans="1:21" x14ac:dyDescent="0.35">
      <c r="A4447" t="s">
        <v>41</v>
      </c>
      <c r="B4447">
        <v>12</v>
      </c>
      <c r="C4447">
        <v>2024</v>
      </c>
      <c r="D4447" t="s">
        <v>174</v>
      </c>
      <c r="E4447">
        <v>138</v>
      </c>
      <c r="F4447" t="s">
        <v>175</v>
      </c>
      <c r="G4447" t="s">
        <v>24</v>
      </c>
      <c r="H4447" t="s">
        <v>25</v>
      </c>
      <c r="I4447">
        <v>705</v>
      </c>
      <c r="J4447" t="s">
        <v>26</v>
      </c>
      <c r="K4447">
        <v>2000</v>
      </c>
      <c r="L4447">
        <v>6</v>
      </c>
      <c r="M4447">
        <v>1</v>
      </c>
      <c r="N4447" t="s">
        <v>27</v>
      </c>
      <c r="O4447" t="s">
        <v>27</v>
      </c>
      <c r="P4447">
        <v>21</v>
      </c>
      <c r="Q4447" t="s">
        <v>32</v>
      </c>
      <c r="R4447" t="s">
        <v>32</v>
      </c>
      <c r="S4447">
        <v>40</v>
      </c>
      <c r="T4447">
        <v>379</v>
      </c>
      <c r="U4447" t="s">
        <v>29</v>
      </c>
    </row>
    <row r="4448" spans="1:21" x14ac:dyDescent="0.35">
      <c r="A4448" t="s">
        <v>42</v>
      </c>
      <c r="B4448">
        <v>13</v>
      </c>
      <c r="C4448">
        <v>2024</v>
      </c>
      <c r="D4448" t="s">
        <v>174</v>
      </c>
      <c r="E4448">
        <v>138</v>
      </c>
      <c r="F4448" t="s">
        <v>175</v>
      </c>
      <c r="G4448" t="s">
        <v>24</v>
      </c>
      <c r="H4448" t="s">
        <v>25</v>
      </c>
      <c r="I4448">
        <v>500</v>
      </c>
      <c r="J4448" t="s">
        <v>26</v>
      </c>
      <c r="K4448">
        <v>2000</v>
      </c>
      <c r="L4448">
        <v>6</v>
      </c>
      <c r="M4448">
        <v>1</v>
      </c>
      <c r="N4448" t="s">
        <v>27</v>
      </c>
      <c r="O4448" t="s">
        <v>32</v>
      </c>
      <c r="Q4448" t="s">
        <v>32</v>
      </c>
      <c r="R4448" t="s">
        <v>32</v>
      </c>
      <c r="S4448">
        <v>40</v>
      </c>
      <c r="T4448">
        <v>230</v>
      </c>
      <c r="U4448" t="s">
        <v>39</v>
      </c>
    </row>
    <row r="4449" spans="1:21" x14ac:dyDescent="0.35">
      <c r="A4449" t="s">
        <v>43</v>
      </c>
      <c r="B4449">
        <v>15</v>
      </c>
      <c r="C4449">
        <v>2024</v>
      </c>
      <c r="D4449" t="s">
        <v>174</v>
      </c>
      <c r="E4449">
        <v>138</v>
      </c>
      <c r="F4449" t="s">
        <v>175</v>
      </c>
      <c r="G4449" t="s">
        <v>24</v>
      </c>
      <c r="H4449" t="s">
        <v>25</v>
      </c>
      <c r="I4449">
        <v>392</v>
      </c>
      <c r="J4449" t="s">
        <v>26</v>
      </c>
      <c r="K4449">
        <v>2000</v>
      </c>
      <c r="L4449">
        <v>6</v>
      </c>
      <c r="M4449">
        <v>1</v>
      </c>
      <c r="N4449" t="s">
        <v>27</v>
      </c>
      <c r="O4449" t="s">
        <v>32</v>
      </c>
      <c r="P4449">
        <v>18</v>
      </c>
      <c r="Q4449" t="s">
        <v>32</v>
      </c>
      <c r="R4449" t="s">
        <v>27</v>
      </c>
      <c r="S4449">
        <v>40</v>
      </c>
      <c r="T4449">
        <v>402</v>
      </c>
      <c r="U4449" t="s">
        <v>39</v>
      </c>
    </row>
    <row r="4450" spans="1:21" x14ac:dyDescent="0.35">
      <c r="A4450" t="s">
        <v>44</v>
      </c>
      <c r="B4450">
        <v>16</v>
      </c>
      <c r="C4450">
        <v>2024</v>
      </c>
      <c r="D4450" t="s">
        <v>174</v>
      </c>
      <c r="E4450">
        <v>138</v>
      </c>
      <c r="F4450" t="s">
        <v>175</v>
      </c>
      <c r="G4450" t="s">
        <v>24</v>
      </c>
      <c r="H4450" t="s">
        <v>25</v>
      </c>
      <c r="I4450">
        <v>400</v>
      </c>
      <c r="J4450" t="s">
        <v>26</v>
      </c>
      <c r="K4450">
        <v>2000</v>
      </c>
      <c r="L4450">
        <v>6</v>
      </c>
      <c r="M4450">
        <v>1</v>
      </c>
      <c r="N4450" t="s">
        <v>27</v>
      </c>
      <c r="O4450" t="s">
        <v>32</v>
      </c>
      <c r="Q4450" t="s">
        <v>27</v>
      </c>
      <c r="R4450" t="s">
        <v>32</v>
      </c>
      <c r="S4450">
        <v>40</v>
      </c>
      <c r="T4450">
        <v>200</v>
      </c>
      <c r="U4450" t="s">
        <v>29</v>
      </c>
    </row>
    <row r="4451" spans="1:21" x14ac:dyDescent="0.35">
      <c r="A4451" t="s">
        <v>45</v>
      </c>
      <c r="B4451">
        <v>17</v>
      </c>
      <c r="C4451">
        <v>2024</v>
      </c>
      <c r="D4451" t="s">
        <v>174</v>
      </c>
      <c r="E4451">
        <v>138</v>
      </c>
      <c r="F4451" t="s">
        <v>175</v>
      </c>
      <c r="G4451" t="s">
        <v>24</v>
      </c>
      <c r="H4451" t="s">
        <v>25</v>
      </c>
      <c r="I4451">
        <v>500</v>
      </c>
      <c r="J4451" t="s">
        <v>26</v>
      </c>
      <c r="K4451">
        <v>4000</v>
      </c>
      <c r="L4451">
        <v>6</v>
      </c>
      <c r="M4451">
        <v>1</v>
      </c>
      <c r="N4451" t="s">
        <v>27</v>
      </c>
      <c r="O4451" t="s">
        <v>32</v>
      </c>
      <c r="Q4451" t="s">
        <v>32</v>
      </c>
      <c r="R4451" t="s">
        <v>27</v>
      </c>
      <c r="S4451">
        <v>100</v>
      </c>
      <c r="T4451">
        <v>133.33000000000001</v>
      </c>
      <c r="U4451" t="s">
        <v>29</v>
      </c>
    </row>
    <row r="4452" spans="1:21" x14ac:dyDescent="0.35">
      <c r="A4452" t="s">
        <v>46</v>
      </c>
      <c r="B4452">
        <v>18</v>
      </c>
      <c r="C4452">
        <v>2024</v>
      </c>
      <c r="D4452" t="s">
        <v>174</v>
      </c>
      <c r="E4452">
        <v>138</v>
      </c>
      <c r="F4452" t="s">
        <v>175</v>
      </c>
      <c r="G4452" t="s">
        <v>24</v>
      </c>
      <c r="H4452" t="s">
        <v>25</v>
      </c>
      <c r="I4452">
        <v>250</v>
      </c>
      <c r="J4452" t="s">
        <v>26</v>
      </c>
      <c r="K4452">
        <v>2000</v>
      </c>
      <c r="L4452">
        <v>6</v>
      </c>
      <c r="M4452">
        <v>1</v>
      </c>
      <c r="N4452" t="s">
        <v>27</v>
      </c>
      <c r="O4452" t="s">
        <v>32</v>
      </c>
      <c r="Q4452" t="s">
        <v>27</v>
      </c>
      <c r="R4452" t="s">
        <v>27</v>
      </c>
      <c r="S4452">
        <v>2</v>
      </c>
      <c r="T4452">
        <v>200</v>
      </c>
      <c r="U4452" t="s">
        <v>29</v>
      </c>
    </row>
    <row r="4453" spans="1:21" x14ac:dyDescent="0.35">
      <c r="A4453" t="s">
        <v>47</v>
      </c>
      <c r="B4453">
        <v>19</v>
      </c>
      <c r="C4453">
        <v>2024</v>
      </c>
      <c r="D4453" t="s">
        <v>174</v>
      </c>
      <c r="E4453">
        <v>138</v>
      </c>
      <c r="F4453" t="s">
        <v>175</v>
      </c>
      <c r="G4453" t="s">
        <v>24</v>
      </c>
      <c r="H4453" t="s">
        <v>25</v>
      </c>
      <c r="I4453">
        <v>450</v>
      </c>
      <c r="J4453" t="s">
        <v>26</v>
      </c>
      <c r="K4453">
        <v>2000</v>
      </c>
      <c r="L4453">
        <v>6</v>
      </c>
      <c r="M4453">
        <v>1</v>
      </c>
      <c r="N4453" t="s">
        <v>27</v>
      </c>
      <c r="O4453" t="s">
        <v>27</v>
      </c>
      <c r="P4453">
        <v>21</v>
      </c>
      <c r="Q4453" t="s">
        <v>32</v>
      </c>
      <c r="R4453" t="s">
        <v>27</v>
      </c>
      <c r="S4453">
        <v>40</v>
      </c>
      <c r="T4453">
        <v>450</v>
      </c>
      <c r="U4453" t="s">
        <v>29</v>
      </c>
    </row>
    <row r="4454" spans="1:21" x14ac:dyDescent="0.35">
      <c r="A4454" t="s">
        <v>48</v>
      </c>
      <c r="B4454">
        <v>20</v>
      </c>
      <c r="C4454">
        <v>2024</v>
      </c>
      <c r="D4454" t="s">
        <v>174</v>
      </c>
      <c r="E4454">
        <v>138</v>
      </c>
      <c r="F4454" t="s">
        <v>175</v>
      </c>
      <c r="G4454" t="s">
        <v>24</v>
      </c>
      <c r="H4454" t="s">
        <v>25</v>
      </c>
      <c r="I4454">
        <v>303</v>
      </c>
      <c r="J4454" t="s">
        <v>26</v>
      </c>
      <c r="K4454">
        <v>2000</v>
      </c>
      <c r="L4454">
        <v>6</v>
      </c>
      <c r="M4454">
        <v>1</v>
      </c>
      <c r="N4454" t="s">
        <v>27</v>
      </c>
      <c r="O4454" t="s">
        <v>27</v>
      </c>
      <c r="P4454">
        <v>18</v>
      </c>
      <c r="Q4454" t="s">
        <v>32</v>
      </c>
      <c r="R4454" t="s">
        <v>32</v>
      </c>
      <c r="S4454">
        <v>40</v>
      </c>
      <c r="T4454">
        <v>720</v>
      </c>
      <c r="U4454" t="s">
        <v>29</v>
      </c>
    </row>
    <row r="4455" spans="1:21" x14ac:dyDescent="0.35">
      <c r="A4455" t="s">
        <v>49</v>
      </c>
      <c r="B4455">
        <v>21</v>
      </c>
      <c r="C4455">
        <v>2024</v>
      </c>
      <c r="D4455" t="s">
        <v>174</v>
      </c>
      <c r="E4455">
        <v>138</v>
      </c>
      <c r="F4455" t="s">
        <v>175</v>
      </c>
      <c r="G4455" t="s">
        <v>24</v>
      </c>
      <c r="H4455" t="s">
        <v>25</v>
      </c>
      <c r="I4455">
        <v>300</v>
      </c>
      <c r="J4455" t="s">
        <v>26</v>
      </c>
      <c r="K4455">
        <v>4000</v>
      </c>
      <c r="L4455">
        <v>6</v>
      </c>
      <c r="M4455">
        <v>1</v>
      </c>
      <c r="N4455" t="s">
        <v>27</v>
      </c>
      <c r="O4455" t="s">
        <v>32</v>
      </c>
      <c r="Q4455" t="s">
        <v>32</v>
      </c>
      <c r="R4455" t="s">
        <v>32</v>
      </c>
      <c r="S4455">
        <v>40</v>
      </c>
      <c r="T4455">
        <f>2*150</f>
        <v>300</v>
      </c>
      <c r="U4455" t="s">
        <v>29</v>
      </c>
    </row>
    <row r="4456" spans="1:21" x14ac:dyDescent="0.35">
      <c r="A4456" t="s">
        <v>50</v>
      </c>
      <c r="B4456">
        <v>22</v>
      </c>
      <c r="C4456">
        <v>2024</v>
      </c>
      <c r="D4456" t="s">
        <v>174</v>
      </c>
      <c r="E4456">
        <v>138</v>
      </c>
      <c r="F4456" t="s">
        <v>175</v>
      </c>
      <c r="G4456" t="s">
        <v>24</v>
      </c>
      <c r="H4456" t="s">
        <v>25</v>
      </c>
      <c r="I4456">
        <v>382</v>
      </c>
      <c r="J4456" t="s">
        <v>26</v>
      </c>
      <c r="K4456">
        <v>2000</v>
      </c>
      <c r="L4456">
        <v>6</v>
      </c>
      <c r="M4456">
        <v>1</v>
      </c>
      <c r="N4456" t="s">
        <v>27</v>
      </c>
      <c r="O4456" t="s">
        <v>32</v>
      </c>
      <c r="P4456">
        <v>21</v>
      </c>
      <c r="Q4456" t="s">
        <v>32</v>
      </c>
      <c r="R4456" t="s">
        <v>27</v>
      </c>
      <c r="S4456">
        <v>40</v>
      </c>
      <c r="T4456">
        <v>600</v>
      </c>
      <c r="U4456" t="s">
        <v>39</v>
      </c>
    </row>
    <row r="4457" spans="1:21" x14ac:dyDescent="0.35">
      <c r="A4457" t="s">
        <v>51</v>
      </c>
      <c r="B4457">
        <v>23</v>
      </c>
      <c r="C4457">
        <v>2024</v>
      </c>
      <c r="D4457" t="s">
        <v>174</v>
      </c>
      <c r="E4457">
        <v>138</v>
      </c>
      <c r="F4457" t="s">
        <v>175</v>
      </c>
      <c r="G4457" t="s">
        <v>24</v>
      </c>
      <c r="H4457" t="s">
        <v>25</v>
      </c>
      <c r="I4457">
        <v>700</v>
      </c>
      <c r="J4457" t="s">
        <v>26</v>
      </c>
      <c r="K4457">
        <v>6000</v>
      </c>
      <c r="L4457">
        <v>6</v>
      </c>
      <c r="M4457">
        <v>2</v>
      </c>
      <c r="N4457" t="s">
        <v>27</v>
      </c>
      <c r="O4457" t="s">
        <v>27</v>
      </c>
      <c r="Q4457" t="s">
        <v>32</v>
      </c>
      <c r="R4457" t="s">
        <v>27</v>
      </c>
      <c r="S4457">
        <v>40</v>
      </c>
      <c r="T4457">
        <v>500</v>
      </c>
      <c r="U4457" t="s">
        <v>39</v>
      </c>
    </row>
    <row r="4458" spans="1:21" x14ac:dyDescent="0.35">
      <c r="A4458" t="s">
        <v>52</v>
      </c>
      <c r="B4458">
        <v>24</v>
      </c>
      <c r="C4458">
        <v>2024</v>
      </c>
      <c r="D4458" t="s">
        <v>174</v>
      </c>
      <c r="E4458">
        <v>138</v>
      </c>
      <c r="F4458" t="s">
        <v>175</v>
      </c>
      <c r="G4458" t="s">
        <v>24</v>
      </c>
      <c r="H4458" t="s">
        <v>25</v>
      </c>
      <c r="I4458">
        <v>790</v>
      </c>
      <c r="J4458" t="s">
        <v>26</v>
      </c>
      <c r="K4458">
        <v>2000</v>
      </c>
      <c r="L4458">
        <v>6</v>
      </c>
      <c r="M4458">
        <v>1</v>
      </c>
      <c r="N4458" t="s">
        <v>27</v>
      </c>
      <c r="O4458" t="s">
        <v>32</v>
      </c>
      <c r="P4458">
        <v>18</v>
      </c>
      <c r="Q4458" t="s">
        <v>32</v>
      </c>
      <c r="R4458" t="s">
        <v>32</v>
      </c>
      <c r="S4458">
        <v>50</v>
      </c>
      <c r="T4458">
        <v>512</v>
      </c>
      <c r="U4458" t="s">
        <v>39</v>
      </c>
    </row>
    <row r="4459" spans="1:21" x14ac:dyDescent="0.35">
      <c r="A4459" t="s">
        <v>53</v>
      </c>
      <c r="B4459">
        <v>25</v>
      </c>
      <c r="C4459">
        <v>2024</v>
      </c>
      <c r="D4459" t="s">
        <v>174</v>
      </c>
      <c r="E4459">
        <v>138</v>
      </c>
      <c r="F4459" t="s">
        <v>175</v>
      </c>
      <c r="G4459" t="s">
        <v>24</v>
      </c>
      <c r="H4459" t="s">
        <v>25</v>
      </c>
      <c r="I4459">
        <v>600</v>
      </c>
      <c r="J4459" t="s">
        <v>26</v>
      </c>
      <c r="K4459">
        <v>4000</v>
      </c>
      <c r="L4459">
        <v>6</v>
      </c>
      <c r="M4459">
        <v>1</v>
      </c>
      <c r="N4459" t="s">
        <v>27</v>
      </c>
      <c r="O4459" t="s">
        <v>32</v>
      </c>
      <c r="P4459">
        <v>18</v>
      </c>
      <c r="Q4459" t="s">
        <v>32</v>
      </c>
      <c r="R4459" t="s">
        <v>32</v>
      </c>
      <c r="S4459">
        <v>50</v>
      </c>
      <c r="T4459">
        <v>600</v>
      </c>
      <c r="U4459" t="s">
        <v>27</v>
      </c>
    </row>
    <row r="4460" spans="1:21" x14ac:dyDescent="0.35">
      <c r="A4460" t="s">
        <v>54</v>
      </c>
      <c r="B4460">
        <v>26</v>
      </c>
      <c r="C4460">
        <v>2024</v>
      </c>
      <c r="D4460" t="s">
        <v>174</v>
      </c>
      <c r="E4460">
        <v>138</v>
      </c>
      <c r="F4460" t="s">
        <v>175</v>
      </c>
      <c r="G4460" t="s">
        <v>24</v>
      </c>
      <c r="H4460" t="s">
        <v>25</v>
      </c>
      <c r="I4460">
        <v>367.7</v>
      </c>
      <c r="J4460" t="s">
        <v>26</v>
      </c>
      <c r="K4460">
        <v>4000</v>
      </c>
      <c r="L4460">
        <v>6</v>
      </c>
      <c r="M4460">
        <v>1</v>
      </c>
      <c r="N4460" t="s">
        <v>27</v>
      </c>
      <c r="O4460" t="s">
        <v>32</v>
      </c>
      <c r="Q4460" t="s">
        <v>32</v>
      </c>
      <c r="R4460" t="s">
        <v>32</v>
      </c>
      <c r="S4460">
        <v>100</v>
      </c>
      <c r="T4460">
        <v>209.6</v>
      </c>
      <c r="U4460" t="s">
        <v>29</v>
      </c>
    </row>
    <row r="4461" spans="1:21" x14ac:dyDescent="0.35">
      <c r="A4461" t="s">
        <v>55</v>
      </c>
      <c r="B4461">
        <v>27</v>
      </c>
      <c r="C4461">
        <v>2024</v>
      </c>
      <c r="D4461" t="s">
        <v>174</v>
      </c>
      <c r="E4461">
        <v>138</v>
      </c>
      <c r="F4461" t="s">
        <v>175</v>
      </c>
      <c r="G4461" t="s">
        <v>24</v>
      </c>
      <c r="H4461" t="s">
        <v>25</v>
      </c>
      <c r="I4461">
        <v>425.25</v>
      </c>
      <c r="J4461" t="s">
        <v>26</v>
      </c>
      <c r="K4461">
        <v>2000</v>
      </c>
      <c r="L4461">
        <v>6</v>
      </c>
      <c r="M4461">
        <v>1</v>
      </c>
      <c r="N4461" t="s">
        <v>27</v>
      </c>
      <c r="O4461" t="s">
        <v>32</v>
      </c>
      <c r="Q4461" t="s">
        <v>32</v>
      </c>
      <c r="R4461" t="s">
        <v>27</v>
      </c>
      <c r="S4461">
        <v>50</v>
      </c>
      <c r="T4461">
        <v>384</v>
      </c>
      <c r="U4461" t="s">
        <v>29</v>
      </c>
    </row>
    <row r="4462" spans="1:21" x14ac:dyDescent="0.35">
      <c r="A4462" t="s">
        <v>56</v>
      </c>
      <c r="B4462">
        <v>28</v>
      </c>
      <c r="C4462">
        <v>2024</v>
      </c>
      <c r="D4462" t="s">
        <v>174</v>
      </c>
      <c r="E4462">
        <v>138</v>
      </c>
      <c r="F4462" t="s">
        <v>175</v>
      </c>
      <c r="G4462" t="s">
        <v>24</v>
      </c>
      <c r="H4462" t="s">
        <v>25</v>
      </c>
      <c r="I4462">
        <v>550</v>
      </c>
      <c r="J4462" t="s">
        <v>26</v>
      </c>
      <c r="K4462">
        <v>2000</v>
      </c>
      <c r="L4462">
        <v>6</v>
      </c>
      <c r="M4462">
        <v>1</v>
      </c>
      <c r="N4462" t="s">
        <v>27</v>
      </c>
      <c r="O4462" t="s">
        <v>32</v>
      </c>
      <c r="P4462">
        <v>21</v>
      </c>
      <c r="Q4462" t="s">
        <v>32</v>
      </c>
      <c r="R4462" t="s">
        <v>27</v>
      </c>
      <c r="S4462">
        <v>40</v>
      </c>
      <c r="T4462">
        <v>600</v>
      </c>
      <c r="U4462" t="s">
        <v>29</v>
      </c>
    </row>
    <row r="4463" spans="1:21" x14ac:dyDescent="0.35">
      <c r="A4463" t="s">
        <v>57</v>
      </c>
      <c r="B4463">
        <v>29</v>
      </c>
      <c r="C4463">
        <v>2024</v>
      </c>
      <c r="D4463" t="s">
        <v>174</v>
      </c>
      <c r="E4463">
        <v>138</v>
      </c>
      <c r="F4463" t="s">
        <v>175</v>
      </c>
      <c r="G4463" t="s">
        <v>24</v>
      </c>
      <c r="H4463" t="s">
        <v>25</v>
      </c>
      <c r="I4463">
        <v>82</v>
      </c>
      <c r="J4463" t="s">
        <v>26</v>
      </c>
      <c r="K4463">
        <v>2000</v>
      </c>
      <c r="L4463">
        <v>6</v>
      </c>
      <c r="M4463">
        <v>1</v>
      </c>
      <c r="N4463" t="s">
        <v>27</v>
      </c>
      <c r="O4463" t="s">
        <v>32</v>
      </c>
      <c r="Q4463" t="s">
        <v>32</v>
      </c>
      <c r="R4463" t="s">
        <v>27</v>
      </c>
      <c r="S4463">
        <v>50</v>
      </c>
      <c r="T4463">
        <v>214</v>
      </c>
      <c r="U4463" t="s">
        <v>29</v>
      </c>
    </row>
    <row r="4464" spans="1:21" x14ac:dyDescent="0.35">
      <c r="A4464" t="s">
        <v>40</v>
      </c>
      <c r="B4464">
        <v>11</v>
      </c>
      <c r="C4464">
        <v>2024</v>
      </c>
      <c r="D4464" t="s">
        <v>174</v>
      </c>
      <c r="E4464">
        <v>138</v>
      </c>
      <c r="F4464" t="s">
        <v>175</v>
      </c>
      <c r="G4464" t="s">
        <v>24</v>
      </c>
      <c r="H4464" t="s">
        <v>25</v>
      </c>
      <c r="I4464">
        <v>805</v>
      </c>
      <c r="J4464" t="s">
        <v>26</v>
      </c>
      <c r="K4464">
        <v>2000</v>
      </c>
      <c r="L4464">
        <v>6</v>
      </c>
      <c r="M4464">
        <v>1</v>
      </c>
      <c r="N4464" t="s">
        <v>27</v>
      </c>
      <c r="O4464" t="s">
        <v>27</v>
      </c>
      <c r="P4464">
        <v>18</v>
      </c>
      <c r="Q4464" t="s">
        <v>27</v>
      </c>
      <c r="R4464" t="s">
        <v>27</v>
      </c>
      <c r="S4464">
        <v>50</v>
      </c>
      <c r="T4464">
        <v>1000</v>
      </c>
      <c r="U4464" t="s">
        <v>29</v>
      </c>
    </row>
    <row r="4465" spans="1:21" x14ac:dyDescent="0.35">
      <c r="A4465" t="s">
        <v>58</v>
      </c>
      <c r="B4465">
        <v>30</v>
      </c>
      <c r="C4465">
        <v>2024</v>
      </c>
      <c r="D4465" t="s">
        <v>174</v>
      </c>
      <c r="E4465">
        <v>138</v>
      </c>
      <c r="F4465" t="s">
        <v>175</v>
      </c>
      <c r="G4465" t="s">
        <v>24</v>
      </c>
      <c r="H4465" t="s">
        <v>25</v>
      </c>
      <c r="I4465">
        <v>375</v>
      </c>
      <c r="J4465" t="s">
        <v>26</v>
      </c>
      <c r="K4465">
        <v>4000</v>
      </c>
      <c r="L4465">
        <v>6</v>
      </c>
      <c r="M4465">
        <v>1</v>
      </c>
      <c r="N4465" t="s">
        <v>27</v>
      </c>
      <c r="O4465" t="s">
        <v>32</v>
      </c>
      <c r="Q4465" t="s">
        <v>32</v>
      </c>
      <c r="R4465" t="s">
        <v>32</v>
      </c>
      <c r="S4465">
        <v>0</v>
      </c>
      <c r="T4465">
        <v>375</v>
      </c>
      <c r="U4465" t="s">
        <v>29</v>
      </c>
    </row>
    <row r="4466" spans="1:21" x14ac:dyDescent="0.35">
      <c r="A4466" t="s">
        <v>59</v>
      </c>
      <c r="B4466">
        <v>31</v>
      </c>
      <c r="C4466">
        <v>2024</v>
      </c>
      <c r="D4466" t="s">
        <v>174</v>
      </c>
      <c r="E4466">
        <v>138</v>
      </c>
      <c r="F4466" t="s">
        <v>175</v>
      </c>
      <c r="G4466" t="s">
        <v>24</v>
      </c>
      <c r="H4466" t="s">
        <v>25</v>
      </c>
      <c r="I4466">
        <v>300</v>
      </c>
      <c r="J4466" t="s">
        <v>26</v>
      </c>
      <c r="K4466">
        <v>2000</v>
      </c>
      <c r="L4466">
        <v>6</v>
      </c>
      <c r="M4466">
        <v>1</v>
      </c>
      <c r="N4466" t="s">
        <v>27</v>
      </c>
      <c r="O4466" t="s">
        <v>32</v>
      </c>
      <c r="P4466">
        <v>19</v>
      </c>
      <c r="Q4466" t="s">
        <v>32</v>
      </c>
      <c r="R4466" t="s">
        <v>32</v>
      </c>
      <c r="S4466">
        <v>50</v>
      </c>
      <c r="T4466">
        <v>121</v>
      </c>
      <c r="U4466" t="s">
        <v>29</v>
      </c>
    </row>
    <row r="4467" spans="1:21" x14ac:dyDescent="0.35">
      <c r="A4467" t="s">
        <v>60</v>
      </c>
      <c r="B4467">
        <v>32</v>
      </c>
      <c r="C4467">
        <v>2024</v>
      </c>
      <c r="D4467" t="s">
        <v>174</v>
      </c>
      <c r="E4467">
        <v>138</v>
      </c>
      <c r="F4467" t="s">
        <v>175</v>
      </c>
      <c r="G4467" t="s">
        <v>24</v>
      </c>
      <c r="H4467" t="s">
        <v>25</v>
      </c>
      <c r="I4467">
        <v>1400</v>
      </c>
      <c r="J4467" t="s">
        <v>26</v>
      </c>
      <c r="K4467">
        <v>4000</v>
      </c>
      <c r="L4467">
        <v>6</v>
      </c>
      <c r="M4467">
        <v>1</v>
      </c>
      <c r="N4467" t="s">
        <v>27</v>
      </c>
      <c r="O4467" t="s">
        <v>32</v>
      </c>
      <c r="Q4467" t="s">
        <v>27</v>
      </c>
      <c r="R4467" t="s">
        <v>27</v>
      </c>
      <c r="S4467">
        <v>40</v>
      </c>
      <c r="T4467">
        <v>800</v>
      </c>
      <c r="U4467" t="s">
        <v>29</v>
      </c>
    </row>
    <row r="4468" spans="1:21" x14ac:dyDescent="0.35">
      <c r="A4468" t="s">
        <v>61</v>
      </c>
      <c r="B4468">
        <v>33</v>
      </c>
      <c r="C4468">
        <v>2024</v>
      </c>
      <c r="D4468" t="s">
        <v>174</v>
      </c>
      <c r="E4468">
        <v>138</v>
      </c>
      <c r="F4468" t="s">
        <v>175</v>
      </c>
      <c r="G4468" t="s">
        <v>24</v>
      </c>
      <c r="H4468" t="s">
        <v>25</v>
      </c>
      <c r="I4468">
        <v>378</v>
      </c>
      <c r="J4468" t="s">
        <v>26</v>
      </c>
      <c r="K4468">
        <v>4000</v>
      </c>
      <c r="L4468">
        <v>6</v>
      </c>
      <c r="M4468">
        <v>1</v>
      </c>
      <c r="N4468" t="s">
        <v>27</v>
      </c>
      <c r="O4468" t="s">
        <v>32</v>
      </c>
      <c r="P4468">
        <v>21</v>
      </c>
      <c r="Q4468" t="s">
        <v>32</v>
      </c>
      <c r="R4468" t="s">
        <v>32</v>
      </c>
      <c r="S4468">
        <v>100</v>
      </c>
      <c r="T4468">
        <v>378</v>
      </c>
      <c r="U4468" t="s">
        <v>29</v>
      </c>
    </row>
    <row r="4469" spans="1:21" x14ac:dyDescent="0.35">
      <c r="A4469" t="s">
        <v>62</v>
      </c>
      <c r="B4469">
        <v>34</v>
      </c>
      <c r="C4469">
        <v>2024</v>
      </c>
      <c r="D4469" t="s">
        <v>174</v>
      </c>
      <c r="E4469">
        <v>138</v>
      </c>
      <c r="F4469" t="s">
        <v>175</v>
      </c>
      <c r="G4469" t="s">
        <v>24</v>
      </c>
      <c r="H4469" t="s">
        <v>25</v>
      </c>
      <c r="I4469">
        <v>840</v>
      </c>
      <c r="J4469" t="s">
        <v>26</v>
      </c>
      <c r="K4469">
        <v>6000</v>
      </c>
      <c r="L4469">
        <v>6</v>
      </c>
      <c r="M4469">
        <v>1</v>
      </c>
      <c r="N4469" t="s">
        <v>27</v>
      </c>
      <c r="O4469" t="s">
        <v>32</v>
      </c>
      <c r="P4469">
        <v>21</v>
      </c>
      <c r="Q4469" t="s">
        <v>32</v>
      </c>
      <c r="R4469" t="s">
        <v>32</v>
      </c>
      <c r="S4469">
        <v>100</v>
      </c>
      <c r="T4469">
        <v>580</v>
      </c>
      <c r="U4469" t="s">
        <v>29</v>
      </c>
    </row>
    <row r="4470" spans="1:21" x14ac:dyDescent="0.35">
      <c r="A4470" t="s">
        <v>63</v>
      </c>
      <c r="B4470">
        <v>35</v>
      </c>
      <c r="C4470">
        <v>2024</v>
      </c>
      <c r="D4470" t="s">
        <v>174</v>
      </c>
      <c r="E4470">
        <v>138</v>
      </c>
      <c r="F4470" t="s">
        <v>175</v>
      </c>
      <c r="G4470" t="s">
        <v>24</v>
      </c>
      <c r="H4470" t="s">
        <v>25</v>
      </c>
      <c r="I4470">
        <v>400</v>
      </c>
      <c r="J4470" t="s">
        <v>26</v>
      </c>
      <c r="K4470">
        <v>4000</v>
      </c>
      <c r="L4470">
        <v>6</v>
      </c>
      <c r="M4470">
        <v>1</v>
      </c>
      <c r="N4470" t="s">
        <v>27</v>
      </c>
      <c r="O4470" t="s">
        <v>32</v>
      </c>
      <c r="Q4470" t="s">
        <v>32</v>
      </c>
      <c r="R4470" t="s">
        <v>27</v>
      </c>
      <c r="S4470">
        <v>50</v>
      </c>
      <c r="T4470">
        <v>300</v>
      </c>
      <c r="U4470" t="s">
        <v>29</v>
      </c>
    </row>
    <row r="4471" spans="1:21" x14ac:dyDescent="0.35">
      <c r="A4471" t="s">
        <v>64</v>
      </c>
      <c r="B4471">
        <v>36</v>
      </c>
      <c r="C4471">
        <v>2024</v>
      </c>
      <c r="D4471" t="s">
        <v>174</v>
      </c>
      <c r="E4471">
        <v>138</v>
      </c>
      <c r="F4471" t="s">
        <v>175</v>
      </c>
      <c r="G4471" t="s">
        <v>24</v>
      </c>
      <c r="H4471" t="s">
        <v>25</v>
      </c>
      <c r="I4471">
        <v>735</v>
      </c>
      <c r="J4471" t="s">
        <v>26</v>
      </c>
      <c r="K4471">
        <v>2000</v>
      </c>
      <c r="L4471">
        <v>6</v>
      </c>
      <c r="M4471">
        <v>1</v>
      </c>
      <c r="N4471" t="s">
        <v>27</v>
      </c>
      <c r="O4471" t="s">
        <v>32</v>
      </c>
      <c r="P4471">
        <v>21</v>
      </c>
      <c r="Q4471" t="s">
        <v>32</v>
      </c>
      <c r="R4471" t="s">
        <v>27</v>
      </c>
      <c r="S4471">
        <v>0</v>
      </c>
      <c r="T4471">
        <v>600</v>
      </c>
      <c r="U4471" t="s">
        <v>29</v>
      </c>
    </row>
    <row r="4472" spans="1:21" x14ac:dyDescent="0.35">
      <c r="A4472" t="s">
        <v>65</v>
      </c>
      <c r="B4472">
        <v>37</v>
      </c>
      <c r="C4472">
        <v>2024</v>
      </c>
      <c r="D4472" t="s">
        <v>174</v>
      </c>
      <c r="E4472">
        <v>138</v>
      </c>
      <c r="F4472" t="s">
        <v>175</v>
      </c>
      <c r="G4472" t="s">
        <v>24</v>
      </c>
      <c r="H4472" t="s">
        <v>25</v>
      </c>
      <c r="I4472">
        <v>402</v>
      </c>
      <c r="J4472" t="s">
        <v>26</v>
      </c>
      <c r="K4472">
        <v>2000</v>
      </c>
      <c r="L4472">
        <v>6</v>
      </c>
      <c r="M4472">
        <v>1</v>
      </c>
      <c r="N4472" t="s">
        <v>27</v>
      </c>
      <c r="O4472" t="s">
        <v>32</v>
      </c>
      <c r="Q4472" t="s">
        <v>32</v>
      </c>
      <c r="R4472" t="s">
        <v>32</v>
      </c>
      <c r="S4472">
        <v>40</v>
      </c>
      <c r="T4472">
        <v>500</v>
      </c>
      <c r="U4472" t="s">
        <v>29</v>
      </c>
    </row>
    <row r="4473" spans="1:21" x14ac:dyDescent="0.35">
      <c r="A4473" t="s">
        <v>66</v>
      </c>
      <c r="B4473">
        <v>38</v>
      </c>
      <c r="C4473">
        <v>2024</v>
      </c>
      <c r="D4473" t="s">
        <v>174</v>
      </c>
      <c r="E4473">
        <v>138</v>
      </c>
      <c r="F4473" t="s">
        <v>175</v>
      </c>
      <c r="G4473" t="s">
        <v>24</v>
      </c>
      <c r="H4473" t="s">
        <v>25</v>
      </c>
      <c r="I4473">
        <v>405</v>
      </c>
      <c r="J4473" t="s">
        <v>26</v>
      </c>
      <c r="K4473">
        <v>2000</v>
      </c>
      <c r="L4473">
        <v>6</v>
      </c>
      <c r="M4473">
        <v>1</v>
      </c>
      <c r="N4473" t="s">
        <v>27</v>
      </c>
      <c r="O4473" t="s">
        <v>32</v>
      </c>
      <c r="Q4473" t="s">
        <v>32</v>
      </c>
      <c r="R4473" t="s">
        <v>32</v>
      </c>
      <c r="S4473">
        <v>40</v>
      </c>
      <c r="T4473">
        <v>405</v>
      </c>
      <c r="U4473" t="s">
        <v>29</v>
      </c>
    </row>
    <row r="4474" spans="1:21" x14ac:dyDescent="0.35">
      <c r="A4474" t="s">
        <v>67</v>
      </c>
      <c r="B4474">
        <v>39</v>
      </c>
      <c r="C4474">
        <v>2024</v>
      </c>
      <c r="D4474" t="s">
        <v>174</v>
      </c>
      <c r="E4474">
        <v>138</v>
      </c>
      <c r="F4474" t="s">
        <v>175</v>
      </c>
      <c r="G4474" t="s">
        <v>24</v>
      </c>
      <c r="H4474" t="s">
        <v>25</v>
      </c>
      <c r="I4474">
        <v>308.5</v>
      </c>
      <c r="J4474" t="s">
        <v>26</v>
      </c>
      <c r="K4474">
        <v>2000</v>
      </c>
      <c r="L4474">
        <v>6</v>
      </c>
      <c r="M4474">
        <v>1</v>
      </c>
      <c r="N4474" t="s">
        <v>27</v>
      </c>
      <c r="O4474" t="s">
        <v>32</v>
      </c>
      <c r="P4474">
        <v>18</v>
      </c>
      <c r="Q4474" t="s">
        <v>32</v>
      </c>
      <c r="R4474" t="s">
        <v>32</v>
      </c>
      <c r="S4474">
        <v>50</v>
      </c>
      <c r="T4474">
        <v>308.5</v>
      </c>
      <c r="U4474" t="s">
        <v>29</v>
      </c>
    </row>
    <row r="4475" spans="1:21" x14ac:dyDescent="0.35">
      <c r="A4475" t="s">
        <v>68</v>
      </c>
      <c r="B4475">
        <v>40</v>
      </c>
      <c r="C4475">
        <v>2024</v>
      </c>
      <c r="D4475" t="s">
        <v>174</v>
      </c>
      <c r="E4475">
        <v>138</v>
      </c>
      <c r="F4475" t="s">
        <v>175</v>
      </c>
      <c r="G4475" t="s">
        <v>24</v>
      </c>
      <c r="H4475" t="s">
        <v>25</v>
      </c>
      <c r="I4475">
        <v>500</v>
      </c>
      <c r="J4475" t="s">
        <v>26</v>
      </c>
      <c r="K4475">
        <v>2000</v>
      </c>
      <c r="L4475">
        <v>6</v>
      </c>
      <c r="M4475">
        <v>2</v>
      </c>
      <c r="N4475" t="s">
        <v>27</v>
      </c>
      <c r="O4475" t="s">
        <v>32</v>
      </c>
      <c r="Q4475" t="s">
        <v>27</v>
      </c>
      <c r="R4475" t="s">
        <v>27</v>
      </c>
      <c r="S4475">
        <v>40</v>
      </c>
      <c r="T4475">
        <v>400</v>
      </c>
      <c r="U4475" t="s">
        <v>29</v>
      </c>
    </row>
    <row r="4476" spans="1:21" x14ac:dyDescent="0.35">
      <c r="A4476" t="s">
        <v>69</v>
      </c>
      <c r="B4476">
        <v>41</v>
      </c>
      <c r="C4476">
        <v>2024</v>
      </c>
      <c r="D4476" t="s">
        <v>174</v>
      </c>
      <c r="E4476">
        <v>138</v>
      </c>
      <c r="F4476" t="s">
        <v>175</v>
      </c>
      <c r="G4476" t="s">
        <v>24</v>
      </c>
      <c r="H4476" t="s">
        <v>25</v>
      </c>
      <c r="I4476">
        <v>1073</v>
      </c>
      <c r="J4476" t="s">
        <v>26</v>
      </c>
      <c r="K4476">
        <v>2000</v>
      </c>
      <c r="L4476">
        <v>6</v>
      </c>
      <c r="M4476">
        <v>1</v>
      </c>
      <c r="N4476" t="s">
        <v>27</v>
      </c>
      <c r="O4476" t="s">
        <v>32</v>
      </c>
      <c r="Q4476" t="s">
        <v>32</v>
      </c>
      <c r="R4476" t="s">
        <v>32</v>
      </c>
      <c r="S4476">
        <v>60</v>
      </c>
      <c r="T4476">
        <v>702</v>
      </c>
      <c r="U4476" t="s">
        <v>29</v>
      </c>
    </row>
    <row r="4477" spans="1:21" x14ac:dyDescent="0.35">
      <c r="A4477" t="s">
        <v>70</v>
      </c>
      <c r="B4477">
        <v>42</v>
      </c>
      <c r="C4477">
        <v>2024</v>
      </c>
      <c r="D4477" t="s">
        <v>174</v>
      </c>
      <c r="E4477">
        <v>138</v>
      </c>
      <c r="F4477" t="s">
        <v>175</v>
      </c>
      <c r="G4477" t="s">
        <v>24</v>
      </c>
      <c r="H4477" t="s">
        <v>25</v>
      </c>
      <c r="I4477">
        <v>35</v>
      </c>
      <c r="J4477" t="s">
        <v>26</v>
      </c>
      <c r="K4477">
        <v>2000</v>
      </c>
      <c r="L4477">
        <v>6</v>
      </c>
      <c r="M4477">
        <v>1</v>
      </c>
      <c r="N4477" t="s">
        <v>27</v>
      </c>
      <c r="O4477" t="s">
        <v>32</v>
      </c>
      <c r="P4477">
        <v>18</v>
      </c>
      <c r="Q4477" t="s">
        <v>32</v>
      </c>
      <c r="R4477" t="s">
        <v>32</v>
      </c>
      <c r="S4477">
        <v>100</v>
      </c>
      <c r="T4477">
        <v>360</v>
      </c>
      <c r="U4477" t="s">
        <v>29</v>
      </c>
    </row>
    <row r="4478" spans="1:21" x14ac:dyDescent="0.35">
      <c r="A4478" t="s">
        <v>71</v>
      </c>
      <c r="B4478">
        <v>44</v>
      </c>
      <c r="C4478">
        <v>2024</v>
      </c>
      <c r="D4478" t="s">
        <v>174</v>
      </c>
      <c r="E4478">
        <v>138</v>
      </c>
      <c r="F4478" t="s">
        <v>175</v>
      </c>
      <c r="G4478" t="s">
        <v>24</v>
      </c>
      <c r="H4478" t="s">
        <v>25</v>
      </c>
      <c r="I4478">
        <v>1090</v>
      </c>
      <c r="J4478" t="s">
        <v>26</v>
      </c>
      <c r="K4478">
        <v>4000</v>
      </c>
      <c r="L4478">
        <v>6</v>
      </c>
      <c r="M4478">
        <v>1</v>
      </c>
      <c r="N4478" t="s">
        <v>27</v>
      </c>
      <c r="O4478" t="s">
        <v>32</v>
      </c>
      <c r="Q4478" t="s">
        <v>32</v>
      </c>
      <c r="R4478" t="s">
        <v>27</v>
      </c>
      <c r="S4478">
        <v>40</v>
      </c>
      <c r="T4478">
        <v>1090</v>
      </c>
      <c r="U4478" t="s">
        <v>29</v>
      </c>
    </row>
    <row r="4479" spans="1:21" x14ac:dyDescent="0.35">
      <c r="A4479" t="s">
        <v>72</v>
      </c>
      <c r="B4479">
        <v>45</v>
      </c>
      <c r="C4479">
        <v>2024</v>
      </c>
      <c r="D4479" t="s">
        <v>174</v>
      </c>
      <c r="E4479">
        <v>138</v>
      </c>
      <c r="F4479" t="s">
        <v>175</v>
      </c>
      <c r="G4479" t="s">
        <v>24</v>
      </c>
      <c r="H4479" t="s">
        <v>25</v>
      </c>
      <c r="I4479">
        <v>580</v>
      </c>
      <c r="J4479" t="s">
        <v>26</v>
      </c>
      <c r="K4479">
        <v>2000</v>
      </c>
      <c r="L4479">
        <v>6</v>
      </c>
      <c r="M4479">
        <v>1</v>
      </c>
      <c r="N4479" t="s">
        <v>27</v>
      </c>
      <c r="O4479" t="s">
        <v>32</v>
      </c>
      <c r="P4479">
        <v>21</v>
      </c>
      <c r="Q4479" t="s">
        <v>32</v>
      </c>
      <c r="R4479" t="s">
        <v>27</v>
      </c>
      <c r="S4479">
        <v>100</v>
      </c>
      <c r="T4479">
        <v>155</v>
      </c>
      <c r="U4479" t="s">
        <v>29</v>
      </c>
    </row>
    <row r="4480" spans="1:21" x14ac:dyDescent="0.35">
      <c r="A4480" t="s">
        <v>73</v>
      </c>
      <c r="B4480">
        <v>46</v>
      </c>
      <c r="C4480">
        <v>2024</v>
      </c>
      <c r="D4480" t="s">
        <v>174</v>
      </c>
      <c r="E4480">
        <v>138</v>
      </c>
      <c r="F4480" t="s">
        <v>175</v>
      </c>
      <c r="G4480" t="s">
        <v>24</v>
      </c>
      <c r="H4480" t="s">
        <v>25</v>
      </c>
      <c r="I4480">
        <v>400</v>
      </c>
      <c r="J4480" t="s">
        <v>26</v>
      </c>
      <c r="K4480">
        <v>4000</v>
      </c>
      <c r="L4480">
        <v>6</v>
      </c>
      <c r="M4480">
        <v>1</v>
      </c>
      <c r="N4480" t="s">
        <v>27</v>
      </c>
      <c r="O4480" t="s">
        <v>32</v>
      </c>
      <c r="P4480">
        <v>18</v>
      </c>
      <c r="Q4480" t="s">
        <v>32</v>
      </c>
      <c r="R4480" t="s">
        <v>27</v>
      </c>
      <c r="S4480">
        <v>0</v>
      </c>
      <c r="T4480">
        <v>400</v>
      </c>
      <c r="U4480" t="s">
        <v>39</v>
      </c>
    </row>
    <row r="4481" spans="1:21" x14ac:dyDescent="0.35">
      <c r="A4481" t="s">
        <v>74</v>
      </c>
      <c r="B4481">
        <v>47</v>
      </c>
      <c r="C4481">
        <v>2024</v>
      </c>
      <c r="D4481" t="s">
        <v>174</v>
      </c>
      <c r="E4481">
        <v>138</v>
      </c>
      <c r="F4481" t="s">
        <v>175</v>
      </c>
      <c r="G4481" t="s">
        <v>24</v>
      </c>
      <c r="H4481" t="s">
        <v>25</v>
      </c>
      <c r="I4481">
        <v>505</v>
      </c>
      <c r="J4481" t="s">
        <v>26</v>
      </c>
      <c r="K4481">
        <v>2000</v>
      </c>
      <c r="L4481">
        <v>6</v>
      </c>
      <c r="M4481">
        <v>1</v>
      </c>
      <c r="N4481" t="s">
        <v>27</v>
      </c>
      <c r="O4481" t="s">
        <v>32</v>
      </c>
      <c r="Q4481" t="s">
        <v>32</v>
      </c>
      <c r="R4481" t="s">
        <v>32</v>
      </c>
      <c r="S4481">
        <v>40</v>
      </c>
      <c r="T4481">
        <v>310</v>
      </c>
      <c r="U4481" t="s">
        <v>29</v>
      </c>
    </row>
    <row r="4482" spans="1:21" x14ac:dyDescent="0.35">
      <c r="A4482" t="s">
        <v>75</v>
      </c>
      <c r="B4482">
        <v>48</v>
      </c>
      <c r="C4482">
        <v>2024</v>
      </c>
      <c r="D4482" t="s">
        <v>174</v>
      </c>
      <c r="E4482">
        <v>138</v>
      </c>
      <c r="F4482" t="s">
        <v>175</v>
      </c>
      <c r="G4482" t="s">
        <v>24</v>
      </c>
      <c r="H4482" t="s">
        <v>25</v>
      </c>
      <c r="I4482">
        <v>1286.48</v>
      </c>
      <c r="J4482" t="s">
        <v>26</v>
      </c>
      <c r="K4482">
        <v>2000</v>
      </c>
      <c r="L4482">
        <v>6</v>
      </c>
      <c r="M4482">
        <v>2</v>
      </c>
      <c r="N4482" t="s">
        <v>27</v>
      </c>
      <c r="O4482" t="s">
        <v>32</v>
      </c>
      <c r="P4482">
        <v>21</v>
      </c>
      <c r="Q4482" t="s">
        <v>32</v>
      </c>
      <c r="R4482" t="s">
        <v>32</v>
      </c>
      <c r="S4482">
        <v>48</v>
      </c>
      <c r="T4482">
        <v>469.48</v>
      </c>
      <c r="U4482" t="s">
        <v>29</v>
      </c>
    </row>
    <row r="4483" spans="1:21" x14ac:dyDescent="0.35">
      <c r="A4483" t="s">
        <v>76</v>
      </c>
      <c r="B4483">
        <v>49</v>
      </c>
      <c r="C4483">
        <v>2024</v>
      </c>
      <c r="D4483" t="s">
        <v>174</v>
      </c>
      <c r="E4483">
        <v>138</v>
      </c>
      <c r="F4483" t="s">
        <v>175</v>
      </c>
      <c r="G4483" t="s">
        <v>24</v>
      </c>
      <c r="H4483" t="s">
        <v>25</v>
      </c>
      <c r="I4483">
        <v>200</v>
      </c>
      <c r="J4483" t="s">
        <v>26</v>
      </c>
      <c r="K4483">
        <v>4000</v>
      </c>
      <c r="L4483">
        <v>6</v>
      </c>
      <c r="M4483">
        <v>1</v>
      </c>
      <c r="N4483" t="s">
        <v>27</v>
      </c>
      <c r="O4483" t="s">
        <v>32</v>
      </c>
      <c r="Q4483" t="s">
        <v>32</v>
      </c>
      <c r="R4483" t="s">
        <v>32</v>
      </c>
      <c r="S4483">
        <v>40</v>
      </c>
      <c r="T4483">
        <v>193</v>
      </c>
      <c r="U4483" t="s">
        <v>29</v>
      </c>
    </row>
    <row r="4484" spans="1:21" x14ac:dyDescent="0.35">
      <c r="A4484" t="s">
        <v>77</v>
      </c>
      <c r="B4484">
        <v>50</v>
      </c>
      <c r="C4484">
        <v>2024</v>
      </c>
      <c r="D4484" t="s">
        <v>174</v>
      </c>
      <c r="E4484">
        <v>138</v>
      </c>
      <c r="F4484" t="s">
        <v>175</v>
      </c>
      <c r="G4484" t="s">
        <v>24</v>
      </c>
      <c r="H4484" t="s">
        <v>25</v>
      </c>
      <c r="I4484">
        <v>650</v>
      </c>
      <c r="J4484" t="s">
        <v>26</v>
      </c>
      <c r="K4484">
        <v>4000</v>
      </c>
      <c r="L4484">
        <v>6</v>
      </c>
      <c r="M4484">
        <v>1</v>
      </c>
      <c r="N4484" t="s">
        <v>27</v>
      </c>
      <c r="O4484" t="s">
        <v>32</v>
      </c>
      <c r="P4484">
        <v>18</v>
      </c>
      <c r="Q4484" t="s">
        <v>32</v>
      </c>
      <c r="R4484" t="s">
        <v>32</v>
      </c>
      <c r="S4484">
        <v>30</v>
      </c>
      <c r="T4484">
        <v>525</v>
      </c>
      <c r="U4484" t="s">
        <v>39</v>
      </c>
    </row>
    <row r="4485" spans="1:21" x14ac:dyDescent="0.35">
      <c r="A4485" t="s">
        <v>78</v>
      </c>
      <c r="B4485">
        <v>51</v>
      </c>
      <c r="C4485">
        <v>2024</v>
      </c>
      <c r="D4485" t="s">
        <v>174</v>
      </c>
      <c r="E4485">
        <v>138</v>
      </c>
      <c r="F4485" t="s">
        <v>175</v>
      </c>
      <c r="G4485" t="s">
        <v>24</v>
      </c>
      <c r="H4485" t="s">
        <v>25</v>
      </c>
      <c r="I4485">
        <v>302</v>
      </c>
      <c r="J4485" t="s">
        <v>26</v>
      </c>
      <c r="K4485">
        <v>2000</v>
      </c>
      <c r="L4485">
        <v>6</v>
      </c>
      <c r="M4485">
        <v>1</v>
      </c>
      <c r="N4485" t="s">
        <v>27</v>
      </c>
      <c r="O4485" t="s">
        <v>32</v>
      </c>
      <c r="P4485">
        <v>18</v>
      </c>
      <c r="Q4485" t="s">
        <v>32</v>
      </c>
      <c r="R4485" t="s">
        <v>27</v>
      </c>
      <c r="S4485">
        <v>60</v>
      </c>
      <c r="T4485">
        <v>337</v>
      </c>
      <c r="U4485" t="s">
        <v>29</v>
      </c>
    </row>
    <row r="4486" spans="1:21" x14ac:dyDescent="0.35">
      <c r="A4486" t="s">
        <v>79</v>
      </c>
      <c r="B4486">
        <v>53</v>
      </c>
      <c r="C4486">
        <v>2024</v>
      </c>
      <c r="D4486" t="s">
        <v>174</v>
      </c>
      <c r="E4486">
        <v>138</v>
      </c>
      <c r="F4486" t="s">
        <v>175</v>
      </c>
      <c r="G4486" t="s">
        <v>24</v>
      </c>
      <c r="H4486" t="s">
        <v>25</v>
      </c>
      <c r="I4486">
        <v>511</v>
      </c>
      <c r="J4486" t="s">
        <v>26</v>
      </c>
      <c r="K4486">
        <v>4000</v>
      </c>
      <c r="L4486">
        <v>6</v>
      </c>
      <c r="M4486">
        <v>1</v>
      </c>
      <c r="N4486" t="s">
        <v>27</v>
      </c>
      <c r="O4486" t="s">
        <v>32</v>
      </c>
      <c r="Q4486" t="s">
        <v>32</v>
      </c>
      <c r="R4486" t="s">
        <v>27</v>
      </c>
      <c r="S4486">
        <v>100</v>
      </c>
      <c r="T4486">
        <v>996</v>
      </c>
      <c r="U4486" t="s">
        <v>39</v>
      </c>
    </row>
    <row r="4487" spans="1:21" x14ac:dyDescent="0.35">
      <c r="A4487" t="s">
        <v>80</v>
      </c>
      <c r="B4487">
        <v>54</v>
      </c>
      <c r="C4487">
        <v>2024</v>
      </c>
      <c r="D4487" t="s">
        <v>174</v>
      </c>
      <c r="E4487">
        <v>138</v>
      </c>
      <c r="F4487" t="s">
        <v>175</v>
      </c>
      <c r="G4487" t="s">
        <v>24</v>
      </c>
      <c r="H4487" t="s">
        <v>25</v>
      </c>
      <c r="I4487">
        <v>400</v>
      </c>
      <c r="J4487" t="s">
        <v>26</v>
      </c>
      <c r="K4487">
        <v>2000</v>
      </c>
      <c r="L4487">
        <v>6</v>
      </c>
      <c r="M4487">
        <v>1</v>
      </c>
      <c r="N4487" t="s">
        <v>27</v>
      </c>
      <c r="O4487" t="s">
        <v>32</v>
      </c>
      <c r="Q4487" t="s">
        <v>32</v>
      </c>
      <c r="R4487" t="s">
        <v>32</v>
      </c>
      <c r="S4487">
        <v>50</v>
      </c>
      <c r="T4487">
        <v>400</v>
      </c>
      <c r="U4487" t="s">
        <v>29</v>
      </c>
    </row>
    <row r="4488" spans="1:21" x14ac:dyDescent="0.35">
      <c r="A4488" t="s">
        <v>81</v>
      </c>
      <c r="B4488">
        <v>55</v>
      </c>
      <c r="C4488">
        <v>2024</v>
      </c>
      <c r="D4488" t="s">
        <v>174</v>
      </c>
      <c r="E4488">
        <v>138</v>
      </c>
      <c r="F4488" t="s">
        <v>175</v>
      </c>
      <c r="G4488" t="s">
        <v>24</v>
      </c>
      <c r="H4488" t="s">
        <v>25</v>
      </c>
      <c r="I4488">
        <v>60</v>
      </c>
      <c r="J4488" t="s">
        <v>26</v>
      </c>
      <c r="K4488">
        <v>4000</v>
      </c>
      <c r="L4488">
        <v>6</v>
      </c>
      <c r="M4488">
        <v>2</v>
      </c>
      <c r="N4488" t="s">
        <v>27</v>
      </c>
      <c r="O4488" t="s">
        <v>32</v>
      </c>
      <c r="Q4488" t="s">
        <v>32</v>
      </c>
      <c r="R4488" t="s">
        <v>27</v>
      </c>
      <c r="S4488">
        <v>30</v>
      </c>
      <c r="T4488">
        <v>60</v>
      </c>
      <c r="U4488" t="s">
        <v>39</v>
      </c>
    </row>
    <row r="4489" spans="1:21" x14ac:dyDescent="0.35">
      <c r="A4489" t="s">
        <v>82</v>
      </c>
      <c r="B4489">
        <v>56</v>
      </c>
      <c r="C4489">
        <v>2024</v>
      </c>
      <c r="D4489" t="s">
        <v>174</v>
      </c>
      <c r="E4489">
        <v>138</v>
      </c>
      <c r="F4489" t="s">
        <v>175</v>
      </c>
      <c r="G4489" t="s">
        <v>24</v>
      </c>
      <c r="H4489" t="s">
        <v>25</v>
      </c>
      <c r="I4489">
        <v>400</v>
      </c>
      <c r="J4489" t="s">
        <v>26</v>
      </c>
      <c r="K4489">
        <v>4000</v>
      </c>
      <c r="L4489">
        <v>6</v>
      </c>
      <c r="M4489">
        <v>1</v>
      </c>
      <c r="N4489" t="s">
        <v>27</v>
      </c>
      <c r="O4489" t="s">
        <v>27</v>
      </c>
      <c r="Q4489" t="s">
        <v>27</v>
      </c>
      <c r="R4489" t="s">
        <v>27</v>
      </c>
      <c r="S4489">
        <v>40</v>
      </c>
      <c r="T4489">
        <v>310</v>
      </c>
      <c r="U4489" t="s">
        <v>27</v>
      </c>
    </row>
    <row r="4490" spans="1:21" x14ac:dyDescent="0.35">
      <c r="A4490" t="s">
        <v>21</v>
      </c>
      <c r="B4490">
        <v>1</v>
      </c>
      <c r="C4490">
        <v>2024</v>
      </c>
      <c r="D4490" t="s">
        <v>176</v>
      </c>
      <c r="E4490">
        <v>139</v>
      </c>
      <c r="F4490" t="s">
        <v>177</v>
      </c>
      <c r="G4490" t="s">
        <v>24</v>
      </c>
      <c r="H4490" t="s">
        <v>25</v>
      </c>
      <c r="I4490">
        <v>200</v>
      </c>
      <c r="J4490" t="s">
        <v>31</v>
      </c>
      <c r="K4490" t="s">
        <v>28</v>
      </c>
      <c r="L4490">
        <v>5</v>
      </c>
      <c r="M4490">
        <v>1</v>
      </c>
      <c r="N4490" t="s">
        <v>27</v>
      </c>
      <c r="O4490" t="s">
        <v>32</v>
      </c>
      <c r="P4490" t="s">
        <v>28</v>
      </c>
      <c r="Q4490" t="s">
        <v>32</v>
      </c>
      <c r="R4490" t="s">
        <v>27</v>
      </c>
      <c r="S4490">
        <v>50</v>
      </c>
      <c r="T4490">
        <v>200</v>
      </c>
      <c r="U4490" t="s">
        <v>29</v>
      </c>
    </row>
    <row r="4491" spans="1:21" x14ac:dyDescent="0.35">
      <c r="A4491" t="s">
        <v>30</v>
      </c>
      <c r="B4491">
        <v>2</v>
      </c>
      <c r="C4491">
        <v>2024</v>
      </c>
      <c r="D4491" t="s">
        <v>176</v>
      </c>
      <c r="E4491">
        <v>139</v>
      </c>
      <c r="F4491" t="s">
        <v>177</v>
      </c>
      <c r="G4491" t="s">
        <v>24</v>
      </c>
      <c r="H4491" t="s">
        <v>25</v>
      </c>
      <c r="I4491">
        <v>575</v>
      </c>
      <c r="J4491" t="s">
        <v>31</v>
      </c>
      <c r="K4491" t="s">
        <v>28</v>
      </c>
      <c r="L4491">
        <v>5</v>
      </c>
      <c r="M4491">
        <v>1</v>
      </c>
      <c r="N4491" t="s">
        <v>27</v>
      </c>
      <c r="O4491" t="s">
        <v>27</v>
      </c>
      <c r="P4491" t="s">
        <v>28</v>
      </c>
      <c r="Q4491" t="s">
        <v>27</v>
      </c>
      <c r="R4491" t="s">
        <v>27</v>
      </c>
      <c r="S4491">
        <v>100</v>
      </c>
      <c r="T4491">
        <v>250</v>
      </c>
      <c r="U4491" t="s">
        <v>29</v>
      </c>
    </row>
    <row r="4492" spans="1:21" x14ac:dyDescent="0.35">
      <c r="A4492" t="s">
        <v>33</v>
      </c>
      <c r="B4492">
        <v>4</v>
      </c>
      <c r="C4492">
        <v>2024</v>
      </c>
      <c r="D4492" t="s">
        <v>176</v>
      </c>
      <c r="E4492">
        <v>139</v>
      </c>
      <c r="F4492" t="s">
        <v>177</v>
      </c>
      <c r="G4492" t="s">
        <v>24</v>
      </c>
      <c r="H4492" t="s">
        <v>25</v>
      </c>
      <c r="I4492">
        <v>495</v>
      </c>
      <c r="J4492" t="s">
        <v>31</v>
      </c>
      <c r="K4492" t="s">
        <v>28</v>
      </c>
      <c r="L4492">
        <v>5</v>
      </c>
      <c r="M4492">
        <v>1</v>
      </c>
      <c r="N4492" t="s">
        <v>27</v>
      </c>
      <c r="O4492" t="s">
        <v>32</v>
      </c>
      <c r="P4492" t="s">
        <v>28</v>
      </c>
      <c r="Q4492" t="s">
        <v>27</v>
      </c>
      <c r="R4492" t="s">
        <v>27</v>
      </c>
      <c r="S4492">
        <v>40</v>
      </c>
      <c r="T4492">
        <v>370</v>
      </c>
      <c r="U4492" t="s">
        <v>29</v>
      </c>
    </row>
    <row r="4493" spans="1:21" x14ac:dyDescent="0.35">
      <c r="A4493" t="s">
        <v>34</v>
      </c>
      <c r="B4493">
        <v>5</v>
      </c>
      <c r="C4493">
        <v>2024</v>
      </c>
      <c r="D4493" t="s">
        <v>176</v>
      </c>
      <c r="E4493">
        <v>139</v>
      </c>
      <c r="F4493" t="s">
        <v>177</v>
      </c>
      <c r="G4493" t="s">
        <v>24</v>
      </c>
      <c r="H4493" t="s">
        <v>25</v>
      </c>
      <c r="I4493">
        <v>5</v>
      </c>
      <c r="J4493" t="s">
        <v>31</v>
      </c>
      <c r="K4493" t="s">
        <v>28</v>
      </c>
      <c r="L4493">
        <v>5</v>
      </c>
      <c r="M4493">
        <v>1</v>
      </c>
      <c r="N4493" t="s">
        <v>27</v>
      </c>
      <c r="O4493" t="s">
        <v>32</v>
      </c>
      <c r="P4493">
        <v>21</v>
      </c>
      <c r="Q4493" t="s">
        <v>32</v>
      </c>
      <c r="R4493" t="s">
        <v>32</v>
      </c>
      <c r="S4493">
        <v>40</v>
      </c>
      <c r="T4493">
        <v>3</v>
      </c>
      <c r="U4493" t="s">
        <v>29</v>
      </c>
    </row>
    <row r="4494" spans="1:21" x14ac:dyDescent="0.35">
      <c r="A4494" t="s">
        <v>35</v>
      </c>
      <c r="B4494">
        <v>6</v>
      </c>
      <c r="C4494">
        <v>2024</v>
      </c>
      <c r="D4494" t="s">
        <v>176</v>
      </c>
      <c r="E4494">
        <v>139</v>
      </c>
      <c r="F4494" t="s">
        <v>177</v>
      </c>
      <c r="G4494" t="s">
        <v>24</v>
      </c>
      <c r="H4494" t="s">
        <v>25</v>
      </c>
      <c r="I4494">
        <v>225</v>
      </c>
      <c r="J4494" t="s">
        <v>31</v>
      </c>
      <c r="K4494" t="s">
        <v>28</v>
      </c>
      <c r="L4494">
        <v>5</v>
      </c>
      <c r="M4494">
        <v>1</v>
      </c>
      <c r="N4494" t="s">
        <v>27</v>
      </c>
      <c r="O4494" t="s">
        <v>32</v>
      </c>
      <c r="P4494" t="s">
        <v>28</v>
      </c>
      <c r="Q4494" t="s">
        <v>27</v>
      </c>
      <c r="R4494" t="s">
        <v>27</v>
      </c>
      <c r="S4494">
        <v>50</v>
      </c>
      <c r="T4494">
        <v>318</v>
      </c>
      <c r="U4494" t="s">
        <v>29</v>
      </c>
    </row>
    <row r="4495" spans="1:21" x14ac:dyDescent="0.35">
      <c r="A4495" t="s">
        <v>36</v>
      </c>
      <c r="B4495">
        <v>8</v>
      </c>
      <c r="C4495">
        <v>2024</v>
      </c>
      <c r="D4495" t="s">
        <v>176</v>
      </c>
      <c r="E4495">
        <v>139</v>
      </c>
      <c r="F4495" t="s">
        <v>177</v>
      </c>
      <c r="G4495" t="s">
        <v>24</v>
      </c>
      <c r="H4495" t="s">
        <v>25</v>
      </c>
      <c r="I4495">
        <v>110</v>
      </c>
      <c r="J4495" t="s">
        <v>31</v>
      </c>
      <c r="K4495" t="s">
        <v>28</v>
      </c>
      <c r="L4495">
        <v>5</v>
      </c>
      <c r="M4495">
        <v>1</v>
      </c>
      <c r="N4495" t="s">
        <v>27</v>
      </c>
      <c r="O4495" t="s">
        <v>27</v>
      </c>
      <c r="P4495">
        <v>21</v>
      </c>
      <c r="Q4495" t="s">
        <v>27</v>
      </c>
      <c r="R4495" t="s">
        <v>27</v>
      </c>
      <c r="S4495">
        <v>100</v>
      </c>
      <c r="T4495">
        <v>129</v>
      </c>
      <c r="U4495" t="s">
        <v>29</v>
      </c>
    </row>
    <row r="4496" spans="1:21" x14ac:dyDescent="0.35">
      <c r="A4496" t="s">
        <v>37</v>
      </c>
      <c r="B4496">
        <v>9</v>
      </c>
      <c r="C4496">
        <v>2024</v>
      </c>
      <c r="D4496" t="s">
        <v>176</v>
      </c>
      <c r="E4496">
        <v>139</v>
      </c>
      <c r="F4496" t="s">
        <v>177</v>
      </c>
      <c r="G4496" t="s">
        <v>24</v>
      </c>
      <c r="H4496" t="s">
        <v>25</v>
      </c>
      <c r="I4496">
        <v>190</v>
      </c>
      <c r="J4496" t="s">
        <v>31</v>
      </c>
      <c r="K4496" t="s">
        <v>28</v>
      </c>
      <c r="L4496">
        <v>5</v>
      </c>
      <c r="M4496">
        <v>1</v>
      </c>
      <c r="N4496" t="s">
        <v>27</v>
      </c>
      <c r="O4496" t="s">
        <v>27</v>
      </c>
      <c r="P4496" t="s">
        <v>28</v>
      </c>
      <c r="Q4496" t="s">
        <v>27</v>
      </c>
      <c r="R4496" t="s">
        <v>27</v>
      </c>
      <c r="S4496">
        <v>100</v>
      </c>
      <c r="T4496">
        <v>310</v>
      </c>
      <c r="U4496" t="s">
        <v>29</v>
      </c>
    </row>
    <row r="4497" spans="1:21" x14ac:dyDescent="0.35">
      <c r="A4497" t="s">
        <v>38</v>
      </c>
      <c r="B4497">
        <v>10</v>
      </c>
      <c r="C4497">
        <v>2024</v>
      </c>
      <c r="D4497" t="s">
        <v>176</v>
      </c>
      <c r="E4497">
        <v>139</v>
      </c>
      <c r="F4497" t="s">
        <v>177</v>
      </c>
      <c r="G4497" t="s">
        <v>24</v>
      </c>
      <c r="H4497" t="s">
        <v>25</v>
      </c>
      <c r="I4497">
        <v>217</v>
      </c>
      <c r="J4497" t="s">
        <v>31</v>
      </c>
      <c r="K4497" t="s">
        <v>28</v>
      </c>
      <c r="L4497">
        <v>5</v>
      </c>
      <c r="M4497">
        <v>1</v>
      </c>
      <c r="N4497" t="s">
        <v>27</v>
      </c>
      <c r="O4497" t="s">
        <v>27</v>
      </c>
      <c r="P4497" t="s">
        <v>28</v>
      </c>
      <c r="Q4497" t="s">
        <v>27</v>
      </c>
      <c r="R4497" t="s">
        <v>27</v>
      </c>
      <c r="S4497">
        <v>100</v>
      </c>
      <c r="T4497">
        <v>217</v>
      </c>
      <c r="U4497" t="s">
        <v>29</v>
      </c>
    </row>
    <row r="4498" spans="1:21" x14ac:dyDescent="0.35">
      <c r="A4498" t="s">
        <v>40</v>
      </c>
      <c r="B4498">
        <v>11</v>
      </c>
      <c r="C4498">
        <v>2024</v>
      </c>
      <c r="D4498" t="s">
        <v>176</v>
      </c>
      <c r="E4498">
        <v>139</v>
      </c>
      <c r="F4498" t="s">
        <v>177</v>
      </c>
      <c r="G4498" t="s">
        <v>24</v>
      </c>
      <c r="H4498" t="s">
        <v>25</v>
      </c>
      <c r="I4498">
        <v>230</v>
      </c>
      <c r="J4498" t="s">
        <v>31</v>
      </c>
      <c r="K4498" t="s">
        <v>28</v>
      </c>
      <c r="L4498">
        <v>5</v>
      </c>
      <c r="M4498">
        <v>1</v>
      </c>
      <c r="N4498" t="s">
        <v>27</v>
      </c>
      <c r="O4498" t="s">
        <v>27</v>
      </c>
      <c r="P4498" t="s">
        <v>28</v>
      </c>
      <c r="Q4498" t="s">
        <v>27</v>
      </c>
      <c r="R4498" t="s">
        <v>27</v>
      </c>
      <c r="S4498">
        <v>100</v>
      </c>
      <c r="T4498">
        <v>145</v>
      </c>
      <c r="U4498" t="s">
        <v>39</v>
      </c>
    </row>
    <row r="4499" spans="1:21" x14ac:dyDescent="0.35">
      <c r="A4499" t="s">
        <v>41</v>
      </c>
      <c r="B4499">
        <v>12</v>
      </c>
      <c r="C4499">
        <v>2024</v>
      </c>
      <c r="D4499" t="s">
        <v>176</v>
      </c>
      <c r="E4499">
        <v>139</v>
      </c>
      <c r="F4499" t="s">
        <v>177</v>
      </c>
      <c r="G4499" t="s">
        <v>24</v>
      </c>
      <c r="H4499" t="s">
        <v>25</v>
      </c>
      <c r="I4499">
        <v>305</v>
      </c>
      <c r="J4499" t="s">
        <v>31</v>
      </c>
      <c r="K4499" t="s">
        <v>28</v>
      </c>
      <c r="L4499">
        <v>5</v>
      </c>
      <c r="M4499">
        <v>1</v>
      </c>
      <c r="N4499" t="s">
        <v>27</v>
      </c>
      <c r="O4499" t="s">
        <v>27</v>
      </c>
      <c r="P4499">
        <v>18</v>
      </c>
      <c r="Q4499" t="s">
        <v>27</v>
      </c>
      <c r="R4499" t="s">
        <v>27</v>
      </c>
      <c r="S4499">
        <v>110</v>
      </c>
      <c r="T4499">
        <v>280</v>
      </c>
      <c r="U4499" t="s">
        <v>29</v>
      </c>
    </row>
    <row r="4500" spans="1:21" x14ac:dyDescent="0.35">
      <c r="A4500" t="s">
        <v>42</v>
      </c>
      <c r="B4500">
        <v>13</v>
      </c>
      <c r="C4500">
        <v>2024</v>
      </c>
      <c r="D4500" t="s">
        <v>176</v>
      </c>
      <c r="E4500">
        <v>139</v>
      </c>
      <c r="F4500" t="s">
        <v>177</v>
      </c>
      <c r="G4500" t="s">
        <v>24</v>
      </c>
      <c r="H4500" t="s">
        <v>25</v>
      </c>
      <c r="I4500">
        <v>300</v>
      </c>
      <c r="J4500" t="s">
        <v>31</v>
      </c>
      <c r="K4500" t="s">
        <v>28</v>
      </c>
      <c r="L4500">
        <v>5</v>
      </c>
      <c r="M4500">
        <v>1</v>
      </c>
      <c r="N4500" t="s">
        <v>27</v>
      </c>
      <c r="O4500" t="s">
        <v>32</v>
      </c>
      <c r="P4500" t="s">
        <v>28</v>
      </c>
      <c r="Q4500" t="s">
        <v>32</v>
      </c>
      <c r="R4500" t="s">
        <v>27</v>
      </c>
      <c r="S4500">
        <v>40</v>
      </c>
      <c r="T4500">
        <v>105</v>
      </c>
      <c r="U4500" t="s">
        <v>29</v>
      </c>
    </row>
    <row r="4501" spans="1:21" x14ac:dyDescent="0.35">
      <c r="A4501" t="s">
        <v>43</v>
      </c>
      <c r="B4501">
        <v>15</v>
      </c>
      <c r="C4501">
        <v>2024</v>
      </c>
      <c r="D4501" t="s">
        <v>176</v>
      </c>
      <c r="E4501">
        <v>139</v>
      </c>
      <c r="F4501" t="s">
        <v>177</v>
      </c>
      <c r="G4501" t="s">
        <v>24</v>
      </c>
      <c r="H4501" t="s">
        <v>25</v>
      </c>
      <c r="I4501">
        <v>182</v>
      </c>
      <c r="J4501" t="s">
        <v>31</v>
      </c>
      <c r="K4501" t="s">
        <v>28</v>
      </c>
      <c r="L4501">
        <v>5</v>
      </c>
      <c r="M4501">
        <v>1</v>
      </c>
      <c r="N4501" t="s">
        <v>27</v>
      </c>
      <c r="O4501" t="s">
        <v>27</v>
      </c>
      <c r="P4501">
        <v>18</v>
      </c>
      <c r="Q4501" t="s">
        <v>27</v>
      </c>
      <c r="R4501" t="s">
        <v>27</v>
      </c>
      <c r="S4501">
        <v>40</v>
      </c>
      <c r="T4501">
        <v>150</v>
      </c>
      <c r="U4501" t="s">
        <v>29</v>
      </c>
    </row>
    <row r="4502" spans="1:21" x14ac:dyDescent="0.35">
      <c r="A4502" t="s">
        <v>44</v>
      </c>
      <c r="B4502">
        <v>16</v>
      </c>
      <c r="C4502">
        <v>2024</v>
      </c>
      <c r="D4502" t="s">
        <v>176</v>
      </c>
      <c r="E4502">
        <v>139</v>
      </c>
      <c r="F4502" t="s">
        <v>177</v>
      </c>
      <c r="G4502" t="s">
        <v>24</v>
      </c>
      <c r="H4502" t="s">
        <v>25</v>
      </c>
      <c r="I4502">
        <v>150</v>
      </c>
      <c r="J4502" t="s">
        <v>31</v>
      </c>
      <c r="K4502" t="s">
        <v>28</v>
      </c>
      <c r="L4502">
        <v>5</v>
      </c>
      <c r="M4502">
        <v>1</v>
      </c>
      <c r="N4502" t="s">
        <v>27</v>
      </c>
      <c r="O4502" t="s">
        <v>32</v>
      </c>
      <c r="P4502" t="s">
        <v>28</v>
      </c>
      <c r="Q4502" t="s">
        <v>27</v>
      </c>
      <c r="R4502" t="s">
        <v>32</v>
      </c>
      <c r="S4502">
        <v>100</v>
      </c>
      <c r="T4502">
        <v>100</v>
      </c>
      <c r="U4502" t="s">
        <v>27</v>
      </c>
    </row>
    <row r="4503" spans="1:21" x14ac:dyDescent="0.35">
      <c r="A4503" t="s">
        <v>45</v>
      </c>
      <c r="B4503">
        <v>17</v>
      </c>
      <c r="C4503">
        <v>2024</v>
      </c>
      <c r="D4503" t="s">
        <v>176</v>
      </c>
      <c r="E4503">
        <v>139</v>
      </c>
      <c r="F4503" t="s">
        <v>177</v>
      </c>
      <c r="G4503" t="s">
        <v>24</v>
      </c>
      <c r="H4503" t="s">
        <v>25</v>
      </c>
      <c r="I4503">
        <v>50</v>
      </c>
      <c r="J4503" t="s">
        <v>31</v>
      </c>
      <c r="K4503" t="s">
        <v>28</v>
      </c>
      <c r="L4503">
        <v>5</v>
      </c>
      <c r="M4503">
        <v>1</v>
      </c>
      <c r="N4503" t="s">
        <v>27</v>
      </c>
      <c r="O4503" t="s">
        <v>27</v>
      </c>
      <c r="P4503" t="s">
        <v>28</v>
      </c>
      <c r="Q4503" t="s">
        <v>27</v>
      </c>
      <c r="R4503" t="s">
        <v>27</v>
      </c>
      <c r="S4503">
        <v>50</v>
      </c>
      <c r="T4503">
        <v>80</v>
      </c>
      <c r="U4503" t="s">
        <v>29</v>
      </c>
    </row>
    <row r="4504" spans="1:21" x14ac:dyDescent="0.35">
      <c r="A4504" t="s">
        <v>46</v>
      </c>
      <c r="B4504">
        <v>18</v>
      </c>
      <c r="C4504">
        <v>2024</v>
      </c>
      <c r="D4504" t="s">
        <v>176</v>
      </c>
      <c r="E4504">
        <v>139</v>
      </c>
      <c r="F4504" t="s">
        <v>177</v>
      </c>
      <c r="G4504" t="s">
        <v>24</v>
      </c>
      <c r="H4504" t="s">
        <v>25</v>
      </c>
      <c r="I4504">
        <v>150</v>
      </c>
      <c r="J4504" t="s">
        <v>31</v>
      </c>
      <c r="K4504" t="s">
        <v>28</v>
      </c>
      <c r="L4504">
        <v>5</v>
      </c>
      <c r="M4504">
        <v>1</v>
      </c>
      <c r="N4504" t="s">
        <v>27</v>
      </c>
      <c r="O4504" t="s">
        <v>27</v>
      </c>
      <c r="P4504" t="s">
        <v>28</v>
      </c>
      <c r="Q4504" t="s">
        <v>32</v>
      </c>
      <c r="R4504" t="s">
        <v>27</v>
      </c>
      <c r="S4504">
        <v>100</v>
      </c>
      <c r="T4504">
        <v>50</v>
      </c>
      <c r="U4504" t="s">
        <v>29</v>
      </c>
    </row>
    <row r="4505" spans="1:21" x14ac:dyDescent="0.35">
      <c r="A4505" t="s">
        <v>47</v>
      </c>
      <c r="B4505">
        <v>19</v>
      </c>
      <c r="C4505">
        <v>2024</v>
      </c>
      <c r="D4505" t="s">
        <v>176</v>
      </c>
      <c r="E4505">
        <v>139</v>
      </c>
      <c r="F4505" t="s">
        <v>177</v>
      </c>
      <c r="G4505" t="s">
        <v>24</v>
      </c>
      <c r="H4505" t="s">
        <v>25</v>
      </c>
      <c r="I4505">
        <v>120</v>
      </c>
      <c r="J4505" t="s">
        <v>31</v>
      </c>
      <c r="K4505" t="s">
        <v>28</v>
      </c>
      <c r="L4505">
        <v>5</v>
      </c>
      <c r="M4505">
        <v>1</v>
      </c>
      <c r="N4505" t="s">
        <v>27</v>
      </c>
      <c r="O4505" t="s">
        <v>27</v>
      </c>
      <c r="P4505" t="s">
        <v>28</v>
      </c>
      <c r="Q4505" t="s">
        <v>27</v>
      </c>
      <c r="R4505" t="s">
        <v>27</v>
      </c>
      <c r="S4505">
        <v>100</v>
      </c>
      <c r="T4505">
        <v>120</v>
      </c>
      <c r="U4505" t="s">
        <v>29</v>
      </c>
    </row>
    <row r="4506" spans="1:21" x14ac:dyDescent="0.35">
      <c r="A4506" t="s">
        <v>48</v>
      </c>
      <c r="B4506">
        <v>20</v>
      </c>
      <c r="C4506">
        <v>2024</v>
      </c>
      <c r="D4506" t="s">
        <v>176</v>
      </c>
      <c r="E4506">
        <v>139</v>
      </c>
      <c r="F4506" t="s">
        <v>177</v>
      </c>
      <c r="G4506" t="s">
        <v>24</v>
      </c>
      <c r="H4506" t="s">
        <v>25</v>
      </c>
      <c r="I4506">
        <v>203</v>
      </c>
      <c r="J4506" t="s">
        <v>31</v>
      </c>
      <c r="K4506" t="s">
        <v>28</v>
      </c>
      <c r="L4506">
        <v>5</v>
      </c>
      <c r="M4506">
        <v>1</v>
      </c>
      <c r="N4506" t="s">
        <v>27</v>
      </c>
      <c r="O4506" t="s">
        <v>27</v>
      </c>
      <c r="P4506" t="s">
        <v>28</v>
      </c>
      <c r="Q4506" t="s">
        <v>27</v>
      </c>
      <c r="R4506" t="s">
        <v>27</v>
      </c>
      <c r="S4506">
        <v>100</v>
      </c>
      <c r="T4506">
        <v>300</v>
      </c>
      <c r="U4506" t="s">
        <v>29</v>
      </c>
    </row>
    <row r="4507" spans="1:21" x14ac:dyDescent="0.35">
      <c r="A4507" t="s">
        <v>49</v>
      </c>
      <c r="B4507">
        <v>21</v>
      </c>
      <c r="C4507">
        <v>2024</v>
      </c>
      <c r="D4507" t="s">
        <v>176</v>
      </c>
      <c r="E4507">
        <v>139</v>
      </c>
      <c r="F4507" t="s">
        <v>177</v>
      </c>
      <c r="G4507" t="s">
        <v>24</v>
      </c>
      <c r="H4507" t="s">
        <v>25</v>
      </c>
      <c r="I4507">
        <v>100</v>
      </c>
      <c r="J4507" t="s">
        <v>31</v>
      </c>
      <c r="K4507" t="s">
        <v>28</v>
      </c>
      <c r="L4507">
        <v>5</v>
      </c>
      <c r="M4507">
        <v>1</v>
      </c>
      <c r="N4507" t="s">
        <v>27</v>
      </c>
      <c r="O4507" t="s">
        <v>27</v>
      </c>
      <c r="P4507" t="s">
        <v>28</v>
      </c>
      <c r="Q4507" t="s">
        <v>32</v>
      </c>
      <c r="R4507" t="s">
        <v>27</v>
      </c>
      <c r="S4507">
        <v>100</v>
      </c>
      <c r="T4507">
        <v>150</v>
      </c>
      <c r="U4507" t="s">
        <v>29</v>
      </c>
    </row>
    <row r="4508" spans="1:21" x14ac:dyDescent="0.35">
      <c r="A4508" t="s">
        <v>50</v>
      </c>
      <c r="B4508">
        <v>22</v>
      </c>
      <c r="C4508">
        <v>2024</v>
      </c>
      <c r="D4508" t="s">
        <v>176</v>
      </c>
      <c r="E4508">
        <v>139</v>
      </c>
      <c r="F4508" t="s">
        <v>177</v>
      </c>
      <c r="G4508" t="s">
        <v>24</v>
      </c>
      <c r="H4508" t="s">
        <v>25</v>
      </c>
      <c r="I4508">
        <v>275</v>
      </c>
      <c r="J4508" t="s">
        <v>31</v>
      </c>
      <c r="K4508" t="s">
        <v>28</v>
      </c>
      <c r="L4508">
        <v>5</v>
      </c>
      <c r="M4508">
        <v>1</v>
      </c>
      <c r="N4508" t="s">
        <v>27</v>
      </c>
      <c r="O4508" t="s">
        <v>32</v>
      </c>
      <c r="P4508">
        <v>20</v>
      </c>
      <c r="Q4508" t="s">
        <v>32</v>
      </c>
      <c r="R4508" t="s">
        <v>27</v>
      </c>
      <c r="S4508">
        <v>100</v>
      </c>
      <c r="T4508">
        <v>350</v>
      </c>
      <c r="U4508" t="s">
        <v>29</v>
      </c>
    </row>
    <row r="4509" spans="1:21" x14ac:dyDescent="0.35">
      <c r="A4509" t="s">
        <v>51</v>
      </c>
      <c r="B4509">
        <v>23</v>
      </c>
      <c r="C4509">
        <v>2024</v>
      </c>
      <c r="D4509" t="s">
        <v>176</v>
      </c>
      <c r="E4509">
        <v>139</v>
      </c>
      <c r="F4509" t="s">
        <v>177</v>
      </c>
      <c r="G4509" t="s">
        <v>24</v>
      </c>
      <c r="H4509" t="s">
        <v>25</v>
      </c>
      <c r="I4509">
        <v>300</v>
      </c>
      <c r="J4509" t="s">
        <v>31</v>
      </c>
      <c r="K4509" t="s">
        <v>28</v>
      </c>
      <c r="L4509">
        <v>5</v>
      </c>
      <c r="M4509">
        <v>2</v>
      </c>
      <c r="N4509" t="s">
        <v>27</v>
      </c>
      <c r="O4509" t="s">
        <v>27</v>
      </c>
      <c r="P4509" t="s">
        <v>28</v>
      </c>
      <c r="Q4509" t="s">
        <v>27</v>
      </c>
      <c r="R4509" t="s">
        <v>27</v>
      </c>
      <c r="S4509">
        <v>100</v>
      </c>
      <c r="T4509">
        <v>250</v>
      </c>
      <c r="U4509" t="s">
        <v>29</v>
      </c>
    </row>
    <row r="4510" spans="1:21" x14ac:dyDescent="0.35">
      <c r="A4510" t="s">
        <v>52</v>
      </c>
      <c r="B4510">
        <v>24</v>
      </c>
      <c r="C4510">
        <v>2024</v>
      </c>
      <c r="D4510" t="s">
        <v>176</v>
      </c>
      <c r="E4510">
        <v>139</v>
      </c>
      <c r="F4510" t="s">
        <v>177</v>
      </c>
      <c r="G4510" t="s">
        <v>24</v>
      </c>
      <c r="H4510" t="s">
        <v>25</v>
      </c>
      <c r="I4510">
        <v>225</v>
      </c>
      <c r="J4510" t="s">
        <v>31</v>
      </c>
      <c r="K4510" t="s">
        <v>28</v>
      </c>
      <c r="L4510">
        <v>5</v>
      </c>
      <c r="M4510">
        <v>1</v>
      </c>
      <c r="N4510" t="s">
        <v>27</v>
      </c>
      <c r="O4510" t="s">
        <v>27</v>
      </c>
      <c r="P4510">
        <v>18</v>
      </c>
      <c r="Q4510" t="s">
        <v>32</v>
      </c>
      <c r="R4510" t="s">
        <v>32</v>
      </c>
      <c r="S4510">
        <v>50</v>
      </c>
      <c r="T4510">
        <v>175</v>
      </c>
      <c r="U4510" t="s">
        <v>39</v>
      </c>
    </row>
    <row r="4511" spans="1:21" x14ac:dyDescent="0.35">
      <c r="A4511" t="s">
        <v>53</v>
      </c>
      <c r="B4511">
        <v>25</v>
      </c>
      <c r="C4511">
        <v>2024</v>
      </c>
      <c r="D4511" t="s">
        <v>176</v>
      </c>
      <c r="E4511">
        <v>139</v>
      </c>
      <c r="F4511" t="s">
        <v>177</v>
      </c>
      <c r="G4511" t="s">
        <v>24</v>
      </c>
      <c r="H4511" t="s">
        <v>25</v>
      </c>
      <c r="I4511">
        <v>225</v>
      </c>
      <c r="J4511" t="s">
        <v>31</v>
      </c>
      <c r="K4511" t="s">
        <v>28</v>
      </c>
      <c r="L4511">
        <v>5</v>
      </c>
      <c r="M4511">
        <v>1</v>
      </c>
      <c r="N4511" t="s">
        <v>27</v>
      </c>
      <c r="O4511" t="s">
        <v>27</v>
      </c>
      <c r="P4511">
        <v>18</v>
      </c>
      <c r="Q4511" t="s">
        <v>32</v>
      </c>
      <c r="R4511" t="s">
        <v>27</v>
      </c>
      <c r="S4511">
        <v>100</v>
      </c>
      <c r="T4511">
        <v>150</v>
      </c>
      <c r="U4511" t="s">
        <v>29</v>
      </c>
    </row>
    <row r="4512" spans="1:21" x14ac:dyDescent="0.35">
      <c r="A4512" t="s">
        <v>54</v>
      </c>
      <c r="B4512">
        <v>26</v>
      </c>
      <c r="C4512">
        <v>2024</v>
      </c>
      <c r="D4512" t="s">
        <v>176</v>
      </c>
      <c r="E4512">
        <v>139</v>
      </c>
      <c r="F4512" t="s">
        <v>177</v>
      </c>
      <c r="G4512" t="s">
        <v>24</v>
      </c>
      <c r="H4512" t="s">
        <v>25</v>
      </c>
      <c r="I4512">
        <v>159.75</v>
      </c>
      <c r="J4512" t="s">
        <v>31</v>
      </c>
      <c r="K4512" t="s">
        <v>28</v>
      </c>
      <c r="L4512">
        <v>5</v>
      </c>
      <c r="M4512">
        <v>1</v>
      </c>
      <c r="N4512" t="s">
        <v>27</v>
      </c>
      <c r="O4512" t="s">
        <v>27</v>
      </c>
      <c r="P4512" t="s">
        <v>28</v>
      </c>
      <c r="Q4512" t="s">
        <v>27</v>
      </c>
      <c r="R4512" t="s">
        <v>32</v>
      </c>
      <c r="S4512">
        <v>0</v>
      </c>
      <c r="T4512">
        <v>121.2</v>
      </c>
      <c r="U4512" t="s">
        <v>29</v>
      </c>
    </row>
    <row r="4513" spans="1:21" x14ac:dyDescent="0.35">
      <c r="A4513" t="s">
        <v>55</v>
      </c>
      <c r="B4513">
        <v>27</v>
      </c>
      <c r="C4513">
        <v>2024</v>
      </c>
      <c r="D4513" t="s">
        <v>176</v>
      </c>
      <c r="E4513">
        <v>139</v>
      </c>
      <c r="F4513" t="s">
        <v>177</v>
      </c>
      <c r="G4513" t="s">
        <v>24</v>
      </c>
      <c r="H4513" t="s">
        <v>25</v>
      </c>
      <c r="I4513">
        <v>235</v>
      </c>
      <c r="J4513" t="s">
        <v>31</v>
      </c>
      <c r="K4513" t="s">
        <v>28</v>
      </c>
      <c r="L4513">
        <v>5</v>
      </c>
      <c r="M4513">
        <v>1</v>
      </c>
      <c r="N4513" t="s">
        <v>27</v>
      </c>
      <c r="O4513" t="s">
        <v>32</v>
      </c>
      <c r="P4513" t="s">
        <v>28</v>
      </c>
      <c r="Q4513" t="s">
        <v>27</v>
      </c>
      <c r="R4513" t="s">
        <v>27</v>
      </c>
      <c r="S4513">
        <v>50</v>
      </c>
      <c r="T4513">
        <v>230</v>
      </c>
      <c r="U4513" t="s">
        <v>29</v>
      </c>
    </row>
    <row r="4514" spans="1:21" x14ac:dyDescent="0.35">
      <c r="A4514" t="s">
        <v>56</v>
      </c>
      <c r="B4514">
        <v>28</v>
      </c>
      <c r="C4514">
        <v>2024</v>
      </c>
      <c r="D4514" t="s">
        <v>176</v>
      </c>
      <c r="E4514">
        <v>139</v>
      </c>
      <c r="F4514" t="s">
        <v>177</v>
      </c>
      <c r="G4514" t="s">
        <v>24</v>
      </c>
      <c r="H4514" t="s">
        <v>25</v>
      </c>
      <c r="I4514">
        <v>550</v>
      </c>
      <c r="J4514" t="s">
        <v>31</v>
      </c>
      <c r="K4514" t="s">
        <v>28</v>
      </c>
      <c r="L4514">
        <v>5</v>
      </c>
      <c r="M4514">
        <v>1</v>
      </c>
      <c r="N4514" t="s">
        <v>27</v>
      </c>
      <c r="O4514" t="s">
        <v>27</v>
      </c>
      <c r="P4514">
        <v>21</v>
      </c>
      <c r="Q4514" t="s">
        <v>32</v>
      </c>
      <c r="R4514" t="s">
        <v>27</v>
      </c>
      <c r="S4514">
        <v>100</v>
      </c>
      <c r="T4514">
        <v>300</v>
      </c>
      <c r="U4514" t="s">
        <v>39</v>
      </c>
    </row>
    <row r="4515" spans="1:21" x14ac:dyDescent="0.35">
      <c r="A4515" t="s">
        <v>57</v>
      </c>
      <c r="B4515">
        <v>29</v>
      </c>
      <c r="C4515">
        <v>2024</v>
      </c>
      <c r="D4515" t="s">
        <v>176</v>
      </c>
      <c r="E4515">
        <v>139</v>
      </c>
      <c r="F4515" t="s">
        <v>177</v>
      </c>
      <c r="G4515" t="s">
        <v>24</v>
      </c>
      <c r="H4515" t="s">
        <v>25</v>
      </c>
      <c r="I4515">
        <v>28</v>
      </c>
      <c r="J4515" t="s">
        <v>31</v>
      </c>
      <c r="K4515" t="s">
        <v>28</v>
      </c>
      <c r="L4515">
        <v>5</v>
      </c>
      <c r="M4515">
        <v>1</v>
      </c>
      <c r="N4515" t="s">
        <v>27</v>
      </c>
      <c r="O4515" t="s">
        <v>27</v>
      </c>
      <c r="P4515" t="s">
        <v>28</v>
      </c>
      <c r="Q4515" t="s">
        <v>32</v>
      </c>
      <c r="R4515" t="s">
        <v>27</v>
      </c>
      <c r="S4515">
        <v>100</v>
      </c>
      <c r="T4515">
        <v>56</v>
      </c>
      <c r="U4515" t="s">
        <v>39</v>
      </c>
    </row>
    <row r="4516" spans="1:21" x14ac:dyDescent="0.35">
      <c r="A4516" t="s">
        <v>58</v>
      </c>
      <c r="B4516">
        <v>30</v>
      </c>
      <c r="C4516">
        <v>2024</v>
      </c>
      <c r="D4516" t="s">
        <v>176</v>
      </c>
      <c r="E4516">
        <v>139</v>
      </c>
      <c r="F4516" t="s">
        <v>177</v>
      </c>
      <c r="G4516" t="s">
        <v>24</v>
      </c>
      <c r="H4516" t="s">
        <v>25</v>
      </c>
      <c r="I4516">
        <v>375</v>
      </c>
      <c r="J4516" t="s">
        <v>31</v>
      </c>
      <c r="K4516" t="s">
        <v>28</v>
      </c>
      <c r="L4516">
        <v>5</v>
      </c>
      <c r="M4516">
        <v>1</v>
      </c>
      <c r="N4516" t="s">
        <v>27</v>
      </c>
      <c r="O4516" t="s">
        <v>27</v>
      </c>
      <c r="P4516" t="s">
        <v>28</v>
      </c>
      <c r="Q4516" t="s">
        <v>32</v>
      </c>
      <c r="R4516" t="s">
        <v>32</v>
      </c>
      <c r="S4516">
        <v>0</v>
      </c>
      <c r="T4516">
        <v>375</v>
      </c>
      <c r="U4516" t="s">
        <v>29</v>
      </c>
    </row>
    <row r="4517" spans="1:21" x14ac:dyDescent="0.35">
      <c r="A4517" t="s">
        <v>59</v>
      </c>
      <c r="B4517">
        <v>31</v>
      </c>
      <c r="C4517">
        <v>2024</v>
      </c>
      <c r="D4517" t="s">
        <v>176</v>
      </c>
      <c r="E4517">
        <v>139</v>
      </c>
      <c r="F4517" t="s">
        <v>177</v>
      </c>
      <c r="G4517" t="s">
        <v>24</v>
      </c>
      <c r="H4517" t="s">
        <v>25</v>
      </c>
      <c r="I4517">
        <v>150</v>
      </c>
      <c r="J4517" t="s">
        <v>31</v>
      </c>
      <c r="K4517" t="s">
        <v>28</v>
      </c>
      <c r="L4517">
        <v>5</v>
      </c>
      <c r="M4517">
        <v>1</v>
      </c>
      <c r="N4517" t="s">
        <v>27</v>
      </c>
      <c r="O4517" t="s">
        <v>32</v>
      </c>
      <c r="P4517">
        <v>19</v>
      </c>
      <c r="Q4517" t="s">
        <v>32</v>
      </c>
      <c r="R4517" t="s">
        <v>27</v>
      </c>
      <c r="S4517">
        <v>50</v>
      </c>
      <c r="T4517">
        <v>110</v>
      </c>
      <c r="U4517" t="s">
        <v>29</v>
      </c>
    </row>
    <row r="4518" spans="1:21" x14ac:dyDescent="0.35">
      <c r="A4518" t="s">
        <v>60</v>
      </c>
      <c r="B4518">
        <v>32</v>
      </c>
      <c r="C4518">
        <v>2024</v>
      </c>
      <c r="D4518" t="s">
        <v>176</v>
      </c>
      <c r="E4518">
        <v>139</v>
      </c>
      <c r="F4518" t="s">
        <v>177</v>
      </c>
      <c r="G4518" t="s">
        <v>24</v>
      </c>
      <c r="H4518" t="s">
        <v>25</v>
      </c>
      <c r="I4518">
        <v>675</v>
      </c>
      <c r="J4518" t="s">
        <v>31</v>
      </c>
      <c r="K4518" t="s">
        <v>28</v>
      </c>
      <c r="L4518">
        <v>5</v>
      </c>
      <c r="M4518">
        <v>1</v>
      </c>
      <c r="N4518" t="s">
        <v>27</v>
      </c>
      <c r="O4518" t="s">
        <v>32</v>
      </c>
      <c r="P4518" t="s">
        <v>28</v>
      </c>
      <c r="Q4518" t="s">
        <v>32</v>
      </c>
      <c r="R4518" t="s">
        <v>32</v>
      </c>
      <c r="S4518">
        <v>40</v>
      </c>
      <c r="T4518">
        <v>375</v>
      </c>
      <c r="U4518" t="s">
        <v>29</v>
      </c>
    </row>
    <row r="4519" spans="1:21" x14ac:dyDescent="0.35">
      <c r="A4519" t="s">
        <v>61</v>
      </c>
      <c r="B4519">
        <v>33</v>
      </c>
      <c r="C4519">
        <v>2024</v>
      </c>
      <c r="D4519" t="s">
        <v>176</v>
      </c>
      <c r="E4519">
        <v>139</v>
      </c>
      <c r="F4519" t="s">
        <v>177</v>
      </c>
      <c r="G4519" t="s">
        <v>24</v>
      </c>
      <c r="H4519" t="s">
        <v>25</v>
      </c>
      <c r="I4519">
        <v>203</v>
      </c>
      <c r="J4519" t="s">
        <v>31</v>
      </c>
      <c r="K4519" t="s">
        <v>28</v>
      </c>
      <c r="L4519">
        <v>5</v>
      </c>
      <c r="M4519">
        <v>1</v>
      </c>
      <c r="N4519" t="s">
        <v>27</v>
      </c>
      <c r="O4519" t="s">
        <v>27</v>
      </c>
      <c r="P4519" t="s">
        <v>28</v>
      </c>
      <c r="Q4519" t="s">
        <v>32</v>
      </c>
      <c r="R4519" t="s">
        <v>27</v>
      </c>
      <c r="S4519">
        <v>100</v>
      </c>
      <c r="T4519">
        <v>203</v>
      </c>
      <c r="U4519" t="s">
        <v>29</v>
      </c>
    </row>
    <row r="4520" spans="1:21" x14ac:dyDescent="0.35">
      <c r="A4520" t="s">
        <v>62</v>
      </c>
      <c r="B4520">
        <v>34</v>
      </c>
      <c r="C4520">
        <v>2024</v>
      </c>
      <c r="D4520" t="s">
        <v>176</v>
      </c>
      <c r="E4520">
        <v>139</v>
      </c>
      <c r="F4520" t="s">
        <v>177</v>
      </c>
      <c r="G4520" t="s">
        <v>24</v>
      </c>
      <c r="H4520" t="s">
        <v>25</v>
      </c>
      <c r="I4520">
        <v>345</v>
      </c>
      <c r="J4520" t="s">
        <v>31</v>
      </c>
      <c r="K4520" t="s">
        <v>28</v>
      </c>
      <c r="L4520">
        <v>5</v>
      </c>
      <c r="M4520">
        <v>1</v>
      </c>
      <c r="N4520" t="s">
        <v>27</v>
      </c>
      <c r="O4520" t="s">
        <v>27</v>
      </c>
      <c r="P4520">
        <v>18</v>
      </c>
      <c r="Q4520" t="s">
        <v>32</v>
      </c>
      <c r="R4520" t="s">
        <v>27</v>
      </c>
      <c r="S4520">
        <v>50</v>
      </c>
      <c r="T4520">
        <v>220</v>
      </c>
      <c r="U4520" t="s">
        <v>29</v>
      </c>
    </row>
    <row r="4521" spans="1:21" x14ac:dyDescent="0.35">
      <c r="A4521" t="s">
        <v>63</v>
      </c>
      <c r="B4521">
        <v>35</v>
      </c>
      <c r="C4521">
        <v>2024</v>
      </c>
      <c r="D4521" t="s">
        <v>176</v>
      </c>
      <c r="E4521">
        <v>139</v>
      </c>
      <c r="F4521" t="s">
        <v>177</v>
      </c>
      <c r="G4521" t="s">
        <v>24</v>
      </c>
      <c r="H4521" t="s">
        <v>25</v>
      </c>
      <c r="I4521">
        <v>150</v>
      </c>
      <c r="J4521" t="s">
        <v>31</v>
      </c>
      <c r="K4521" t="s">
        <v>28</v>
      </c>
      <c r="L4521">
        <v>5</v>
      </c>
      <c r="M4521">
        <v>1</v>
      </c>
      <c r="N4521" t="s">
        <v>27</v>
      </c>
      <c r="O4521" t="s">
        <v>27</v>
      </c>
      <c r="P4521" t="s">
        <v>28</v>
      </c>
      <c r="Q4521" t="s">
        <v>32</v>
      </c>
      <c r="R4521" t="s">
        <v>27</v>
      </c>
      <c r="S4521">
        <v>50</v>
      </c>
      <c r="T4521">
        <v>150</v>
      </c>
      <c r="U4521" t="s">
        <v>29</v>
      </c>
    </row>
    <row r="4522" spans="1:21" x14ac:dyDescent="0.35">
      <c r="A4522" t="s">
        <v>64</v>
      </c>
      <c r="B4522">
        <v>36</v>
      </c>
      <c r="C4522">
        <v>2024</v>
      </c>
      <c r="D4522" t="s">
        <v>176</v>
      </c>
      <c r="E4522">
        <v>139</v>
      </c>
      <c r="F4522" t="s">
        <v>177</v>
      </c>
      <c r="G4522" t="s">
        <v>24</v>
      </c>
      <c r="H4522" t="s">
        <v>25</v>
      </c>
      <c r="I4522">
        <v>115</v>
      </c>
      <c r="J4522" t="s">
        <v>31</v>
      </c>
      <c r="K4522" t="s">
        <v>28</v>
      </c>
      <c r="L4522">
        <v>5</v>
      </c>
      <c r="M4522">
        <v>1</v>
      </c>
      <c r="N4522" t="s">
        <v>27</v>
      </c>
      <c r="O4522" t="s">
        <v>27</v>
      </c>
      <c r="P4522">
        <v>21</v>
      </c>
      <c r="Q4522" t="s">
        <v>32</v>
      </c>
      <c r="R4522" t="s">
        <v>27</v>
      </c>
      <c r="S4522">
        <v>0</v>
      </c>
      <c r="T4522">
        <v>30</v>
      </c>
      <c r="U4522" t="s">
        <v>29</v>
      </c>
    </row>
    <row r="4523" spans="1:21" x14ac:dyDescent="0.35">
      <c r="A4523" t="s">
        <v>65</v>
      </c>
      <c r="B4523">
        <v>37</v>
      </c>
      <c r="C4523">
        <v>2024</v>
      </c>
      <c r="D4523" t="s">
        <v>176</v>
      </c>
      <c r="E4523">
        <v>139</v>
      </c>
      <c r="F4523" t="s">
        <v>177</v>
      </c>
      <c r="G4523" t="s">
        <v>24</v>
      </c>
      <c r="H4523" t="s">
        <v>25</v>
      </c>
      <c r="I4523">
        <v>230</v>
      </c>
      <c r="J4523" t="s">
        <v>31</v>
      </c>
      <c r="K4523" t="s">
        <v>28</v>
      </c>
      <c r="L4523">
        <v>5</v>
      </c>
      <c r="M4523">
        <v>1</v>
      </c>
      <c r="N4523" t="s">
        <v>27</v>
      </c>
      <c r="O4523" t="s">
        <v>32</v>
      </c>
      <c r="P4523" t="s">
        <v>28</v>
      </c>
      <c r="Q4523" t="s">
        <v>27</v>
      </c>
      <c r="R4523" t="s">
        <v>27</v>
      </c>
      <c r="S4523">
        <v>50</v>
      </c>
      <c r="T4523">
        <v>280</v>
      </c>
      <c r="U4523" t="s">
        <v>29</v>
      </c>
    </row>
    <row r="4524" spans="1:21" x14ac:dyDescent="0.35">
      <c r="A4524" t="s">
        <v>66</v>
      </c>
      <c r="B4524">
        <v>38</v>
      </c>
      <c r="C4524">
        <v>2024</v>
      </c>
      <c r="D4524" t="s">
        <v>176</v>
      </c>
      <c r="E4524">
        <v>139</v>
      </c>
      <c r="F4524" t="s">
        <v>177</v>
      </c>
      <c r="G4524" t="s">
        <v>24</v>
      </c>
      <c r="H4524" t="s">
        <v>25</v>
      </c>
      <c r="I4524">
        <v>105</v>
      </c>
      <c r="J4524" t="s">
        <v>31</v>
      </c>
      <c r="K4524" t="s">
        <v>28</v>
      </c>
      <c r="L4524">
        <v>5</v>
      </c>
      <c r="M4524">
        <v>1</v>
      </c>
      <c r="N4524" t="s">
        <v>27</v>
      </c>
      <c r="O4524" t="s">
        <v>27</v>
      </c>
      <c r="P4524" t="s">
        <v>28</v>
      </c>
      <c r="Q4524" t="s">
        <v>27</v>
      </c>
      <c r="R4524" t="s">
        <v>27</v>
      </c>
      <c r="S4524">
        <v>100</v>
      </c>
      <c r="T4524">
        <v>105</v>
      </c>
      <c r="U4524" t="s">
        <v>29</v>
      </c>
    </row>
    <row r="4525" spans="1:21" x14ac:dyDescent="0.35">
      <c r="A4525" t="s">
        <v>67</v>
      </c>
      <c r="B4525">
        <v>39</v>
      </c>
      <c r="C4525">
        <v>2024</v>
      </c>
      <c r="D4525" t="s">
        <v>176</v>
      </c>
      <c r="E4525">
        <v>139</v>
      </c>
      <c r="F4525" t="s">
        <v>177</v>
      </c>
      <c r="G4525" t="s">
        <v>24</v>
      </c>
      <c r="H4525" t="s">
        <v>25</v>
      </c>
      <c r="I4525">
        <v>403.5</v>
      </c>
      <c r="J4525" t="s">
        <v>31</v>
      </c>
      <c r="K4525" t="s">
        <v>28</v>
      </c>
      <c r="L4525">
        <v>5</v>
      </c>
      <c r="M4525">
        <v>1</v>
      </c>
      <c r="N4525" t="s">
        <v>27</v>
      </c>
      <c r="O4525" t="s">
        <v>27</v>
      </c>
      <c r="P4525">
        <v>18</v>
      </c>
      <c r="Q4525" t="s">
        <v>32</v>
      </c>
      <c r="R4525" t="s">
        <v>27</v>
      </c>
      <c r="S4525">
        <v>100</v>
      </c>
      <c r="T4525">
        <v>203.5</v>
      </c>
      <c r="U4525" t="s">
        <v>29</v>
      </c>
    </row>
    <row r="4526" spans="1:21" x14ac:dyDescent="0.35">
      <c r="A4526" t="s">
        <v>68</v>
      </c>
      <c r="B4526">
        <v>40</v>
      </c>
      <c r="C4526">
        <v>2024</v>
      </c>
      <c r="D4526" t="s">
        <v>176</v>
      </c>
      <c r="E4526">
        <v>139</v>
      </c>
      <c r="F4526" t="s">
        <v>177</v>
      </c>
      <c r="G4526" t="s">
        <v>24</v>
      </c>
      <c r="H4526" t="s">
        <v>25</v>
      </c>
      <c r="I4526">
        <v>150</v>
      </c>
      <c r="J4526" t="s">
        <v>31</v>
      </c>
      <c r="K4526" t="s">
        <v>28</v>
      </c>
      <c r="L4526">
        <v>5</v>
      </c>
      <c r="M4526">
        <v>2</v>
      </c>
      <c r="N4526" t="s">
        <v>27</v>
      </c>
      <c r="O4526" t="s">
        <v>27</v>
      </c>
      <c r="P4526" t="s">
        <v>28</v>
      </c>
      <c r="Q4526" t="s">
        <v>32</v>
      </c>
      <c r="R4526" t="s">
        <v>27</v>
      </c>
      <c r="S4526">
        <v>40</v>
      </c>
      <c r="T4526">
        <v>250</v>
      </c>
      <c r="U4526" t="s">
        <v>27</v>
      </c>
    </row>
    <row r="4527" spans="1:21" x14ac:dyDescent="0.35">
      <c r="A4527" t="s">
        <v>69</v>
      </c>
      <c r="B4527">
        <v>41</v>
      </c>
      <c r="C4527">
        <v>2024</v>
      </c>
      <c r="D4527" t="s">
        <v>176</v>
      </c>
      <c r="E4527">
        <v>139</v>
      </c>
      <c r="F4527" t="s">
        <v>177</v>
      </c>
      <c r="G4527" t="s">
        <v>24</v>
      </c>
      <c r="H4527" t="s">
        <v>25</v>
      </c>
      <c r="I4527">
        <v>793</v>
      </c>
      <c r="J4527" t="s">
        <v>31</v>
      </c>
      <c r="K4527" t="s">
        <v>28</v>
      </c>
      <c r="L4527">
        <v>5</v>
      </c>
      <c r="M4527">
        <v>1</v>
      </c>
      <c r="N4527" t="s">
        <v>27</v>
      </c>
      <c r="O4527" t="s">
        <v>27</v>
      </c>
      <c r="P4527" t="s">
        <v>28</v>
      </c>
      <c r="Q4527" t="s">
        <v>27</v>
      </c>
      <c r="R4527" t="s">
        <v>32</v>
      </c>
      <c r="S4527">
        <v>60</v>
      </c>
      <c r="T4527">
        <v>552</v>
      </c>
      <c r="U4527" t="s">
        <v>29</v>
      </c>
    </row>
    <row r="4528" spans="1:21" x14ac:dyDescent="0.35">
      <c r="A4528" t="s">
        <v>70</v>
      </c>
      <c r="B4528">
        <v>42</v>
      </c>
      <c r="C4528">
        <v>2024</v>
      </c>
      <c r="D4528" t="s">
        <v>176</v>
      </c>
      <c r="E4528">
        <v>139</v>
      </c>
      <c r="F4528" t="s">
        <v>177</v>
      </c>
      <c r="G4528" t="s">
        <v>24</v>
      </c>
      <c r="H4528" t="s">
        <v>25</v>
      </c>
      <c r="I4528">
        <v>30</v>
      </c>
      <c r="J4528" t="s">
        <v>31</v>
      </c>
      <c r="K4528" t="s">
        <v>28</v>
      </c>
      <c r="L4528">
        <v>5</v>
      </c>
      <c r="M4528">
        <v>1</v>
      </c>
      <c r="N4528" t="s">
        <v>27</v>
      </c>
      <c r="O4528" t="s">
        <v>27</v>
      </c>
      <c r="P4528">
        <v>18</v>
      </c>
      <c r="Q4528" t="s">
        <v>32</v>
      </c>
      <c r="R4528" t="s">
        <v>27</v>
      </c>
      <c r="S4528">
        <v>100</v>
      </c>
      <c r="T4528">
        <v>40</v>
      </c>
      <c r="U4528" t="s">
        <v>29</v>
      </c>
    </row>
    <row r="4529" spans="1:21" x14ac:dyDescent="0.35">
      <c r="A4529" t="s">
        <v>71</v>
      </c>
      <c r="B4529">
        <v>44</v>
      </c>
      <c r="C4529">
        <v>2024</v>
      </c>
      <c r="D4529" t="s">
        <v>176</v>
      </c>
      <c r="E4529">
        <v>139</v>
      </c>
      <c r="F4529" t="s">
        <v>177</v>
      </c>
      <c r="G4529" t="s">
        <v>24</v>
      </c>
      <c r="H4529" t="s">
        <v>25</v>
      </c>
      <c r="I4529">
        <v>110</v>
      </c>
      <c r="J4529" t="s">
        <v>31</v>
      </c>
      <c r="K4529" t="s">
        <v>28</v>
      </c>
      <c r="L4529">
        <v>5</v>
      </c>
      <c r="M4529">
        <v>1</v>
      </c>
      <c r="N4529" t="s">
        <v>27</v>
      </c>
      <c r="O4529" t="s">
        <v>27</v>
      </c>
      <c r="P4529" t="s">
        <v>28</v>
      </c>
      <c r="Q4529" t="s">
        <v>32</v>
      </c>
      <c r="R4529" t="s">
        <v>27</v>
      </c>
      <c r="S4529">
        <v>50</v>
      </c>
      <c r="T4529">
        <v>110</v>
      </c>
      <c r="U4529" t="s">
        <v>29</v>
      </c>
    </row>
    <row r="4530" spans="1:21" x14ac:dyDescent="0.35">
      <c r="A4530" t="s">
        <v>72</v>
      </c>
      <c r="B4530">
        <v>45</v>
      </c>
      <c r="C4530">
        <v>2024</v>
      </c>
      <c r="D4530" t="s">
        <v>176</v>
      </c>
      <c r="E4530">
        <v>139</v>
      </c>
      <c r="F4530" t="s">
        <v>177</v>
      </c>
      <c r="G4530" t="s">
        <v>24</v>
      </c>
      <c r="H4530" t="s">
        <v>25</v>
      </c>
      <c r="I4530">
        <v>120</v>
      </c>
      <c r="J4530" t="s">
        <v>31</v>
      </c>
      <c r="K4530" t="s">
        <v>28</v>
      </c>
      <c r="L4530">
        <v>5</v>
      </c>
      <c r="M4530">
        <v>1</v>
      </c>
      <c r="N4530" t="s">
        <v>27</v>
      </c>
      <c r="O4530" t="s">
        <v>27</v>
      </c>
      <c r="P4530" t="s">
        <v>28</v>
      </c>
      <c r="Q4530" t="s">
        <v>32</v>
      </c>
      <c r="R4530" t="s">
        <v>27</v>
      </c>
      <c r="S4530">
        <v>100</v>
      </c>
      <c r="T4530">
        <v>45</v>
      </c>
      <c r="U4530" t="s">
        <v>29</v>
      </c>
    </row>
    <row r="4531" spans="1:21" x14ac:dyDescent="0.35">
      <c r="A4531" t="s">
        <v>73</v>
      </c>
      <c r="B4531">
        <v>46</v>
      </c>
      <c r="C4531">
        <v>2024</v>
      </c>
      <c r="D4531" t="s">
        <v>176</v>
      </c>
      <c r="E4531">
        <v>139</v>
      </c>
      <c r="F4531" t="s">
        <v>177</v>
      </c>
      <c r="G4531" t="s">
        <v>24</v>
      </c>
      <c r="H4531" t="s">
        <v>25</v>
      </c>
      <c r="I4531">
        <v>75</v>
      </c>
      <c r="J4531" t="s">
        <v>31</v>
      </c>
      <c r="K4531" t="s">
        <v>28</v>
      </c>
      <c r="L4531">
        <v>5</v>
      </c>
      <c r="M4531">
        <v>1</v>
      </c>
      <c r="N4531" t="s">
        <v>27</v>
      </c>
      <c r="O4531" t="s">
        <v>27</v>
      </c>
      <c r="P4531" t="s">
        <v>28</v>
      </c>
      <c r="Q4531" t="s">
        <v>32</v>
      </c>
      <c r="R4531" t="s">
        <v>27</v>
      </c>
      <c r="S4531">
        <v>60</v>
      </c>
      <c r="T4531">
        <v>200</v>
      </c>
      <c r="U4531" t="s">
        <v>27</v>
      </c>
    </row>
    <row r="4532" spans="1:21" x14ac:dyDescent="0.35">
      <c r="A4532" t="s">
        <v>74</v>
      </c>
      <c r="B4532">
        <v>47</v>
      </c>
      <c r="C4532">
        <v>2024</v>
      </c>
      <c r="D4532" t="s">
        <v>176</v>
      </c>
      <c r="E4532">
        <v>139</v>
      </c>
      <c r="F4532" t="s">
        <v>177</v>
      </c>
      <c r="G4532" t="s">
        <v>24</v>
      </c>
      <c r="H4532" t="s">
        <v>25</v>
      </c>
      <c r="I4532">
        <v>335</v>
      </c>
      <c r="J4532" t="s">
        <v>31</v>
      </c>
      <c r="K4532" t="s">
        <v>28</v>
      </c>
      <c r="L4532">
        <v>5</v>
      </c>
      <c r="M4532">
        <v>1</v>
      </c>
      <c r="N4532" t="s">
        <v>27</v>
      </c>
      <c r="O4532" t="s">
        <v>27</v>
      </c>
      <c r="P4532" t="s">
        <v>28</v>
      </c>
      <c r="Q4532" t="s">
        <v>32</v>
      </c>
      <c r="R4532" t="s">
        <v>32</v>
      </c>
      <c r="S4532">
        <v>100</v>
      </c>
      <c r="T4532">
        <v>175</v>
      </c>
      <c r="U4532" t="s">
        <v>39</v>
      </c>
    </row>
    <row r="4533" spans="1:21" x14ac:dyDescent="0.35">
      <c r="A4533" t="s">
        <v>75</v>
      </c>
      <c r="B4533">
        <v>48</v>
      </c>
      <c r="C4533">
        <v>2024</v>
      </c>
      <c r="D4533" t="s">
        <v>176</v>
      </c>
      <c r="E4533">
        <v>139</v>
      </c>
      <c r="F4533" t="s">
        <v>177</v>
      </c>
      <c r="G4533" t="s">
        <v>24</v>
      </c>
      <c r="H4533" t="s">
        <v>25</v>
      </c>
      <c r="I4533">
        <v>774.48</v>
      </c>
      <c r="J4533" t="s">
        <v>31</v>
      </c>
      <c r="K4533" t="s">
        <v>28</v>
      </c>
      <c r="L4533">
        <v>5</v>
      </c>
      <c r="M4533">
        <v>2</v>
      </c>
      <c r="N4533" t="s">
        <v>27</v>
      </c>
      <c r="O4533" t="s">
        <v>27</v>
      </c>
      <c r="P4533" t="s">
        <v>28</v>
      </c>
      <c r="Q4533" t="s">
        <v>32</v>
      </c>
      <c r="R4533" t="s">
        <v>27</v>
      </c>
      <c r="S4533">
        <v>40</v>
      </c>
      <c r="T4533">
        <v>555.73</v>
      </c>
      <c r="U4533" t="s">
        <v>29</v>
      </c>
    </row>
    <row r="4534" spans="1:21" x14ac:dyDescent="0.35">
      <c r="A4534" t="s">
        <v>76</v>
      </c>
      <c r="B4534">
        <v>49</v>
      </c>
      <c r="C4534">
        <v>2024</v>
      </c>
      <c r="D4534" t="s">
        <v>176</v>
      </c>
      <c r="E4534">
        <v>139</v>
      </c>
      <c r="F4534" t="s">
        <v>177</v>
      </c>
      <c r="G4534" t="s">
        <v>24</v>
      </c>
      <c r="H4534" t="s">
        <v>25</v>
      </c>
      <c r="I4534">
        <v>180</v>
      </c>
      <c r="J4534" t="s">
        <v>31</v>
      </c>
      <c r="K4534" t="s">
        <v>28</v>
      </c>
      <c r="L4534">
        <v>5</v>
      </c>
      <c r="M4534">
        <v>1</v>
      </c>
      <c r="N4534" t="s">
        <v>27</v>
      </c>
      <c r="O4534" t="s">
        <v>27</v>
      </c>
      <c r="P4534" t="s">
        <v>28</v>
      </c>
      <c r="Q4534" t="s">
        <v>32</v>
      </c>
      <c r="R4534" t="s">
        <v>27</v>
      </c>
      <c r="S4534">
        <v>40</v>
      </c>
      <c r="T4534">
        <v>133</v>
      </c>
      <c r="U4534" t="s">
        <v>29</v>
      </c>
    </row>
    <row r="4535" spans="1:21" x14ac:dyDescent="0.35">
      <c r="A4535" t="s">
        <v>77</v>
      </c>
      <c r="B4535">
        <v>50</v>
      </c>
      <c r="C4535">
        <v>2024</v>
      </c>
      <c r="D4535" t="s">
        <v>176</v>
      </c>
      <c r="E4535">
        <v>139</v>
      </c>
      <c r="F4535" t="s">
        <v>177</v>
      </c>
      <c r="G4535" t="s">
        <v>24</v>
      </c>
      <c r="H4535" t="s">
        <v>25</v>
      </c>
      <c r="I4535">
        <v>225</v>
      </c>
      <c r="J4535" t="s">
        <v>31</v>
      </c>
      <c r="K4535" t="s">
        <v>28</v>
      </c>
      <c r="L4535">
        <v>5</v>
      </c>
      <c r="M4535">
        <v>1</v>
      </c>
      <c r="N4535" t="s">
        <v>27</v>
      </c>
      <c r="O4535" t="s">
        <v>27</v>
      </c>
      <c r="P4535" t="s">
        <v>28</v>
      </c>
      <c r="Q4535" t="s">
        <v>32</v>
      </c>
      <c r="R4535" t="s">
        <v>27</v>
      </c>
      <c r="S4535">
        <v>100</v>
      </c>
      <c r="T4535">
        <v>215</v>
      </c>
      <c r="U4535" t="s">
        <v>29</v>
      </c>
    </row>
    <row r="4536" spans="1:21" x14ac:dyDescent="0.35">
      <c r="A4536" t="s">
        <v>78</v>
      </c>
      <c r="B4536">
        <v>51</v>
      </c>
      <c r="C4536">
        <v>2024</v>
      </c>
      <c r="D4536" t="s">
        <v>176</v>
      </c>
      <c r="E4536">
        <v>139</v>
      </c>
      <c r="F4536" t="s">
        <v>177</v>
      </c>
      <c r="G4536" t="s">
        <v>24</v>
      </c>
      <c r="H4536" t="s">
        <v>25</v>
      </c>
      <c r="I4536">
        <v>130</v>
      </c>
      <c r="J4536" t="s">
        <v>31</v>
      </c>
      <c r="K4536" t="s">
        <v>28</v>
      </c>
      <c r="L4536">
        <v>5</v>
      </c>
      <c r="M4536">
        <v>1</v>
      </c>
      <c r="N4536" t="s">
        <v>27</v>
      </c>
      <c r="O4536" t="s">
        <v>27</v>
      </c>
      <c r="P4536" t="s">
        <v>28</v>
      </c>
      <c r="Q4536" t="s">
        <v>27</v>
      </c>
      <c r="R4536" t="s">
        <v>27</v>
      </c>
      <c r="S4536">
        <v>100</v>
      </c>
      <c r="T4536">
        <v>135</v>
      </c>
      <c r="U4536" t="s">
        <v>29</v>
      </c>
    </row>
    <row r="4537" spans="1:21" x14ac:dyDescent="0.35">
      <c r="A4537" t="s">
        <v>79</v>
      </c>
      <c r="B4537">
        <v>53</v>
      </c>
      <c r="C4537">
        <v>2024</v>
      </c>
      <c r="D4537" t="s">
        <v>176</v>
      </c>
      <c r="E4537">
        <v>139</v>
      </c>
      <c r="F4537" t="s">
        <v>177</v>
      </c>
      <c r="G4537" t="s">
        <v>24</v>
      </c>
      <c r="H4537" t="s">
        <v>25</v>
      </c>
      <c r="I4537">
        <v>136</v>
      </c>
      <c r="J4537" t="s">
        <v>31</v>
      </c>
      <c r="K4537" t="s">
        <v>28</v>
      </c>
      <c r="L4537">
        <v>5</v>
      </c>
      <c r="M4537">
        <v>1</v>
      </c>
      <c r="N4537" t="s">
        <v>27</v>
      </c>
      <c r="O4537" t="s">
        <v>27</v>
      </c>
      <c r="P4537" t="s">
        <v>28</v>
      </c>
      <c r="Q4537" t="s">
        <v>32</v>
      </c>
      <c r="R4537" t="s">
        <v>32</v>
      </c>
      <c r="S4537">
        <v>100</v>
      </c>
      <c r="T4537">
        <v>419</v>
      </c>
      <c r="U4537" t="s">
        <v>29</v>
      </c>
    </row>
    <row r="4538" spans="1:21" x14ac:dyDescent="0.35">
      <c r="A4538" t="s">
        <v>80</v>
      </c>
      <c r="B4538">
        <v>54</v>
      </c>
      <c r="C4538">
        <v>2024</v>
      </c>
      <c r="D4538" t="s">
        <v>176</v>
      </c>
      <c r="E4538">
        <v>139</v>
      </c>
      <c r="F4538" t="s">
        <v>177</v>
      </c>
      <c r="G4538" t="s">
        <v>24</v>
      </c>
      <c r="H4538" t="s">
        <v>25</v>
      </c>
      <c r="I4538">
        <v>250</v>
      </c>
      <c r="J4538" t="s">
        <v>31</v>
      </c>
      <c r="K4538" t="s">
        <v>28</v>
      </c>
      <c r="L4538">
        <v>5</v>
      </c>
      <c r="M4538">
        <v>1</v>
      </c>
      <c r="N4538" t="s">
        <v>27</v>
      </c>
      <c r="O4538" t="s">
        <v>27</v>
      </c>
      <c r="P4538" t="s">
        <v>28</v>
      </c>
      <c r="Q4538" t="s">
        <v>32</v>
      </c>
      <c r="R4538" t="s">
        <v>27</v>
      </c>
      <c r="S4538">
        <v>100</v>
      </c>
      <c r="T4538">
        <v>150</v>
      </c>
      <c r="U4538" t="s">
        <v>29</v>
      </c>
    </row>
    <row r="4539" spans="1:21" x14ac:dyDescent="0.35">
      <c r="A4539" t="s">
        <v>81</v>
      </c>
      <c r="B4539">
        <v>55</v>
      </c>
      <c r="C4539">
        <v>2024</v>
      </c>
      <c r="D4539" t="s">
        <v>176</v>
      </c>
      <c r="E4539">
        <v>139</v>
      </c>
      <c r="F4539" t="s">
        <v>177</v>
      </c>
      <c r="G4539" t="s">
        <v>24</v>
      </c>
      <c r="H4539" t="s">
        <v>25</v>
      </c>
      <c r="I4539">
        <v>60</v>
      </c>
      <c r="J4539" t="s">
        <v>31</v>
      </c>
      <c r="K4539" t="s">
        <v>28</v>
      </c>
      <c r="L4539">
        <v>5</v>
      </c>
      <c r="M4539">
        <v>1</v>
      </c>
      <c r="N4539" t="s">
        <v>27</v>
      </c>
      <c r="O4539" t="s">
        <v>27</v>
      </c>
      <c r="P4539">
        <v>18</v>
      </c>
      <c r="Q4539" t="s">
        <v>27</v>
      </c>
      <c r="R4539" t="s">
        <v>27</v>
      </c>
      <c r="S4539">
        <v>30</v>
      </c>
      <c r="T4539">
        <v>60</v>
      </c>
      <c r="U4539" t="s">
        <v>39</v>
      </c>
    </row>
    <row r="4540" spans="1:21" x14ac:dyDescent="0.35">
      <c r="A4540" t="s">
        <v>82</v>
      </c>
      <c r="B4540">
        <v>56</v>
      </c>
      <c r="C4540">
        <v>2024</v>
      </c>
      <c r="D4540" t="s">
        <v>176</v>
      </c>
      <c r="E4540">
        <v>139</v>
      </c>
      <c r="F4540" t="s">
        <v>177</v>
      </c>
      <c r="G4540" t="s">
        <v>24</v>
      </c>
      <c r="H4540" t="s">
        <v>25</v>
      </c>
      <c r="I4540">
        <v>200</v>
      </c>
      <c r="J4540" t="s">
        <v>31</v>
      </c>
      <c r="K4540" t="s">
        <v>28</v>
      </c>
      <c r="L4540">
        <v>5</v>
      </c>
      <c r="M4540">
        <v>1</v>
      </c>
      <c r="N4540" t="s">
        <v>27</v>
      </c>
      <c r="O4540" t="s">
        <v>27</v>
      </c>
      <c r="P4540">
        <v>21</v>
      </c>
      <c r="Q4540" t="s">
        <v>27</v>
      </c>
      <c r="R4540" t="s">
        <v>27</v>
      </c>
      <c r="S4540">
        <v>100</v>
      </c>
      <c r="T4540">
        <v>160</v>
      </c>
      <c r="U4540" t="s">
        <v>29</v>
      </c>
    </row>
    <row r="4541" spans="1:21" x14ac:dyDescent="0.35">
      <c r="A4541" t="s">
        <v>21</v>
      </c>
      <c r="B4541">
        <v>1</v>
      </c>
      <c r="C4541">
        <v>2024</v>
      </c>
      <c r="D4541" t="s">
        <v>178</v>
      </c>
      <c r="E4541">
        <v>140</v>
      </c>
      <c r="F4541" t="s">
        <v>179</v>
      </c>
      <c r="G4541" t="s">
        <v>24</v>
      </c>
      <c r="H4541" t="s">
        <v>25</v>
      </c>
      <c r="I4541">
        <v>200</v>
      </c>
      <c r="J4541" t="s">
        <v>26</v>
      </c>
      <c r="K4541">
        <v>4000</v>
      </c>
      <c r="L4541">
        <v>6</v>
      </c>
      <c r="M4541">
        <v>2</v>
      </c>
      <c r="N4541" t="s">
        <v>27</v>
      </c>
      <c r="O4541" t="s">
        <v>32</v>
      </c>
      <c r="P4541">
        <v>21</v>
      </c>
      <c r="Q4541" t="s">
        <v>32</v>
      </c>
      <c r="R4541" t="s">
        <v>27</v>
      </c>
      <c r="S4541">
        <v>24</v>
      </c>
      <c r="T4541">
        <v>800</v>
      </c>
      <c r="U4541" t="s">
        <v>39</v>
      </c>
    </row>
    <row r="4542" spans="1:21" x14ac:dyDescent="0.35">
      <c r="A4542" t="s">
        <v>30</v>
      </c>
      <c r="B4542">
        <v>2</v>
      </c>
      <c r="C4542">
        <v>2024</v>
      </c>
      <c r="D4542" t="s">
        <v>178</v>
      </c>
      <c r="E4542">
        <v>140</v>
      </c>
      <c r="F4542" t="s">
        <v>179</v>
      </c>
      <c r="G4542" t="s">
        <v>24</v>
      </c>
      <c r="H4542" t="s">
        <v>25</v>
      </c>
      <c r="I4542">
        <v>750</v>
      </c>
      <c r="J4542" t="s">
        <v>26</v>
      </c>
      <c r="K4542">
        <v>4000</v>
      </c>
      <c r="L4542">
        <v>6</v>
      </c>
      <c r="M4542">
        <v>1</v>
      </c>
      <c r="N4542" t="s">
        <v>27</v>
      </c>
      <c r="O4542" t="s">
        <v>27</v>
      </c>
      <c r="P4542" t="s">
        <v>28</v>
      </c>
      <c r="Q4542" t="s">
        <v>32</v>
      </c>
      <c r="R4542" t="s">
        <v>27</v>
      </c>
      <c r="S4542">
        <v>50</v>
      </c>
      <c r="T4542">
        <v>350</v>
      </c>
      <c r="U4542" t="s">
        <v>29</v>
      </c>
    </row>
    <row r="4543" spans="1:21" x14ac:dyDescent="0.35">
      <c r="A4543" t="s">
        <v>33</v>
      </c>
      <c r="B4543">
        <v>4</v>
      </c>
      <c r="C4543">
        <v>2024</v>
      </c>
      <c r="D4543" t="s">
        <v>178</v>
      </c>
      <c r="E4543">
        <v>140</v>
      </c>
      <c r="F4543" t="s">
        <v>179</v>
      </c>
      <c r="G4543" t="s">
        <v>24</v>
      </c>
      <c r="H4543" t="s">
        <v>25</v>
      </c>
      <c r="I4543">
        <v>875</v>
      </c>
      <c r="J4543" t="s">
        <v>26</v>
      </c>
      <c r="K4543">
        <v>6000</v>
      </c>
      <c r="L4543">
        <v>6</v>
      </c>
      <c r="M4543">
        <v>1</v>
      </c>
      <c r="N4543" t="s">
        <v>27</v>
      </c>
      <c r="O4543" t="s">
        <v>32</v>
      </c>
      <c r="P4543" t="s">
        <v>28</v>
      </c>
      <c r="Q4543" t="s">
        <v>32</v>
      </c>
      <c r="R4543" t="s">
        <v>27</v>
      </c>
      <c r="S4543">
        <v>50</v>
      </c>
      <c r="T4543">
        <v>750</v>
      </c>
      <c r="U4543" t="s">
        <v>39</v>
      </c>
    </row>
    <row r="4544" spans="1:21" x14ac:dyDescent="0.35">
      <c r="A4544" t="s">
        <v>34</v>
      </c>
      <c r="B4544">
        <v>5</v>
      </c>
      <c r="C4544">
        <v>2024</v>
      </c>
      <c r="D4544" t="s">
        <v>178</v>
      </c>
      <c r="E4544">
        <v>140</v>
      </c>
      <c r="F4544" t="s">
        <v>179</v>
      </c>
      <c r="G4544" t="s">
        <v>24</v>
      </c>
      <c r="H4544" t="s">
        <v>25</v>
      </c>
      <c r="I4544">
        <v>200</v>
      </c>
      <c r="J4544" t="s">
        <v>26</v>
      </c>
      <c r="K4544">
        <v>2000</v>
      </c>
      <c r="L4544">
        <v>6</v>
      </c>
      <c r="M4544">
        <v>1</v>
      </c>
      <c r="N4544" t="s">
        <v>27</v>
      </c>
      <c r="O4544" t="s">
        <v>32</v>
      </c>
      <c r="P4544">
        <v>21</v>
      </c>
      <c r="Q4544" t="s">
        <v>32</v>
      </c>
      <c r="R4544" t="s">
        <v>32</v>
      </c>
      <c r="S4544">
        <v>40</v>
      </c>
      <c r="T4544">
        <v>150</v>
      </c>
      <c r="U4544" t="s">
        <v>27</v>
      </c>
    </row>
    <row r="4545" spans="1:21" x14ac:dyDescent="0.35">
      <c r="A4545" t="s">
        <v>35</v>
      </c>
      <c r="B4545">
        <v>6</v>
      </c>
      <c r="C4545">
        <v>2024</v>
      </c>
      <c r="D4545" t="s">
        <v>178</v>
      </c>
      <c r="E4545">
        <v>140</v>
      </c>
      <c r="F4545" t="s">
        <v>179</v>
      </c>
      <c r="G4545" t="s">
        <v>24</v>
      </c>
      <c r="H4545" t="s">
        <v>25</v>
      </c>
      <c r="I4545">
        <v>1000</v>
      </c>
      <c r="J4545" t="s">
        <v>26</v>
      </c>
      <c r="K4545">
        <v>4000</v>
      </c>
      <c r="L4545">
        <v>6</v>
      </c>
      <c r="M4545">
        <v>1</v>
      </c>
      <c r="N4545" t="s">
        <v>27</v>
      </c>
      <c r="O4545" t="s">
        <v>27</v>
      </c>
      <c r="P4545" t="s">
        <v>28</v>
      </c>
      <c r="Q4545" t="s">
        <v>27</v>
      </c>
      <c r="R4545" t="s">
        <v>27</v>
      </c>
      <c r="S4545">
        <v>50</v>
      </c>
      <c r="T4545">
        <v>1340</v>
      </c>
      <c r="U4545" t="s">
        <v>29</v>
      </c>
    </row>
    <row r="4546" spans="1:21" x14ac:dyDescent="0.35">
      <c r="A4546" t="s">
        <v>36</v>
      </c>
      <c r="B4546">
        <v>8</v>
      </c>
      <c r="C4546">
        <v>2024</v>
      </c>
      <c r="D4546" t="s">
        <v>178</v>
      </c>
      <c r="E4546">
        <v>140</v>
      </c>
      <c r="F4546" t="s">
        <v>179</v>
      </c>
      <c r="G4546" t="s">
        <v>24</v>
      </c>
      <c r="H4546" t="s">
        <v>25</v>
      </c>
      <c r="I4546">
        <v>400</v>
      </c>
      <c r="J4546" t="s">
        <v>26</v>
      </c>
      <c r="K4546">
        <v>2000</v>
      </c>
      <c r="L4546">
        <v>6</v>
      </c>
      <c r="M4546">
        <v>2</v>
      </c>
      <c r="N4546" t="s">
        <v>27</v>
      </c>
      <c r="O4546" t="s">
        <v>27</v>
      </c>
      <c r="P4546">
        <v>21</v>
      </c>
      <c r="Q4546" t="s">
        <v>32</v>
      </c>
      <c r="R4546" t="s">
        <v>27</v>
      </c>
      <c r="S4546">
        <v>20</v>
      </c>
      <c r="T4546">
        <v>680</v>
      </c>
      <c r="U4546" t="s">
        <v>29</v>
      </c>
    </row>
    <row r="4547" spans="1:21" x14ac:dyDescent="0.35">
      <c r="A4547" t="s">
        <v>37</v>
      </c>
      <c r="B4547">
        <v>9</v>
      </c>
      <c r="C4547">
        <v>2024</v>
      </c>
      <c r="D4547" t="s">
        <v>178</v>
      </c>
      <c r="E4547">
        <v>140</v>
      </c>
      <c r="F4547" t="s">
        <v>179</v>
      </c>
      <c r="G4547" t="s">
        <v>24</v>
      </c>
      <c r="H4547" t="s">
        <v>25</v>
      </c>
      <c r="I4547">
        <v>565</v>
      </c>
      <c r="J4547" t="s">
        <v>26</v>
      </c>
      <c r="K4547">
        <v>4000</v>
      </c>
      <c r="L4547">
        <v>6</v>
      </c>
      <c r="M4547">
        <v>1</v>
      </c>
      <c r="N4547" t="s">
        <v>27</v>
      </c>
      <c r="O4547" t="s">
        <v>27</v>
      </c>
      <c r="P4547" t="s">
        <v>28</v>
      </c>
      <c r="Q4547" t="s">
        <v>27</v>
      </c>
      <c r="R4547" t="s">
        <v>27</v>
      </c>
      <c r="S4547">
        <v>0</v>
      </c>
      <c r="T4547">
        <v>1140</v>
      </c>
      <c r="U4547" t="s">
        <v>29</v>
      </c>
    </row>
    <row r="4548" spans="1:21" x14ac:dyDescent="0.35">
      <c r="A4548" t="s">
        <v>38</v>
      </c>
      <c r="B4548">
        <v>10</v>
      </c>
      <c r="C4548">
        <v>2024</v>
      </c>
      <c r="D4548" t="s">
        <v>178</v>
      </c>
      <c r="E4548">
        <v>140</v>
      </c>
      <c r="F4548" t="s">
        <v>179</v>
      </c>
      <c r="G4548" t="s">
        <v>24</v>
      </c>
      <c r="H4548" t="s">
        <v>25</v>
      </c>
      <c r="I4548">
        <v>353</v>
      </c>
      <c r="J4548" t="s">
        <v>26</v>
      </c>
      <c r="K4548">
        <v>2000</v>
      </c>
      <c r="L4548">
        <v>6</v>
      </c>
      <c r="M4548">
        <v>1</v>
      </c>
      <c r="N4548" t="s">
        <v>27</v>
      </c>
      <c r="O4548" t="s">
        <v>27</v>
      </c>
      <c r="P4548" t="s">
        <v>28</v>
      </c>
      <c r="Q4548" t="s">
        <v>27</v>
      </c>
      <c r="R4548" t="s">
        <v>27</v>
      </c>
      <c r="S4548">
        <v>32</v>
      </c>
      <c r="T4548">
        <v>353</v>
      </c>
      <c r="U4548" t="s">
        <v>39</v>
      </c>
    </row>
    <row r="4549" spans="1:21" x14ac:dyDescent="0.35">
      <c r="A4549" t="s">
        <v>41</v>
      </c>
      <c r="B4549">
        <v>12</v>
      </c>
      <c r="C4549">
        <v>2024</v>
      </c>
      <c r="D4549" t="s">
        <v>178</v>
      </c>
      <c r="E4549">
        <v>140</v>
      </c>
      <c r="F4549" t="s">
        <v>179</v>
      </c>
      <c r="G4549" t="s">
        <v>24</v>
      </c>
      <c r="H4549" t="s">
        <v>25</v>
      </c>
      <c r="I4549">
        <v>455</v>
      </c>
      <c r="J4549" t="s">
        <v>26</v>
      </c>
      <c r="K4549">
        <v>2000</v>
      </c>
      <c r="L4549">
        <v>6</v>
      </c>
      <c r="M4549">
        <v>1</v>
      </c>
      <c r="N4549" t="s">
        <v>27</v>
      </c>
      <c r="O4549" t="s">
        <v>27</v>
      </c>
      <c r="P4549">
        <v>18</v>
      </c>
      <c r="Q4549" t="s">
        <v>27</v>
      </c>
      <c r="R4549" t="s">
        <v>27</v>
      </c>
      <c r="S4549">
        <v>40</v>
      </c>
      <c r="T4549">
        <v>355</v>
      </c>
      <c r="U4549" t="s">
        <v>27</v>
      </c>
    </row>
    <row r="4550" spans="1:21" x14ac:dyDescent="0.35">
      <c r="A4550" t="s">
        <v>42</v>
      </c>
      <c r="B4550">
        <v>13</v>
      </c>
      <c r="C4550">
        <v>2024</v>
      </c>
      <c r="D4550" t="s">
        <v>178</v>
      </c>
      <c r="E4550">
        <v>140</v>
      </c>
      <c r="F4550" t="s">
        <v>179</v>
      </c>
      <c r="G4550" t="s">
        <v>24</v>
      </c>
      <c r="H4550" t="s">
        <v>25</v>
      </c>
      <c r="I4550">
        <v>55</v>
      </c>
      <c r="J4550" t="s">
        <v>26</v>
      </c>
      <c r="K4550">
        <v>2000</v>
      </c>
      <c r="L4550">
        <v>6</v>
      </c>
      <c r="M4550">
        <v>1</v>
      </c>
      <c r="N4550" t="s">
        <v>27</v>
      </c>
      <c r="O4550" t="s">
        <v>32</v>
      </c>
      <c r="P4550">
        <v>21</v>
      </c>
      <c r="Q4550" t="s">
        <v>27</v>
      </c>
      <c r="R4550" t="s">
        <v>27</v>
      </c>
      <c r="S4550">
        <v>50</v>
      </c>
      <c r="T4550">
        <v>155</v>
      </c>
      <c r="U4550" t="s">
        <v>27</v>
      </c>
    </row>
    <row r="4551" spans="1:21" x14ac:dyDescent="0.35">
      <c r="A4551" t="s">
        <v>43</v>
      </c>
      <c r="B4551">
        <v>15</v>
      </c>
      <c r="C4551">
        <v>2024</v>
      </c>
      <c r="D4551" t="s">
        <v>178</v>
      </c>
      <c r="E4551">
        <v>140</v>
      </c>
      <c r="F4551" t="s">
        <v>179</v>
      </c>
      <c r="G4551" t="s">
        <v>24</v>
      </c>
      <c r="H4551" t="s">
        <v>25</v>
      </c>
      <c r="I4551">
        <v>315</v>
      </c>
      <c r="J4551" t="s">
        <v>26</v>
      </c>
      <c r="K4551">
        <v>4000</v>
      </c>
      <c r="L4551">
        <v>6</v>
      </c>
      <c r="M4551">
        <v>1</v>
      </c>
      <c r="N4551" t="s">
        <v>27</v>
      </c>
      <c r="O4551" t="s">
        <v>27</v>
      </c>
      <c r="P4551">
        <v>18</v>
      </c>
      <c r="Q4551" t="s">
        <v>27</v>
      </c>
      <c r="R4551" t="s">
        <v>27</v>
      </c>
      <c r="S4551">
        <v>40</v>
      </c>
      <c r="T4551">
        <v>252</v>
      </c>
      <c r="U4551" t="s">
        <v>29</v>
      </c>
    </row>
    <row r="4552" spans="1:21" x14ac:dyDescent="0.35">
      <c r="A4552" t="s">
        <v>44</v>
      </c>
      <c r="B4552">
        <v>16</v>
      </c>
      <c r="C4552">
        <v>2024</v>
      </c>
      <c r="D4552" t="s">
        <v>178</v>
      </c>
      <c r="E4552">
        <v>140</v>
      </c>
      <c r="F4552" t="s">
        <v>179</v>
      </c>
      <c r="G4552" t="s">
        <v>24</v>
      </c>
      <c r="H4552" t="s">
        <v>25</v>
      </c>
      <c r="I4552">
        <v>600</v>
      </c>
      <c r="J4552" t="s">
        <v>26</v>
      </c>
      <c r="K4552">
        <v>4000</v>
      </c>
      <c r="L4552">
        <v>6</v>
      </c>
      <c r="M4552">
        <v>1</v>
      </c>
      <c r="N4552" t="s">
        <v>27</v>
      </c>
      <c r="O4552" t="s">
        <v>27</v>
      </c>
      <c r="P4552">
        <v>21</v>
      </c>
      <c r="Q4552" t="s">
        <v>32</v>
      </c>
      <c r="R4552" t="s">
        <v>27</v>
      </c>
      <c r="S4552">
        <v>30</v>
      </c>
      <c r="T4552">
        <v>1000</v>
      </c>
      <c r="U4552" t="s">
        <v>29</v>
      </c>
    </row>
    <row r="4553" spans="1:21" x14ac:dyDescent="0.35">
      <c r="A4553" t="s">
        <v>45</v>
      </c>
      <c r="B4553">
        <v>17</v>
      </c>
      <c r="C4553">
        <v>2024</v>
      </c>
      <c r="D4553" t="s">
        <v>178</v>
      </c>
      <c r="E4553">
        <v>140</v>
      </c>
      <c r="F4553" t="s">
        <v>179</v>
      </c>
      <c r="G4553" t="s">
        <v>24</v>
      </c>
      <c r="H4553" t="s">
        <v>25</v>
      </c>
      <c r="I4553">
        <v>400</v>
      </c>
      <c r="J4553" t="s">
        <v>26</v>
      </c>
      <c r="K4553">
        <v>2000</v>
      </c>
      <c r="L4553">
        <v>6</v>
      </c>
      <c r="M4553">
        <v>2</v>
      </c>
      <c r="N4553" t="s">
        <v>27</v>
      </c>
      <c r="O4553" t="s">
        <v>27</v>
      </c>
      <c r="P4553">
        <v>21</v>
      </c>
      <c r="Q4553" t="s">
        <v>27</v>
      </c>
      <c r="R4553" t="s">
        <v>27</v>
      </c>
      <c r="S4553">
        <v>100</v>
      </c>
      <c r="T4553">
        <v>400</v>
      </c>
      <c r="U4553" t="s">
        <v>29</v>
      </c>
    </row>
    <row r="4554" spans="1:21" x14ac:dyDescent="0.35">
      <c r="A4554" t="s">
        <v>46</v>
      </c>
      <c r="B4554">
        <v>18</v>
      </c>
      <c r="C4554">
        <v>2024</v>
      </c>
      <c r="D4554" t="s">
        <v>178</v>
      </c>
      <c r="E4554">
        <v>140</v>
      </c>
      <c r="F4554" t="s">
        <v>179</v>
      </c>
      <c r="G4554" t="s">
        <v>24</v>
      </c>
      <c r="H4554" t="s">
        <v>25</v>
      </c>
      <c r="I4554">
        <v>150</v>
      </c>
      <c r="J4554" t="s">
        <v>26</v>
      </c>
      <c r="K4554">
        <v>2000</v>
      </c>
      <c r="L4554">
        <v>6</v>
      </c>
      <c r="M4554">
        <v>1</v>
      </c>
      <c r="N4554" t="s">
        <v>27</v>
      </c>
      <c r="O4554" t="s">
        <v>32</v>
      </c>
      <c r="P4554" t="s">
        <v>28</v>
      </c>
      <c r="Q4554" t="s">
        <v>27</v>
      </c>
      <c r="R4554" t="s">
        <v>27</v>
      </c>
      <c r="S4554">
        <v>30</v>
      </c>
      <c r="T4554">
        <v>100</v>
      </c>
      <c r="U4554" t="s">
        <v>29</v>
      </c>
    </row>
    <row r="4555" spans="1:21" x14ac:dyDescent="0.35">
      <c r="A4555" t="s">
        <v>47</v>
      </c>
      <c r="B4555">
        <v>19</v>
      </c>
      <c r="C4555">
        <v>2024</v>
      </c>
      <c r="D4555" t="s">
        <v>178</v>
      </c>
      <c r="E4555">
        <v>140</v>
      </c>
      <c r="F4555" t="s">
        <v>179</v>
      </c>
      <c r="G4555" t="s">
        <v>24</v>
      </c>
      <c r="H4555" t="s">
        <v>25</v>
      </c>
      <c r="I4555">
        <v>400</v>
      </c>
      <c r="J4555" t="s">
        <v>26</v>
      </c>
      <c r="K4555">
        <v>2000</v>
      </c>
      <c r="L4555">
        <v>6</v>
      </c>
      <c r="M4555">
        <v>1</v>
      </c>
      <c r="N4555" t="s">
        <v>27</v>
      </c>
      <c r="O4555" t="s">
        <v>27</v>
      </c>
      <c r="P4555" t="s">
        <v>28</v>
      </c>
      <c r="Q4555" t="s">
        <v>27</v>
      </c>
      <c r="R4555" t="s">
        <v>27</v>
      </c>
      <c r="S4555">
        <v>40</v>
      </c>
      <c r="T4555">
        <v>400</v>
      </c>
      <c r="U4555" t="s">
        <v>29</v>
      </c>
    </row>
    <row r="4556" spans="1:21" x14ac:dyDescent="0.35">
      <c r="A4556" t="s">
        <v>48</v>
      </c>
      <c r="B4556">
        <v>20</v>
      </c>
      <c r="C4556">
        <v>2024</v>
      </c>
      <c r="D4556" t="s">
        <v>178</v>
      </c>
      <c r="E4556">
        <v>140</v>
      </c>
      <c r="F4556" t="s">
        <v>179</v>
      </c>
      <c r="G4556" t="s">
        <v>24</v>
      </c>
      <c r="H4556" t="s">
        <v>25</v>
      </c>
      <c r="I4556">
        <v>300</v>
      </c>
      <c r="J4556" t="s">
        <v>26</v>
      </c>
      <c r="K4556">
        <v>2000</v>
      </c>
      <c r="L4556">
        <v>6</v>
      </c>
      <c r="M4556">
        <v>1</v>
      </c>
      <c r="N4556" t="s">
        <v>27</v>
      </c>
      <c r="O4556" t="s">
        <v>27</v>
      </c>
      <c r="P4556">
        <v>21</v>
      </c>
      <c r="Q4556" t="s">
        <v>27</v>
      </c>
      <c r="R4556" t="s">
        <v>27</v>
      </c>
      <c r="S4556">
        <f>(2/3)*54</f>
        <v>36</v>
      </c>
      <c r="T4556">
        <v>640</v>
      </c>
      <c r="U4556" t="s">
        <v>29</v>
      </c>
    </row>
    <row r="4557" spans="1:21" x14ac:dyDescent="0.35">
      <c r="A4557" t="s">
        <v>49</v>
      </c>
      <c r="B4557">
        <v>21</v>
      </c>
      <c r="C4557">
        <v>2024</v>
      </c>
      <c r="D4557" t="s">
        <v>178</v>
      </c>
      <c r="E4557">
        <v>140</v>
      </c>
      <c r="F4557" t="s">
        <v>179</v>
      </c>
      <c r="G4557" t="s">
        <v>24</v>
      </c>
      <c r="H4557" t="s">
        <v>25</v>
      </c>
      <c r="I4557">
        <v>250</v>
      </c>
      <c r="J4557" t="s">
        <v>26</v>
      </c>
      <c r="K4557">
        <v>2000</v>
      </c>
      <c r="L4557">
        <v>6</v>
      </c>
      <c r="M4557">
        <v>2</v>
      </c>
      <c r="N4557" t="s">
        <v>27</v>
      </c>
      <c r="O4557" t="s">
        <v>32</v>
      </c>
      <c r="P4557">
        <v>18</v>
      </c>
      <c r="Q4557" t="s">
        <v>32</v>
      </c>
      <c r="R4557" t="s">
        <v>27</v>
      </c>
      <c r="S4557">
        <v>40</v>
      </c>
      <c r="T4557">
        <v>400</v>
      </c>
      <c r="U4557" t="s">
        <v>39</v>
      </c>
    </row>
    <row r="4558" spans="1:21" x14ac:dyDescent="0.35">
      <c r="A4558" t="s">
        <v>50</v>
      </c>
      <c r="B4558">
        <v>22</v>
      </c>
      <c r="C4558">
        <v>2024</v>
      </c>
      <c r="D4558" t="s">
        <v>178</v>
      </c>
      <c r="E4558">
        <v>140</v>
      </c>
      <c r="F4558" t="s">
        <v>179</v>
      </c>
      <c r="G4558" t="s">
        <v>24</v>
      </c>
      <c r="H4558" t="s">
        <v>25</v>
      </c>
      <c r="I4558">
        <v>325</v>
      </c>
      <c r="J4558" t="s">
        <v>26</v>
      </c>
      <c r="K4558">
        <v>2000</v>
      </c>
      <c r="L4558">
        <v>6</v>
      </c>
      <c r="M4558">
        <v>1</v>
      </c>
      <c r="N4558" t="s">
        <v>27</v>
      </c>
      <c r="O4558" t="s">
        <v>32</v>
      </c>
      <c r="P4558">
        <v>21</v>
      </c>
      <c r="Q4558" t="s">
        <v>32</v>
      </c>
      <c r="R4558" t="s">
        <v>27</v>
      </c>
      <c r="S4558">
        <v>40</v>
      </c>
      <c r="T4558">
        <v>400</v>
      </c>
      <c r="U4558" t="s">
        <v>39</v>
      </c>
    </row>
    <row r="4559" spans="1:21" x14ac:dyDescent="0.35">
      <c r="A4559" t="s">
        <v>51</v>
      </c>
      <c r="B4559">
        <v>23</v>
      </c>
      <c r="C4559">
        <v>2024</v>
      </c>
      <c r="D4559" t="s">
        <v>178</v>
      </c>
      <c r="E4559">
        <v>140</v>
      </c>
      <c r="F4559" t="s">
        <v>179</v>
      </c>
      <c r="G4559" t="s">
        <v>24</v>
      </c>
      <c r="H4559" t="s">
        <v>25</v>
      </c>
      <c r="I4559">
        <v>550</v>
      </c>
      <c r="J4559" t="s">
        <v>26</v>
      </c>
      <c r="K4559">
        <v>2000</v>
      </c>
      <c r="L4559">
        <v>6</v>
      </c>
      <c r="M4559">
        <v>1</v>
      </c>
      <c r="N4559" t="s">
        <v>27</v>
      </c>
      <c r="O4559" t="s">
        <v>27</v>
      </c>
      <c r="P4559">
        <v>18</v>
      </c>
      <c r="Q4559" t="s">
        <v>27</v>
      </c>
      <c r="R4559" t="s">
        <v>27</v>
      </c>
      <c r="S4559">
        <v>25</v>
      </c>
      <c r="T4559">
        <v>1000</v>
      </c>
      <c r="U4559" t="s">
        <v>29</v>
      </c>
    </row>
    <row r="4560" spans="1:21" x14ac:dyDescent="0.35">
      <c r="A4560" t="s">
        <v>52</v>
      </c>
      <c r="B4560">
        <v>24</v>
      </c>
      <c r="C4560">
        <v>2024</v>
      </c>
      <c r="D4560" t="s">
        <v>178</v>
      </c>
      <c r="E4560">
        <v>140</v>
      </c>
      <c r="F4560" t="s">
        <v>179</v>
      </c>
      <c r="G4560" t="s">
        <v>24</v>
      </c>
      <c r="H4560" t="s">
        <v>25</v>
      </c>
      <c r="I4560">
        <v>1100</v>
      </c>
      <c r="J4560" t="s">
        <v>26</v>
      </c>
      <c r="K4560">
        <v>2000</v>
      </c>
      <c r="L4560">
        <v>6</v>
      </c>
      <c r="M4560">
        <v>2</v>
      </c>
      <c r="N4560" t="s">
        <v>27</v>
      </c>
      <c r="O4560" t="s">
        <v>27</v>
      </c>
      <c r="P4560" t="s">
        <v>28</v>
      </c>
      <c r="Q4560" t="s">
        <v>32</v>
      </c>
      <c r="R4560" t="s">
        <v>27</v>
      </c>
      <c r="S4560">
        <v>50</v>
      </c>
      <c r="T4560">
        <v>1050</v>
      </c>
      <c r="U4560" t="s">
        <v>29</v>
      </c>
    </row>
    <row r="4561" spans="1:21" x14ac:dyDescent="0.35">
      <c r="A4561" t="s">
        <v>53</v>
      </c>
      <c r="B4561">
        <v>25</v>
      </c>
      <c r="C4561">
        <v>2024</v>
      </c>
      <c r="D4561" t="s">
        <v>178</v>
      </c>
      <c r="E4561">
        <v>140</v>
      </c>
      <c r="F4561" t="s">
        <v>179</v>
      </c>
      <c r="G4561" t="s">
        <v>24</v>
      </c>
      <c r="H4561" t="s">
        <v>25</v>
      </c>
      <c r="I4561">
        <v>471</v>
      </c>
      <c r="J4561" t="s">
        <v>26</v>
      </c>
      <c r="K4561">
        <v>2000</v>
      </c>
      <c r="L4561">
        <v>6</v>
      </c>
      <c r="M4561">
        <v>1</v>
      </c>
      <c r="N4561" t="s">
        <v>27</v>
      </c>
      <c r="O4561" t="s">
        <v>27</v>
      </c>
      <c r="P4561" t="s">
        <v>28</v>
      </c>
      <c r="Q4561" t="s">
        <v>32</v>
      </c>
      <c r="R4561" t="s">
        <v>27</v>
      </c>
      <c r="S4561">
        <v>30</v>
      </c>
      <c r="T4561">
        <v>172</v>
      </c>
      <c r="U4561" t="s">
        <v>39</v>
      </c>
    </row>
    <row r="4562" spans="1:21" x14ac:dyDescent="0.35">
      <c r="A4562" t="s">
        <v>54</v>
      </c>
      <c r="B4562">
        <v>26</v>
      </c>
      <c r="C4562">
        <v>2024</v>
      </c>
      <c r="D4562" t="s">
        <v>178</v>
      </c>
      <c r="E4562">
        <v>140</v>
      </c>
      <c r="F4562" t="s">
        <v>179</v>
      </c>
      <c r="G4562" t="s">
        <v>24</v>
      </c>
      <c r="H4562" t="s">
        <v>25</v>
      </c>
      <c r="I4562">
        <v>341.9</v>
      </c>
      <c r="J4562" t="s">
        <v>26</v>
      </c>
      <c r="K4562">
        <v>2000</v>
      </c>
      <c r="L4562">
        <v>6</v>
      </c>
      <c r="M4562">
        <v>2</v>
      </c>
      <c r="N4562" t="s">
        <v>27</v>
      </c>
      <c r="O4562" t="s">
        <v>27</v>
      </c>
      <c r="P4562" t="s">
        <v>28</v>
      </c>
      <c r="Q4562" t="s">
        <v>32</v>
      </c>
      <c r="R4562" t="s">
        <v>27</v>
      </c>
      <c r="S4562">
        <v>100</v>
      </c>
      <c r="T4562">
        <v>209.6</v>
      </c>
      <c r="U4562" t="s">
        <v>29</v>
      </c>
    </row>
    <row r="4563" spans="1:21" x14ac:dyDescent="0.35">
      <c r="A4563" t="s">
        <v>55</v>
      </c>
      <c r="B4563">
        <v>27</v>
      </c>
      <c r="C4563">
        <v>2024</v>
      </c>
      <c r="D4563" t="s">
        <v>178</v>
      </c>
      <c r="E4563">
        <v>140</v>
      </c>
      <c r="F4563" t="s">
        <v>179</v>
      </c>
      <c r="G4563" t="s">
        <v>24</v>
      </c>
      <c r="H4563" t="s">
        <v>25</v>
      </c>
      <c r="I4563">
        <v>600</v>
      </c>
      <c r="J4563" t="s">
        <v>26</v>
      </c>
      <c r="K4563">
        <v>2000</v>
      </c>
      <c r="L4563">
        <v>6</v>
      </c>
      <c r="M4563">
        <v>2</v>
      </c>
      <c r="N4563" t="s">
        <v>27</v>
      </c>
      <c r="O4563" t="s">
        <v>27</v>
      </c>
      <c r="P4563" t="s">
        <v>28</v>
      </c>
      <c r="Q4563" t="s">
        <v>27</v>
      </c>
      <c r="R4563" t="s">
        <v>27</v>
      </c>
      <c r="S4563">
        <v>40</v>
      </c>
      <c r="T4563">
        <v>600</v>
      </c>
      <c r="U4563" t="s">
        <v>29</v>
      </c>
    </row>
    <row r="4564" spans="1:21" x14ac:dyDescent="0.35">
      <c r="A4564" t="s">
        <v>56</v>
      </c>
      <c r="B4564">
        <v>28</v>
      </c>
      <c r="C4564">
        <v>2024</v>
      </c>
      <c r="D4564" t="s">
        <v>178</v>
      </c>
      <c r="E4564">
        <v>140</v>
      </c>
      <c r="F4564" t="s">
        <v>179</v>
      </c>
      <c r="G4564" t="s">
        <v>24</v>
      </c>
      <c r="H4564" t="s">
        <v>25</v>
      </c>
      <c r="I4564">
        <v>550</v>
      </c>
      <c r="J4564" t="s">
        <v>26</v>
      </c>
      <c r="K4564">
        <v>2000</v>
      </c>
      <c r="L4564">
        <v>6</v>
      </c>
      <c r="M4564">
        <v>1</v>
      </c>
      <c r="N4564" t="s">
        <v>27</v>
      </c>
      <c r="O4564" t="s">
        <v>27</v>
      </c>
      <c r="P4564">
        <v>21</v>
      </c>
      <c r="Q4564" t="s">
        <v>32</v>
      </c>
      <c r="R4564" t="s">
        <v>27</v>
      </c>
      <c r="S4564">
        <v>40</v>
      </c>
      <c r="T4564">
        <v>600</v>
      </c>
      <c r="U4564" t="s">
        <v>29</v>
      </c>
    </row>
    <row r="4565" spans="1:21" x14ac:dyDescent="0.35">
      <c r="A4565" t="s">
        <v>57</v>
      </c>
      <c r="B4565">
        <v>29</v>
      </c>
      <c r="C4565">
        <v>2024</v>
      </c>
      <c r="D4565" t="s">
        <v>178</v>
      </c>
      <c r="E4565">
        <v>140</v>
      </c>
      <c r="F4565" t="s">
        <v>179</v>
      </c>
      <c r="G4565" t="s">
        <v>24</v>
      </c>
      <c r="H4565" t="s">
        <v>25</v>
      </c>
      <c r="I4565">
        <v>200</v>
      </c>
      <c r="J4565" t="s">
        <v>26</v>
      </c>
      <c r="K4565">
        <v>2000</v>
      </c>
      <c r="L4565">
        <v>6</v>
      </c>
      <c r="M4565">
        <v>1</v>
      </c>
      <c r="N4565" t="s">
        <v>27</v>
      </c>
      <c r="O4565" t="s">
        <v>27</v>
      </c>
      <c r="P4565">
        <v>21</v>
      </c>
      <c r="Q4565" t="s">
        <v>32</v>
      </c>
      <c r="R4565" t="s">
        <v>32</v>
      </c>
      <c r="S4565">
        <v>24</v>
      </c>
      <c r="T4565">
        <v>200</v>
      </c>
      <c r="U4565" t="s">
        <v>39</v>
      </c>
    </row>
    <row r="4566" spans="1:21" x14ac:dyDescent="0.35">
      <c r="A4566" t="s">
        <v>40</v>
      </c>
      <c r="B4566">
        <v>11</v>
      </c>
      <c r="C4566">
        <v>2024</v>
      </c>
      <c r="D4566" t="s">
        <v>178</v>
      </c>
      <c r="E4566">
        <v>140</v>
      </c>
      <c r="F4566" t="s">
        <v>179</v>
      </c>
      <c r="G4566" t="s">
        <v>24</v>
      </c>
      <c r="H4566" t="s">
        <v>25</v>
      </c>
      <c r="I4566">
        <v>264</v>
      </c>
      <c r="J4566" t="s">
        <v>26</v>
      </c>
      <c r="K4566">
        <v>4000</v>
      </c>
      <c r="L4566">
        <v>6</v>
      </c>
      <c r="M4566">
        <v>1</v>
      </c>
      <c r="N4566" t="s">
        <v>27</v>
      </c>
      <c r="O4566" t="s">
        <v>27</v>
      </c>
      <c r="P4566">
        <v>18</v>
      </c>
      <c r="Q4566" t="s">
        <v>32</v>
      </c>
      <c r="R4566" t="s">
        <v>27</v>
      </c>
      <c r="S4566">
        <v>50</v>
      </c>
      <c r="T4566">
        <v>179</v>
      </c>
      <c r="U4566" t="s">
        <v>29</v>
      </c>
    </row>
    <row r="4567" spans="1:21" x14ac:dyDescent="0.35">
      <c r="A4567" t="s">
        <v>58</v>
      </c>
      <c r="B4567">
        <v>30</v>
      </c>
      <c r="C4567">
        <v>2024</v>
      </c>
      <c r="D4567" t="s">
        <v>178</v>
      </c>
      <c r="E4567">
        <v>140</v>
      </c>
      <c r="F4567" t="s">
        <v>179</v>
      </c>
      <c r="G4567" t="s">
        <v>24</v>
      </c>
      <c r="H4567" t="s">
        <v>25</v>
      </c>
      <c r="I4567">
        <v>375</v>
      </c>
      <c r="J4567" t="s">
        <v>26</v>
      </c>
      <c r="K4567">
        <v>2000</v>
      </c>
      <c r="L4567">
        <v>6</v>
      </c>
      <c r="M4567">
        <v>1</v>
      </c>
      <c r="N4567" t="s">
        <v>27</v>
      </c>
      <c r="O4567" t="s">
        <v>27</v>
      </c>
      <c r="P4567" t="s">
        <v>28</v>
      </c>
      <c r="Q4567" t="s">
        <v>32</v>
      </c>
      <c r="R4567" t="s">
        <v>27</v>
      </c>
      <c r="S4567">
        <v>0</v>
      </c>
      <c r="T4567">
        <v>375</v>
      </c>
      <c r="U4567" t="s">
        <v>29</v>
      </c>
    </row>
    <row r="4568" spans="1:21" x14ac:dyDescent="0.35">
      <c r="A4568" t="s">
        <v>59</v>
      </c>
      <c r="B4568">
        <v>31</v>
      </c>
      <c r="C4568">
        <v>2024</v>
      </c>
      <c r="D4568" t="s">
        <v>178</v>
      </c>
      <c r="E4568">
        <v>140</v>
      </c>
      <c r="F4568" t="s">
        <v>179</v>
      </c>
      <c r="G4568" t="s">
        <v>24</v>
      </c>
      <c r="H4568" t="s">
        <v>25</v>
      </c>
      <c r="I4568">
        <v>131</v>
      </c>
      <c r="J4568" t="s">
        <v>26</v>
      </c>
      <c r="K4568">
        <v>2000</v>
      </c>
      <c r="L4568">
        <v>6</v>
      </c>
      <c r="M4568">
        <v>1</v>
      </c>
      <c r="N4568" t="s">
        <v>27</v>
      </c>
      <c r="O4568" t="s">
        <v>32</v>
      </c>
      <c r="P4568">
        <v>19</v>
      </c>
      <c r="Q4568" t="s">
        <v>32</v>
      </c>
      <c r="R4568" t="s">
        <v>32</v>
      </c>
      <c r="S4568">
        <v>48</v>
      </c>
      <c r="T4568">
        <v>131</v>
      </c>
      <c r="U4568" t="s">
        <v>39</v>
      </c>
    </row>
    <row r="4569" spans="1:21" x14ac:dyDescent="0.35">
      <c r="A4569" t="s">
        <v>60</v>
      </c>
      <c r="B4569">
        <v>32</v>
      </c>
      <c r="C4569">
        <v>2024</v>
      </c>
      <c r="D4569" t="s">
        <v>178</v>
      </c>
      <c r="E4569">
        <v>140</v>
      </c>
      <c r="F4569" t="s">
        <v>179</v>
      </c>
      <c r="G4569" t="s">
        <v>24</v>
      </c>
      <c r="H4569" t="s">
        <v>25</v>
      </c>
      <c r="I4569">
        <v>600</v>
      </c>
      <c r="J4569" t="s">
        <v>26</v>
      </c>
      <c r="K4569">
        <v>2000</v>
      </c>
      <c r="L4569">
        <v>6</v>
      </c>
      <c r="M4569">
        <v>1</v>
      </c>
      <c r="N4569" t="s">
        <v>27</v>
      </c>
      <c r="O4569" t="s">
        <v>32</v>
      </c>
      <c r="P4569" t="s">
        <v>28</v>
      </c>
      <c r="Q4569" t="s">
        <v>32</v>
      </c>
      <c r="R4569" t="s">
        <v>27</v>
      </c>
      <c r="S4569">
        <v>50</v>
      </c>
      <c r="T4569">
        <v>800</v>
      </c>
      <c r="U4569" t="s">
        <v>29</v>
      </c>
    </row>
    <row r="4570" spans="1:21" x14ac:dyDescent="0.35">
      <c r="A4570" t="s">
        <v>61</v>
      </c>
      <c r="B4570">
        <v>33</v>
      </c>
      <c r="C4570">
        <v>2024</v>
      </c>
      <c r="D4570" t="s">
        <v>178</v>
      </c>
      <c r="E4570">
        <v>140</v>
      </c>
      <c r="F4570" t="s">
        <v>179</v>
      </c>
      <c r="G4570" t="s">
        <v>24</v>
      </c>
      <c r="H4570" t="s">
        <v>25</v>
      </c>
      <c r="I4570">
        <v>320</v>
      </c>
      <c r="J4570" t="s">
        <v>26</v>
      </c>
      <c r="K4570">
        <v>2000</v>
      </c>
      <c r="L4570">
        <v>6</v>
      </c>
      <c r="M4570">
        <v>1</v>
      </c>
      <c r="N4570" t="s">
        <v>27</v>
      </c>
      <c r="O4570" t="s">
        <v>32</v>
      </c>
      <c r="P4570" t="s">
        <v>28</v>
      </c>
      <c r="Q4570" t="s">
        <v>32</v>
      </c>
      <c r="R4570" t="s">
        <v>27</v>
      </c>
      <c r="S4570">
        <v>40</v>
      </c>
      <c r="T4570">
        <v>640</v>
      </c>
      <c r="U4570" t="s">
        <v>29</v>
      </c>
    </row>
    <row r="4571" spans="1:21" x14ac:dyDescent="0.35">
      <c r="A4571" t="s">
        <v>62</v>
      </c>
      <c r="B4571">
        <v>34</v>
      </c>
      <c r="C4571">
        <v>2024</v>
      </c>
      <c r="D4571" t="s">
        <v>178</v>
      </c>
      <c r="E4571">
        <v>140</v>
      </c>
      <c r="F4571" t="s">
        <v>179</v>
      </c>
      <c r="G4571" t="s">
        <v>24</v>
      </c>
      <c r="H4571" t="s">
        <v>25</v>
      </c>
      <c r="I4571">
        <v>565</v>
      </c>
      <c r="J4571" t="s">
        <v>26</v>
      </c>
      <c r="K4571">
        <v>2000</v>
      </c>
      <c r="L4571">
        <v>6</v>
      </c>
      <c r="M4571">
        <v>1</v>
      </c>
      <c r="N4571" t="s">
        <v>27</v>
      </c>
      <c r="O4571" t="s">
        <v>32</v>
      </c>
      <c r="P4571" t="s">
        <v>28</v>
      </c>
      <c r="Q4571" t="s">
        <v>32</v>
      </c>
      <c r="R4571" t="s">
        <v>27</v>
      </c>
      <c r="S4571">
        <v>100</v>
      </c>
      <c r="T4571">
        <v>580</v>
      </c>
      <c r="U4571" t="s">
        <v>29</v>
      </c>
    </row>
    <row r="4572" spans="1:21" x14ac:dyDescent="0.35">
      <c r="A4572" t="s">
        <v>63</v>
      </c>
      <c r="B4572">
        <v>35</v>
      </c>
      <c r="C4572">
        <v>2024</v>
      </c>
      <c r="D4572" t="s">
        <v>178</v>
      </c>
      <c r="E4572">
        <v>140</v>
      </c>
      <c r="F4572" t="s">
        <v>179</v>
      </c>
      <c r="G4572" t="s">
        <v>24</v>
      </c>
      <c r="H4572" t="s">
        <v>25</v>
      </c>
      <c r="I4572">
        <v>400</v>
      </c>
      <c r="J4572" t="s">
        <v>26</v>
      </c>
      <c r="K4572">
        <v>2000</v>
      </c>
      <c r="L4572">
        <v>6</v>
      </c>
      <c r="M4572">
        <v>2</v>
      </c>
      <c r="N4572" t="s">
        <v>27</v>
      </c>
      <c r="O4572" t="s">
        <v>32</v>
      </c>
      <c r="P4572">
        <v>18</v>
      </c>
      <c r="Q4572" t="s">
        <v>32</v>
      </c>
      <c r="R4572" t="s">
        <v>32</v>
      </c>
      <c r="S4572">
        <v>32</v>
      </c>
      <c r="T4572">
        <v>600</v>
      </c>
      <c r="U4572" t="s">
        <v>39</v>
      </c>
    </row>
    <row r="4573" spans="1:21" x14ac:dyDescent="0.35">
      <c r="A4573" t="s">
        <v>64</v>
      </c>
      <c r="B4573">
        <v>36</v>
      </c>
      <c r="C4573">
        <v>2024</v>
      </c>
      <c r="D4573" t="s">
        <v>178</v>
      </c>
      <c r="E4573">
        <v>140</v>
      </c>
      <c r="F4573" t="s">
        <v>179</v>
      </c>
      <c r="G4573" t="s">
        <v>24</v>
      </c>
      <c r="H4573" t="s">
        <v>25</v>
      </c>
      <c r="I4573">
        <v>377</v>
      </c>
      <c r="J4573" t="s">
        <v>26</v>
      </c>
      <c r="K4573">
        <v>2000</v>
      </c>
      <c r="L4573">
        <v>6</v>
      </c>
      <c r="M4573">
        <v>1</v>
      </c>
      <c r="N4573" t="s">
        <v>27</v>
      </c>
      <c r="O4573" t="s">
        <v>32</v>
      </c>
      <c r="P4573">
        <v>21</v>
      </c>
      <c r="Q4573" t="s">
        <v>32</v>
      </c>
      <c r="R4573" t="s">
        <v>27</v>
      </c>
      <c r="S4573" s="5">
        <f>(2/3)*50</f>
        <v>33.333333333333329</v>
      </c>
      <c r="T4573">
        <v>161.33000000000001</v>
      </c>
      <c r="U4573" t="s">
        <v>29</v>
      </c>
    </row>
    <row r="4574" spans="1:21" x14ac:dyDescent="0.35">
      <c r="A4574" t="s">
        <v>65</v>
      </c>
      <c r="B4574">
        <v>37</v>
      </c>
      <c r="C4574">
        <v>2024</v>
      </c>
      <c r="D4574" t="s">
        <v>178</v>
      </c>
      <c r="E4574">
        <v>140</v>
      </c>
      <c r="F4574" t="s">
        <v>179</v>
      </c>
      <c r="G4574" t="s">
        <v>24</v>
      </c>
      <c r="H4574" t="s">
        <v>25</v>
      </c>
      <c r="I4574">
        <v>350</v>
      </c>
      <c r="J4574" t="s">
        <v>26</v>
      </c>
      <c r="K4574">
        <v>2000</v>
      </c>
      <c r="L4574">
        <v>6</v>
      </c>
      <c r="M4574">
        <v>1</v>
      </c>
      <c r="N4574" t="s">
        <v>27</v>
      </c>
      <c r="O4574" t="s">
        <v>32</v>
      </c>
      <c r="P4574" t="s">
        <v>28</v>
      </c>
      <c r="Q4574" t="s">
        <v>32</v>
      </c>
      <c r="R4574" t="s">
        <v>32</v>
      </c>
      <c r="S4574">
        <v>50</v>
      </c>
      <c r="T4574">
        <v>400</v>
      </c>
      <c r="U4574" t="s">
        <v>39</v>
      </c>
    </row>
    <row r="4575" spans="1:21" x14ac:dyDescent="0.35">
      <c r="A4575" t="s">
        <v>66</v>
      </c>
      <c r="B4575">
        <v>38</v>
      </c>
      <c r="C4575">
        <v>2024</v>
      </c>
      <c r="D4575" t="s">
        <v>178</v>
      </c>
      <c r="E4575">
        <v>140</v>
      </c>
      <c r="F4575" t="s">
        <v>179</v>
      </c>
      <c r="G4575" t="s">
        <v>24</v>
      </c>
      <c r="H4575" t="s">
        <v>25</v>
      </c>
      <c r="I4575">
        <v>300</v>
      </c>
      <c r="J4575" t="s">
        <v>26</v>
      </c>
      <c r="K4575">
        <v>2000</v>
      </c>
      <c r="L4575">
        <v>6</v>
      </c>
      <c r="M4575">
        <v>1</v>
      </c>
      <c r="N4575" t="s">
        <v>27</v>
      </c>
      <c r="O4575" t="s">
        <v>32</v>
      </c>
      <c r="P4575">
        <v>18</v>
      </c>
      <c r="Q4575" t="s">
        <v>32</v>
      </c>
      <c r="R4575" t="s">
        <v>27</v>
      </c>
      <c r="S4575">
        <v>40</v>
      </c>
      <c r="T4575">
        <v>1500</v>
      </c>
      <c r="U4575" t="s">
        <v>39</v>
      </c>
    </row>
    <row r="4576" spans="1:21" x14ac:dyDescent="0.35">
      <c r="A4576" t="s">
        <v>67</v>
      </c>
      <c r="B4576">
        <v>39</v>
      </c>
      <c r="C4576">
        <v>2024</v>
      </c>
      <c r="D4576" t="s">
        <v>178</v>
      </c>
      <c r="E4576">
        <v>140</v>
      </c>
      <c r="F4576" t="s">
        <v>179</v>
      </c>
      <c r="G4576" t="s">
        <v>24</v>
      </c>
      <c r="H4576" t="s">
        <v>25</v>
      </c>
      <c r="I4576">
        <v>308.5</v>
      </c>
      <c r="J4576" t="s">
        <v>26</v>
      </c>
      <c r="K4576">
        <v>2000</v>
      </c>
      <c r="L4576">
        <v>6</v>
      </c>
      <c r="M4576">
        <v>1</v>
      </c>
      <c r="N4576" t="s">
        <v>27</v>
      </c>
      <c r="O4576" t="s">
        <v>27</v>
      </c>
      <c r="P4576">
        <v>18</v>
      </c>
      <c r="Q4576" t="s">
        <v>32</v>
      </c>
      <c r="R4576" t="s">
        <v>27</v>
      </c>
      <c r="S4576">
        <v>100</v>
      </c>
      <c r="T4576">
        <v>308.5</v>
      </c>
      <c r="U4576" t="s">
        <v>29</v>
      </c>
    </row>
    <row r="4577" spans="1:21" x14ac:dyDescent="0.35">
      <c r="A4577" t="s">
        <v>68</v>
      </c>
      <c r="B4577">
        <v>40</v>
      </c>
      <c r="C4577">
        <v>2024</v>
      </c>
      <c r="D4577" t="s">
        <v>178</v>
      </c>
      <c r="E4577">
        <v>140</v>
      </c>
      <c r="F4577" t="s">
        <v>179</v>
      </c>
      <c r="G4577" t="s">
        <v>24</v>
      </c>
      <c r="H4577" t="s">
        <v>25</v>
      </c>
      <c r="I4577">
        <v>200</v>
      </c>
      <c r="J4577" t="s">
        <v>26</v>
      </c>
      <c r="K4577">
        <v>6000</v>
      </c>
      <c r="L4577">
        <v>6</v>
      </c>
      <c r="M4577">
        <v>1</v>
      </c>
      <c r="N4577" t="s">
        <v>27</v>
      </c>
      <c r="O4577" t="s">
        <v>32</v>
      </c>
      <c r="P4577">
        <v>21</v>
      </c>
      <c r="Q4577" t="s">
        <v>32</v>
      </c>
      <c r="R4577" t="s">
        <v>32</v>
      </c>
      <c r="S4577">
        <v>60</v>
      </c>
      <c r="T4577">
        <v>150</v>
      </c>
      <c r="U4577" t="s">
        <v>39</v>
      </c>
    </row>
    <row r="4578" spans="1:21" x14ac:dyDescent="0.35">
      <c r="A4578" t="s">
        <v>69</v>
      </c>
      <c r="B4578">
        <v>41</v>
      </c>
      <c r="C4578">
        <v>2024</v>
      </c>
      <c r="D4578" t="s">
        <v>178</v>
      </c>
      <c r="E4578">
        <v>140</v>
      </c>
      <c r="F4578" t="s">
        <v>179</v>
      </c>
      <c r="G4578" t="s">
        <v>24</v>
      </c>
      <c r="H4578" t="s">
        <v>25</v>
      </c>
      <c r="I4578">
        <v>1018</v>
      </c>
      <c r="J4578" t="s">
        <v>26</v>
      </c>
      <c r="K4578">
        <v>2000</v>
      </c>
      <c r="L4578">
        <v>6</v>
      </c>
      <c r="M4578">
        <v>1</v>
      </c>
      <c r="N4578" t="s">
        <v>27</v>
      </c>
      <c r="O4578" t="s">
        <v>32</v>
      </c>
      <c r="P4578">
        <v>18</v>
      </c>
      <c r="Q4578" t="s">
        <v>32</v>
      </c>
      <c r="R4578" t="s">
        <v>27</v>
      </c>
      <c r="S4578">
        <v>50</v>
      </c>
      <c r="T4578">
        <v>682</v>
      </c>
      <c r="U4578" t="s">
        <v>39</v>
      </c>
    </row>
    <row r="4579" spans="1:21" x14ac:dyDescent="0.35">
      <c r="A4579" t="s">
        <v>70</v>
      </c>
      <c r="B4579">
        <v>42</v>
      </c>
      <c r="C4579">
        <v>2024</v>
      </c>
      <c r="D4579" t="s">
        <v>178</v>
      </c>
      <c r="E4579">
        <v>140</v>
      </c>
      <c r="F4579" t="s">
        <v>179</v>
      </c>
      <c r="G4579" t="s">
        <v>24</v>
      </c>
      <c r="H4579" t="s">
        <v>25</v>
      </c>
      <c r="I4579">
        <v>30</v>
      </c>
      <c r="J4579" t="s">
        <v>26</v>
      </c>
      <c r="K4579">
        <v>2000</v>
      </c>
      <c r="L4579">
        <v>6</v>
      </c>
      <c r="M4579">
        <v>1</v>
      </c>
      <c r="N4579" t="s">
        <v>27</v>
      </c>
      <c r="O4579" t="s">
        <v>32</v>
      </c>
      <c r="P4579">
        <v>21</v>
      </c>
      <c r="Q4579" t="s">
        <v>32</v>
      </c>
      <c r="R4579" t="s">
        <v>27</v>
      </c>
      <c r="S4579">
        <v>50</v>
      </c>
      <c r="T4579">
        <v>395</v>
      </c>
      <c r="U4579" t="s">
        <v>39</v>
      </c>
    </row>
    <row r="4580" spans="1:21" x14ac:dyDescent="0.35">
      <c r="A4580" t="s">
        <v>71</v>
      </c>
      <c r="B4580">
        <v>44</v>
      </c>
      <c r="C4580">
        <v>2024</v>
      </c>
      <c r="D4580" t="s">
        <v>178</v>
      </c>
      <c r="E4580">
        <v>140</v>
      </c>
      <c r="F4580" t="s">
        <v>179</v>
      </c>
      <c r="G4580" t="s">
        <v>24</v>
      </c>
      <c r="H4580" t="s">
        <v>25</v>
      </c>
      <c r="I4580">
        <v>240</v>
      </c>
      <c r="J4580" t="s">
        <v>26</v>
      </c>
      <c r="K4580">
        <v>2000</v>
      </c>
      <c r="L4580">
        <v>6</v>
      </c>
      <c r="M4580">
        <v>2</v>
      </c>
      <c r="N4580" t="s">
        <v>27</v>
      </c>
      <c r="O4580" t="s">
        <v>32</v>
      </c>
      <c r="P4580">
        <v>18</v>
      </c>
      <c r="Q4580" t="s">
        <v>32</v>
      </c>
      <c r="R4580" t="s">
        <v>27</v>
      </c>
      <c r="S4580">
        <v>30</v>
      </c>
      <c r="T4580">
        <v>240</v>
      </c>
      <c r="U4580" t="s">
        <v>29</v>
      </c>
    </row>
    <row r="4581" spans="1:21" x14ac:dyDescent="0.35">
      <c r="A4581" t="s">
        <v>72</v>
      </c>
      <c r="B4581">
        <v>45</v>
      </c>
      <c r="C4581">
        <v>2024</v>
      </c>
      <c r="D4581" t="s">
        <v>178</v>
      </c>
      <c r="E4581">
        <v>140</v>
      </c>
      <c r="F4581" t="s">
        <v>179</v>
      </c>
      <c r="G4581" t="s">
        <v>24</v>
      </c>
      <c r="H4581" t="s">
        <v>25</v>
      </c>
      <c r="I4581">
        <v>500</v>
      </c>
      <c r="J4581" t="s">
        <v>26</v>
      </c>
      <c r="K4581">
        <v>2000</v>
      </c>
      <c r="L4581">
        <v>6</v>
      </c>
      <c r="M4581">
        <v>2</v>
      </c>
      <c r="N4581" t="s">
        <v>27</v>
      </c>
      <c r="O4581" t="s">
        <v>32</v>
      </c>
      <c r="P4581" t="s">
        <v>28</v>
      </c>
      <c r="Q4581" t="s">
        <v>32</v>
      </c>
      <c r="R4581" t="s">
        <v>27</v>
      </c>
      <c r="S4581">
        <v>24</v>
      </c>
      <c r="T4581">
        <v>200</v>
      </c>
      <c r="U4581" t="s">
        <v>39</v>
      </c>
    </row>
    <row r="4582" spans="1:21" x14ac:dyDescent="0.35">
      <c r="A4582" t="s">
        <v>73</v>
      </c>
      <c r="B4582">
        <v>46</v>
      </c>
      <c r="C4582">
        <v>2024</v>
      </c>
      <c r="D4582" t="s">
        <v>178</v>
      </c>
      <c r="E4582">
        <v>140</v>
      </c>
      <c r="F4582" t="s">
        <v>179</v>
      </c>
      <c r="G4582" t="s">
        <v>24</v>
      </c>
      <c r="H4582" t="s">
        <v>25</v>
      </c>
      <c r="I4582">
        <v>500</v>
      </c>
      <c r="J4582" t="s">
        <v>26</v>
      </c>
      <c r="K4582">
        <v>2000</v>
      </c>
      <c r="L4582">
        <v>6</v>
      </c>
      <c r="M4582">
        <v>1</v>
      </c>
      <c r="N4582" t="s">
        <v>27</v>
      </c>
      <c r="O4582" t="s">
        <v>32</v>
      </c>
      <c r="P4582">
        <v>18</v>
      </c>
      <c r="Q4582" t="s">
        <v>32</v>
      </c>
      <c r="R4582" t="s">
        <v>27</v>
      </c>
      <c r="S4582">
        <v>30</v>
      </c>
      <c r="T4582">
        <v>700</v>
      </c>
      <c r="U4582" t="s">
        <v>39</v>
      </c>
    </row>
    <row r="4583" spans="1:21" x14ac:dyDescent="0.35">
      <c r="A4583" t="s">
        <v>74</v>
      </c>
      <c r="B4583">
        <v>47</v>
      </c>
      <c r="C4583">
        <v>2024</v>
      </c>
      <c r="D4583" t="s">
        <v>178</v>
      </c>
      <c r="E4583">
        <v>140</v>
      </c>
      <c r="F4583" t="s">
        <v>179</v>
      </c>
      <c r="G4583" t="s">
        <v>24</v>
      </c>
      <c r="H4583" t="s">
        <v>25</v>
      </c>
      <c r="I4583">
        <v>450</v>
      </c>
      <c r="J4583" t="s">
        <v>26</v>
      </c>
      <c r="K4583">
        <v>2000</v>
      </c>
      <c r="L4583">
        <v>6</v>
      </c>
      <c r="M4583">
        <v>1</v>
      </c>
      <c r="N4583" t="s">
        <v>27</v>
      </c>
      <c r="O4583" t="s">
        <v>32</v>
      </c>
      <c r="P4583">
        <v>18</v>
      </c>
      <c r="Q4583" t="s">
        <v>32</v>
      </c>
      <c r="R4583" t="s">
        <v>27</v>
      </c>
      <c r="S4583">
        <v>30</v>
      </c>
      <c r="T4583">
        <v>285</v>
      </c>
      <c r="U4583" t="s">
        <v>39</v>
      </c>
    </row>
    <row r="4584" spans="1:21" x14ac:dyDescent="0.35">
      <c r="A4584" t="s">
        <v>75</v>
      </c>
      <c r="B4584">
        <v>48</v>
      </c>
      <c r="C4584">
        <v>2024</v>
      </c>
      <c r="D4584" t="s">
        <v>178</v>
      </c>
      <c r="E4584">
        <v>140</v>
      </c>
      <c r="F4584" t="s">
        <v>179</v>
      </c>
      <c r="G4584" t="s">
        <v>24</v>
      </c>
      <c r="H4584" t="s">
        <v>25</v>
      </c>
      <c r="I4584">
        <v>750</v>
      </c>
      <c r="J4584" t="s">
        <v>26</v>
      </c>
      <c r="K4584">
        <v>2000</v>
      </c>
      <c r="L4584">
        <v>6</v>
      </c>
      <c r="M4584">
        <v>2</v>
      </c>
      <c r="N4584" t="s">
        <v>27</v>
      </c>
      <c r="O4584" t="s">
        <v>32</v>
      </c>
      <c r="P4584">
        <v>21</v>
      </c>
      <c r="Q4584" t="s">
        <v>32</v>
      </c>
      <c r="R4584" t="s">
        <v>27</v>
      </c>
      <c r="S4584">
        <v>50</v>
      </c>
      <c r="T4584">
        <v>700</v>
      </c>
      <c r="U4584" t="s">
        <v>29</v>
      </c>
    </row>
    <row r="4585" spans="1:21" x14ac:dyDescent="0.35">
      <c r="A4585" t="s">
        <v>76</v>
      </c>
      <c r="B4585">
        <v>49</v>
      </c>
      <c r="C4585">
        <v>2024</v>
      </c>
      <c r="D4585" t="s">
        <v>178</v>
      </c>
      <c r="E4585">
        <v>140</v>
      </c>
      <c r="F4585" t="s">
        <v>179</v>
      </c>
      <c r="G4585" t="s">
        <v>24</v>
      </c>
      <c r="H4585" t="s">
        <v>25</v>
      </c>
      <c r="I4585">
        <v>200</v>
      </c>
      <c r="J4585" t="s">
        <v>26</v>
      </c>
      <c r="K4585">
        <v>2000</v>
      </c>
      <c r="L4585">
        <v>6</v>
      </c>
      <c r="M4585">
        <v>1</v>
      </c>
      <c r="N4585" t="s">
        <v>27</v>
      </c>
      <c r="O4585" t="s">
        <v>32</v>
      </c>
      <c r="P4585" t="s">
        <v>28</v>
      </c>
      <c r="Q4585" t="s">
        <v>32</v>
      </c>
      <c r="R4585" t="s">
        <v>27</v>
      </c>
      <c r="S4585">
        <v>40</v>
      </c>
      <c r="T4585">
        <v>103</v>
      </c>
      <c r="U4585" t="s">
        <v>29</v>
      </c>
    </row>
    <row r="4586" spans="1:21" x14ac:dyDescent="0.35">
      <c r="A4586" t="s">
        <v>77</v>
      </c>
      <c r="B4586">
        <v>50</v>
      </c>
      <c r="C4586">
        <v>2024</v>
      </c>
      <c r="D4586" t="s">
        <v>178</v>
      </c>
      <c r="E4586">
        <v>140</v>
      </c>
      <c r="F4586" t="s">
        <v>179</v>
      </c>
      <c r="G4586" t="s">
        <v>24</v>
      </c>
      <c r="H4586" t="s">
        <v>25</v>
      </c>
      <c r="I4586">
        <v>650</v>
      </c>
      <c r="J4586" t="s">
        <v>26</v>
      </c>
      <c r="K4586">
        <v>2000</v>
      </c>
      <c r="L4586">
        <v>6</v>
      </c>
      <c r="M4586">
        <v>1</v>
      </c>
      <c r="N4586" t="s">
        <v>27</v>
      </c>
      <c r="O4586" t="s">
        <v>27</v>
      </c>
      <c r="P4586">
        <v>18</v>
      </c>
      <c r="Q4586" t="s">
        <v>32</v>
      </c>
      <c r="R4586" t="s">
        <v>32</v>
      </c>
      <c r="S4586">
        <v>30</v>
      </c>
      <c r="T4586">
        <v>525</v>
      </c>
      <c r="U4586" t="s">
        <v>27</v>
      </c>
    </row>
    <row r="4587" spans="1:21" x14ac:dyDescent="0.35">
      <c r="A4587" t="s">
        <v>78</v>
      </c>
      <c r="B4587">
        <v>51</v>
      </c>
      <c r="C4587">
        <v>2024</v>
      </c>
      <c r="D4587" t="s">
        <v>178</v>
      </c>
      <c r="E4587">
        <v>140</v>
      </c>
      <c r="F4587" t="s">
        <v>179</v>
      </c>
      <c r="G4587" t="s">
        <v>24</v>
      </c>
      <c r="H4587" t="s">
        <v>25</v>
      </c>
      <c r="I4587">
        <v>302</v>
      </c>
      <c r="J4587" t="s">
        <v>26</v>
      </c>
      <c r="K4587">
        <v>2000</v>
      </c>
      <c r="L4587">
        <v>6</v>
      </c>
      <c r="M4587">
        <v>2</v>
      </c>
      <c r="N4587" t="s">
        <v>27</v>
      </c>
      <c r="O4587" t="s">
        <v>32</v>
      </c>
      <c r="P4587" t="s">
        <v>28</v>
      </c>
      <c r="Q4587" t="s">
        <v>32</v>
      </c>
      <c r="R4587" t="s">
        <v>27</v>
      </c>
      <c r="S4587">
        <v>60</v>
      </c>
      <c r="T4587">
        <v>337</v>
      </c>
      <c r="U4587" t="s">
        <v>29</v>
      </c>
    </row>
    <row r="4588" spans="1:21" x14ac:dyDescent="0.35">
      <c r="A4588" t="s">
        <v>79</v>
      </c>
      <c r="B4588">
        <v>53</v>
      </c>
      <c r="C4588">
        <v>2024</v>
      </c>
      <c r="D4588" t="s">
        <v>178</v>
      </c>
      <c r="E4588">
        <v>140</v>
      </c>
      <c r="F4588" t="s">
        <v>179</v>
      </c>
      <c r="G4588" t="s">
        <v>24</v>
      </c>
      <c r="H4588" t="s">
        <v>25</v>
      </c>
      <c r="I4588">
        <v>736</v>
      </c>
      <c r="J4588" t="s">
        <v>26</v>
      </c>
      <c r="K4588">
        <v>2000</v>
      </c>
      <c r="L4588">
        <v>6</v>
      </c>
      <c r="M4588">
        <v>1</v>
      </c>
      <c r="N4588" t="s">
        <v>27</v>
      </c>
      <c r="O4588" t="s">
        <v>32</v>
      </c>
      <c r="P4588" t="s">
        <v>28</v>
      </c>
      <c r="Q4588" t="s">
        <v>32</v>
      </c>
      <c r="R4588" t="s">
        <v>27</v>
      </c>
      <c r="S4588">
        <v>100</v>
      </c>
      <c r="T4588">
        <v>1432</v>
      </c>
      <c r="U4588" t="s">
        <v>39</v>
      </c>
    </row>
    <row r="4589" spans="1:21" x14ac:dyDescent="0.35">
      <c r="A4589" t="s">
        <v>80</v>
      </c>
      <c r="B4589">
        <v>54</v>
      </c>
      <c r="C4589">
        <v>2024</v>
      </c>
      <c r="D4589" t="s">
        <v>178</v>
      </c>
      <c r="E4589">
        <v>140</v>
      </c>
      <c r="F4589" t="s">
        <v>179</v>
      </c>
      <c r="G4589" t="s">
        <v>24</v>
      </c>
      <c r="H4589" t="s">
        <v>25</v>
      </c>
      <c r="I4589">
        <v>400</v>
      </c>
      <c r="J4589" t="s">
        <v>26</v>
      </c>
      <c r="K4589">
        <v>2000</v>
      </c>
      <c r="L4589">
        <v>6</v>
      </c>
      <c r="M4589">
        <v>1</v>
      </c>
      <c r="N4589" t="s">
        <v>27</v>
      </c>
      <c r="O4589" t="s">
        <v>32</v>
      </c>
      <c r="P4589" t="s">
        <v>28</v>
      </c>
      <c r="Q4589" t="s">
        <v>32</v>
      </c>
      <c r="R4589" t="s">
        <v>32</v>
      </c>
      <c r="S4589">
        <v>50</v>
      </c>
      <c r="T4589">
        <v>400</v>
      </c>
      <c r="U4589" t="s">
        <v>29</v>
      </c>
    </row>
    <row r="4590" spans="1:21" x14ac:dyDescent="0.35">
      <c r="A4590" t="s">
        <v>81</v>
      </c>
      <c r="B4590">
        <v>55</v>
      </c>
      <c r="C4590">
        <v>2024</v>
      </c>
      <c r="D4590" t="s">
        <v>178</v>
      </c>
      <c r="E4590">
        <v>140</v>
      </c>
      <c r="F4590" t="s">
        <v>179</v>
      </c>
      <c r="G4590" t="s">
        <v>24</v>
      </c>
      <c r="H4590" t="s">
        <v>25</v>
      </c>
      <c r="I4590">
        <v>166</v>
      </c>
      <c r="J4590" t="s">
        <v>26</v>
      </c>
      <c r="K4590">
        <v>4000</v>
      </c>
      <c r="L4590">
        <v>6</v>
      </c>
      <c r="M4590">
        <v>2</v>
      </c>
      <c r="N4590" t="s">
        <v>27</v>
      </c>
      <c r="O4590" t="s">
        <v>32</v>
      </c>
      <c r="P4590" t="s">
        <v>28</v>
      </c>
      <c r="Q4590" t="s">
        <v>32</v>
      </c>
      <c r="R4590" t="s">
        <v>32</v>
      </c>
      <c r="S4590">
        <v>50</v>
      </c>
      <c r="T4590">
        <v>60</v>
      </c>
      <c r="U4590" t="s">
        <v>29</v>
      </c>
    </row>
    <row r="4591" spans="1:21" x14ac:dyDescent="0.35">
      <c r="A4591" t="s">
        <v>82</v>
      </c>
      <c r="B4591">
        <v>56</v>
      </c>
      <c r="C4591">
        <v>2024</v>
      </c>
      <c r="D4591" t="s">
        <v>178</v>
      </c>
      <c r="E4591">
        <v>140</v>
      </c>
      <c r="F4591" t="s">
        <v>179</v>
      </c>
      <c r="G4591" t="s">
        <v>24</v>
      </c>
      <c r="H4591" t="s">
        <v>25</v>
      </c>
      <c r="I4591">
        <v>800</v>
      </c>
      <c r="J4591" t="s">
        <v>26</v>
      </c>
      <c r="K4591">
        <v>2000</v>
      </c>
      <c r="L4591">
        <v>6</v>
      </c>
      <c r="M4591">
        <v>2</v>
      </c>
      <c r="N4591" t="s">
        <v>27</v>
      </c>
      <c r="O4591" t="s">
        <v>32</v>
      </c>
      <c r="P4591" t="s">
        <v>28</v>
      </c>
      <c r="Q4591" t="s">
        <v>32</v>
      </c>
      <c r="R4591" t="s">
        <v>27</v>
      </c>
      <c r="S4591">
        <v>40</v>
      </c>
      <c r="T4591">
        <v>800</v>
      </c>
      <c r="U4591" t="s">
        <v>39</v>
      </c>
    </row>
    <row r="4592" spans="1:21" x14ac:dyDescent="0.35">
      <c r="A4592" t="s">
        <v>21</v>
      </c>
      <c r="B4592">
        <v>1</v>
      </c>
      <c r="C4592">
        <v>2024</v>
      </c>
      <c r="D4592" t="s">
        <v>180</v>
      </c>
      <c r="E4592">
        <v>141</v>
      </c>
      <c r="F4592" t="s">
        <v>181</v>
      </c>
      <c r="G4592" t="s">
        <v>24</v>
      </c>
      <c r="H4592" t="s">
        <v>144</v>
      </c>
      <c r="J4592" t="s">
        <v>28</v>
      </c>
      <c r="K4592" t="s">
        <v>28</v>
      </c>
      <c r="L4592" t="s">
        <v>28</v>
      </c>
      <c r="N4592" t="s">
        <v>28</v>
      </c>
      <c r="O4592" t="s">
        <v>28</v>
      </c>
      <c r="P4592" t="s">
        <v>28</v>
      </c>
      <c r="R4592" t="s">
        <v>28</v>
      </c>
    </row>
    <row r="4593" spans="1:21" x14ac:dyDescent="0.35">
      <c r="A4593" t="s">
        <v>30</v>
      </c>
      <c r="B4593">
        <v>2</v>
      </c>
      <c r="C4593">
        <v>2024</v>
      </c>
      <c r="D4593" t="s">
        <v>180</v>
      </c>
      <c r="E4593">
        <v>141</v>
      </c>
      <c r="F4593" t="s">
        <v>181</v>
      </c>
      <c r="G4593" t="s">
        <v>24</v>
      </c>
      <c r="H4593" t="s">
        <v>144</v>
      </c>
      <c r="J4593" t="s">
        <v>28</v>
      </c>
      <c r="K4593" t="s">
        <v>28</v>
      </c>
      <c r="L4593" t="s">
        <v>28</v>
      </c>
      <c r="N4593" t="s">
        <v>28</v>
      </c>
      <c r="O4593" t="s">
        <v>28</v>
      </c>
      <c r="P4593" t="s">
        <v>28</v>
      </c>
      <c r="R4593" t="s">
        <v>28</v>
      </c>
    </row>
    <row r="4594" spans="1:21" x14ac:dyDescent="0.35">
      <c r="A4594" t="s">
        <v>33</v>
      </c>
      <c r="B4594">
        <v>4</v>
      </c>
      <c r="C4594">
        <v>2024</v>
      </c>
      <c r="D4594" t="s">
        <v>180</v>
      </c>
      <c r="E4594">
        <v>141</v>
      </c>
      <c r="F4594" t="s">
        <v>181</v>
      </c>
      <c r="G4594" t="s">
        <v>24</v>
      </c>
      <c r="H4594" t="s">
        <v>25</v>
      </c>
      <c r="I4594">
        <v>100</v>
      </c>
      <c r="J4594" t="s">
        <v>126</v>
      </c>
      <c r="K4594" t="s">
        <v>28</v>
      </c>
      <c r="L4594">
        <v>2</v>
      </c>
      <c r="M4594">
        <v>1</v>
      </c>
      <c r="N4594" t="s">
        <v>27</v>
      </c>
      <c r="O4594" t="s">
        <v>27</v>
      </c>
      <c r="P4594">
        <v>18</v>
      </c>
      <c r="Q4594" t="s">
        <v>32</v>
      </c>
      <c r="R4594" t="s">
        <v>27</v>
      </c>
      <c r="S4594">
        <v>24</v>
      </c>
      <c r="T4594">
        <v>100</v>
      </c>
      <c r="U4594" t="s">
        <v>29</v>
      </c>
    </row>
    <row r="4595" spans="1:21" x14ac:dyDescent="0.35">
      <c r="A4595" t="s">
        <v>34</v>
      </c>
      <c r="B4595">
        <v>5</v>
      </c>
      <c r="C4595">
        <v>2024</v>
      </c>
      <c r="D4595" t="s">
        <v>180</v>
      </c>
      <c r="E4595">
        <v>141</v>
      </c>
      <c r="F4595" t="s">
        <v>181</v>
      </c>
      <c r="G4595" t="s">
        <v>24</v>
      </c>
      <c r="H4595" t="s">
        <v>25</v>
      </c>
      <c r="I4595">
        <v>45</v>
      </c>
      <c r="J4595" t="s">
        <v>126</v>
      </c>
      <c r="K4595" t="s">
        <v>28</v>
      </c>
      <c r="L4595">
        <v>2</v>
      </c>
      <c r="M4595">
        <v>1</v>
      </c>
      <c r="N4595" t="s">
        <v>27</v>
      </c>
      <c r="O4595" t="s">
        <v>27</v>
      </c>
      <c r="P4595">
        <v>18</v>
      </c>
      <c r="Q4595" t="s">
        <v>32</v>
      </c>
      <c r="R4595" t="s">
        <v>27</v>
      </c>
      <c r="S4595">
        <v>24</v>
      </c>
      <c r="T4595">
        <v>90</v>
      </c>
      <c r="U4595" t="s">
        <v>29</v>
      </c>
    </row>
    <row r="4596" spans="1:21" x14ac:dyDescent="0.35">
      <c r="A4596" t="s">
        <v>35</v>
      </c>
      <c r="B4596">
        <v>6</v>
      </c>
      <c r="C4596">
        <v>2024</v>
      </c>
      <c r="D4596" t="s">
        <v>180</v>
      </c>
      <c r="E4596">
        <v>141</v>
      </c>
      <c r="F4596" t="s">
        <v>181</v>
      </c>
      <c r="G4596" t="s">
        <v>24</v>
      </c>
      <c r="H4596" t="s">
        <v>25</v>
      </c>
      <c r="I4596">
        <v>112</v>
      </c>
      <c r="J4596" t="s">
        <v>126</v>
      </c>
      <c r="K4596" t="s">
        <v>28</v>
      </c>
      <c r="L4596">
        <v>2</v>
      </c>
      <c r="M4596">
        <v>1</v>
      </c>
      <c r="N4596" t="s">
        <v>27</v>
      </c>
      <c r="O4596" t="s">
        <v>27</v>
      </c>
      <c r="P4596" t="s">
        <v>28</v>
      </c>
      <c r="Q4596" t="s">
        <v>27</v>
      </c>
      <c r="R4596" t="s">
        <v>27</v>
      </c>
      <c r="S4596">
        <v>24</v>
      </c>
      <c r="T4596">
        <v>104</v>
      </c>
      <c r="U4596" t="s">
        <v>29</v>
      </c>
    </row>
    <row r="4597" spans="1:21" x14ac:dyDescent="0.35">
      <c r="A4597" t="s">
        <v>36</v>
      </c>
      <c r="B4597">
        <v>8</v>
      </c>
      <c r="C4597">
        <v>2024</v>
      </c>
      <c r="D4597" t="s">
        <v>180</v>
      </c>
      <c r="E4597">
        <v>141</v>
      </c>
      <c r="F4597" t="s">
        <v>181</v>
      </c>
      <c r="G4597" t="s">
        <v>24</v>
      </c>
      <c r="H4597" t="s">
        <v>144</v>
      </c>
      <c r="J4597" t="s">
        <v>28</v>
      </c>
      <c r="K4597" t="s">
        <v>28</v>
      </c>
      <c r="L4597" t="s">
        <v>28</v>
      </c>
      <c r="N4597" t="s">
        <v>28</v>
      </c>
      <c r="O4597" t="s">
        <v>28</v>
      </c>
      <c r="P4597" t="s">
        <v>28</v>
      </c>
      <c r="R4597" t="s">
        <v>28</v>
      </c>
    </row>
    <row r="4598" spans="1:21" x14ac:dyDescent="0.35">
      <c r="A4598" t="s">
        <v>37</v>
      </c>
      <c r="B4598">
        <v>9</v>
      </c>
      <c r="C4598">
        <v>2024</v>
      </c>
      <c r="D4598" t="s">
        <v>180</v>
      </c>
      <c r="E4598">
        <v>141</v>
      </c>
      <c r="F4598" t="s">
        <v>181</v>
      </c>
      <c r="G4598" t="s">
        <v>24</v>
      </c>
      <c r="H4598" t="s">
        <v>25</v>
      </c>
      <c r="I4598">
        <v>200</v>
      </c>
      <c r="J4598" t="s">
        <v>126</v>
      </c>
      <c r="K4598" t="s">
        <v>28</v>
      </c>
      <c r="L4598">
        <v>2</v>
      </c>
      <c r="M4598">
        <v>1</v>
      </c>
      <c r="N4598" t="s">
        <v>27</v>
      </c>
      <c r="O4598" t="s">
        <v>27</v>
      </c>
      <c r="P4598" t="s">
        <v>28</v>
      </c>
      <c r="Q4598" t="s">
        <v>27</v>
      </c>
      <c r="R4598" t="s">
        <v>27</v>
      </c>
      <c r="S4598">
        <v>24</v>
      </c>
      <c r="T4598">
        <v>210</v>
      </c>
      <c r="U4598" t="s">
        <v>29</v>
      </c>
    </row>
    <row r="4599" spans="1:21" x14ac:dyDescent="0.35">
      <c r="A4599" t="s">
        <v>38</v>
      </c>
      <c r="B4599">
        <v>10</v>
      </c>
      <c r="C4599">
        <v>2024</v>
      </c>
      <c r="D4599" t="s">
        <v>180</v>
      </c>
      <c r="E4599">
        <v>141</v>
      </c>
      <c r="F4599" t="s">
        <v>181</v>
      </c>
      <c r="G4599" t="s">
        <v>24</v>
      </c>
      <c r="H4599" t="s">
        <v>25</v>
      </c>
      <c r="I4599">
        <v>50</v>
      </c>
      <c r="J4599" t="s">
        <v>126</v>
      </c>
      <c r="K4599" t="s">
        <v>28</v>
      </c>
      <c r="L4599">
        <v>2</v>
      </c>
      <c r="M4599">
        <v>1</v>
      </c>
      <c r="N4599" t="s">
        <v>27</v>
      </c>
      <c r="O4599" t="s">
        <v>27</v>
      </c>
      <c r="P4599">
        <v>18</v>
      </c>
      <c r="Q4599" t="s">
        <v>27</v>
      </c>
      <c r="R4599" t="s">
        <v>27</v>
      </c>
      <c r="S4599">
        <v>24</v>
      </c>
      <c r="T4599">
        <v>33.340000000000003</v>
      </c>
      <c r="U4599" t="s">
        <v>29</v>
      </c>
    </row>
    <row r="4600" spans="1:21" x14ac:dyDescent="0.35">
      <c r="A4600" t="s">
        <v>41</v>
      </c>
      <c r="B4600">
        <v>12</v>
      </c>
      <c r="C4600">
        <v>2024</v>
      </c>
      <c r="D4600" t="s">
        <v>180</v>
      </c>
      <c r="E4600">
        <v>141</v>
      </c>
      <c r="F4600" t="s">
        <v>181</v>
      </c>
      <c r="G4600" t="s">
        <v>24</v>
      </c>
      <c r="H4600" t="s">
        <v>25</v>
      </c>
      <c r="I4600">
        <v>50</v>
      </c>
      <c r="J4600" t="s">
        <v>126</v>
      </c>
      <c r="K4600" t="s">
        <v>28</v>
      </c>
      <c r="L4600">
        <v>2</v>
      </c>
      <c r="M4600">
        <v>1</v>
      </c>
      <c r="N4600" t="s">
        <v>27</v>
      </c>
      <c r="O4600" t="s">
        <v>27</v>
      </c>
      <c r="P4600">
        <v>18</v>
      </c>
      <c r="Q4600" t="s">
        <v>32</v>
      </c>
      <c r="R4600" t="s">
        <v>27</v>
      </c>
      <c r="S4600">
        <v>24</v>
      </c>
      <c r="T4600">
        <v>55</v>
      </c>
      <c r="U4600" t="s">
        <v>29</v>
      </c>
    </row>
    <row r="4601" spans="1:21" x14ac:dyDescent="0.35">
      <c r="A4601" t="s">
        <v>42</v>
      </c>
      <c r="B4601">
        <v>13</v>
      </c>
      <c r="C4601">
        <v>2024</v>
      </c>
      <c r="D4601" t="s">
        <v>180</v>
      </c>
      <c r="E4601">
        <v>141</v>
      </c>
      <c r="F4601" t="s">
        <v>181</v>
      </c>
      <c r="G4601" t="s">
        <v>24</v>
      </c>
      <c r="H4601" t="s">
        <v>144</v>
      </c>
      <c r="J4601" t="s">
        <v>28</v>
      </c>
      <c r="K4601" t="s">
        <v>28</v>
      </c>
      <c r="L4601" t="s">
        <v>28</v>
      </c>
      <c r="N4601" t="s">
        <v>28</v>
      </c>
      <c r="O4601" t="s">
        <v>28</v>
      </c>
      <c r="P4601" t="s">
        <v>28</v>
      </c>
      <c r="R4601" t="s">
        <v>28</v>
      </c>
    </row>
    <row r="4602" spans="1:21" x14ac:dyDescent="0.35">
      <c r="A4602" t="s">
        <v>43</v>
      </c>
      <c r="B4602">
        <v>15</v>
      </c>
      <c r="C4602">
        <v>2024</v>
      </c>
      <c r="D4602" t="s">
        <v>180</v>
      </c>
      <c r="E4602">
        <v>141</v>
      </c>
      <c r="F4602" t="s">
        <v>181</v>
      </c>
      <c r="G4602" t="s">
        <v>24</v>
      </c>
      <c r="H4602" t="s">
        <v>25</v>
      </c>
      <c r="I4602">
        <v>60</v>
      </c>
      <c r="J4602" t="s">
        <v>126</v>
      </c>
      <c r="K4602" t="s">
        <v>28</v>
      </c>
      <c r="L4602">
        <v>2</v>
      </c>
      <c r="M4602">
        <v>1</v>
      </c>
      <c r="N4602" t="s">
        <v>27</v>
      </c>
      <c r="O4602" t="s">
        <v>27</v>
      </c>
      <c r="P4602" t="s">
        <v>28</v>
      </c>
      <c r="Q4602" t="s">
        <v>32</v>
      </c>
      <c r="R4602" t="s">
        <v>27</v>
      </c>
      <c r="S4602">
        <v>24</v>
      </c>
      <c r="T4602">
        <v>60</v>
      </c>
      <c r="U4602" t="s">
        <v>29</v>
      </c>
    </row>
    <row r="4603" spans="1:21" x14ac:dyDescent="0.35">
      <c r="A4603" t="s">
        <v>44</v>
      </c>
      <c r="B4603">
        <v>16</v>
      </c>
      <c r="C4603">
        <v>2024</v>
      </c>
      <c r="D4603" t="s">
        <v>180</v>
      </c>
      <c r="E4603">
        <v>141</v>
      </c>
      <c r="F4603" t="s">
        <v>181</v>
      </c>
      <c r="G4603" t="s">
        <v>24</v>
      </c>
      <c r="H4603" t="s">
        <v>144</v>
      </c>
      <c r="J4603" t="s">
        <v>28</v>
      </c>
      <c r="K4603" t="s">
        <v>28</v>
      </c>
      <c r="L4603" t="s">
        <v>28</v>
      </c>
      <c r="N4603" t="s">
        <v>28</v>
      </c>
      <c r="O4603" t="s">
        <v>28</v>
      </c>
      <c r="P4603" t="s">
        <v>28</v>
      </c>
      <c r="R4603" t="s">
        <v>28</v>
      </c>
    </row>
    <row r="4604" spans="1:21" x14ac:dyDescent="0.35">
      <c r="A4604" t="s">
        <v>45</v>
      </c>
      <c r="B4604">
        <v>17</v>
      </c>
      <c r="C4604">
        <v>2024</v>
      </c>
      <c r="D4604" t="s">
        <v>180</v>
      </c>
      <c r="E4604">
        <v>141</v>
      </c>
      <c r="F4604" t="s">
        <v>181</v>
      </c>
      <c r="G4604" t="s">
        <v>24</v>
      </c>
      <c r="H4604" t="s">
        <v>25</v>
      </c>
      <c r="I4604">
        <v>120</v>
      </c>
      <c r="J4604" t="s">
        <v>126</v>
      </c>
      <c r="K4604" t="s">
        <v>28</v>
      </c>
      <c r="L4604">
        <v>2</v>
      </c>
      <c r="M4604">
        <v>1</v>
      </c>
      <c r="N4604" t="s">
        <v>27</v>
      </c>
      <c r="O4604" t="s">
        <v>27</v>
      </c>
      <c r="P4604" t="s">
        <v>28</v>
      </c>
      <c r="Q4604" t="s">
        <v>27</v>
      </c>
      <c r="R4604" t="s">
        <v>27</v>
      </c>
      <c r="S4604">
        <v>24</v>
      </c>
      <c r="T4604">
        <v>120</v>
      </c>
      <c r="U4604" t="s">
        <v>29</v>
      </c>
    </row>
    <row r="4605" spans="1:21" x14ac:dyDescent="0.35">
      <c r="A4605" t="s">
        <v>46</v>
      </c>
      <c r="B4605">
        <v>18</v>
      </c>
      <c r="C4605">
        <v>2024</v>
      </c>
      <c r="D4605" t="s">
        <v>180</v>
      </c>
      <c r="E4605">
        <v>141</v>
      </c>
      <c r="F4605" t="s">
        <v>181</v>
      </c>
      <c r="G4605" t="s">
        <v>24</v>
      </c>
      <c r="H4605" t="s">
        <v>25</v>
      </c>
      <c r="I4605">
        <v>60</v>
      </c>
      <c r="J4605" t="s">
        <v>126</v>
      </c>
      <c r="K4605" t="s">
        <v>28</v>
      </c>
      <c r="L4605">
        <v>2</v>
      </c>
      <c r="M4605">
        <v>1</v>
      </c>
      <c r="N4605" t="s">
        <v>27</v>
      </c>
      <c r="O4605" t="s">
        <v>27</v>
      </c>
      <c r="P4605" t="s">
        <v>28</v>
      </c>
      <c r="Q4605" t="s">
        <v>27</v>
      </c>
      <c r="R4605" t="s">
        <v>27</v>
      </c>
      <c r="S4605">
        <v>24</v>
      </c>
      <c r="T4605">
        <v>60</v>
      </c>
      <c r="U4605" t="s">
        <v>29</v>
      </c>
    </row>
    <row r="4606" spans="1:21" x14ac:dyDescent="0.35">
      <c r="A4606" t="s">
        <v>47</v>
      </c>
      <c r="B4606">
        <v>19</v>
      </c>
      <c r="C4606">
        <v>2024</v>
      </c>
      <c r="D4606" t="s">
        <v>180</v>
      </c>
      <c r="E4606">
        <v>141</v>
      </c>
      <c r="F4606" t="s">
        <v>181</v>
      </c>
      <c r="G4606" t="s">
        <v>24</v>
      </c>
      <c r="H4606" t="s">
        <v>25</v>
      </c>
      <c r="I4606">
        <v>100</v>
      </c>
      <c r="J4606" t="s">
        <v>126</v>
      </c>
      <c r="K4606" t="s">
        <v>28</v>
      </c>
      <c r="L4606">
        <v>2</v>
      </c>
      <c r="M4606">
        <v>1</v>
      </c>
      <c r="N4606" t="s">
        <v>27</v>
      </c>
      <c r="O4606" t="s">
        <v>27</v>
      </c>
      <c r="P4606">
        <v>18</v>
      </c>
      <c r="Q4606" t="s">
        <v>27</v>
      </c>
      <c r="R4606" t="s">
        <v>27</v>
      </c>
      <c r="S4606">
        <v>24</v>
      </c>
      <c r="T4606">
        <v>150</v>
      </c>
      <c r="U4606" t="s">
        <v>29</v>
      </c>
    </row>
    <row r="4607" spans="1:21" x14ac:dyDescent="0.35">
      <c r="A4607" t="s">
        <v>48</v>
      </c>
      <c r="B4607">
        <v>20</v>
      </c>
      <c r="C4607">
        <v>2024</v>
      </c>
      <c r="D4607" t="s">
        <v>180</v>
      </c>
      <c r="E4607">
        <v>141</v>
      </c>
      <c r="F4607" t="s">
        <v>181</v>
      </c>
      <c r="G4607" t="s">
        <v>24</v>
      </c>
      <c r="H4607" t="s">
        <v>25</v>
      </c>
      <c r="I4607">
        <v>60</v>
      </c>
      <c r="J4607" t="s">
        <v>126</v>
      </c>
      <c r="K4607" t="s">
        <v>28</v>
      </c>
      <c r="L4607">
        <v>2</v>
      </c>
      <c r="M4607">
        <v>1</v>
      </c>
      <c r="N4607" t="s">
        <v>27</v>
      </c>
      <c r="O4607" t="s">
        <v>27</v>
      </c>
      <c r="P4607">
        <v>18</v>
      </c>
      <c r="Q4607" t="s">
        <v>27</v>
      </c>
      <c r="R4607" t="s">
        <v>27</v>
      </c>
      <c r="S4607">
        <v>24</v>
      </c>
      <c r="T4607">
        <v>90</v>
      </c>
      <c r="U4607" t="s">
        <v>29</v>
      </c>
    </row>
    <row r="4608" spans="1:21" x14ac:dyDescent="0.35">
      <c r="A4608" t="s">
        <v>49</v>
      </c>
      <c r="B4608">
        <v>21</v>
      </c>
      <c r="C4608">
        <v>2024</v>
      </c>
      <c r="D4608" t="s">
        <v>180</v>
      </c>
      <c r="E4608">
        <v>141</v>
      </c>
      <c r="F4608" t="s">
        <v>181</v>
      </c>
      <c r="G4608" t="s">
        <v>24</v>
      </c>
      <c r="H4608" t="s">
        <v>25</v>
      </c>
      <c r="I4608">
        <v>100</v>
      </c>
      <c r="J4608" t="s">
        <v>126</v>
      </c>
      <c r="K4608" t="s">
        <v>28</v>
      </c>
      <c r="L4608">
        <v>2</v>
      </c>
      <c r="M4608">
        <v>1</v>
      </c>
      <c r="N4608" t="s">
        <v>27</v>
      </c>
      <c r="O4608" t="s">
        <v>27</v>
      </c>
      <c r="P4608" t="s">
        <v>28</v>
      </c>
      <c r="Q4608" t="s">
        <v>27</v>
      </c>
      <c r="R4608" t="s">
        <v>27</v>
      </c>
      <c r="S4608">
        <v>24</v>
      </c>
      <c r="T4608">
        <v>100</v>
      </c>
      <c r="U4608" t="s">
        <v>29</v>
      </c>
    </row>
    <row r="4609" spans="1:21" x14ac:dyDescent="0.35">
      <c r="A4609" t="s">
        <v>50</v>
      </c>
      <c r="B4609">
        <v>22</v>
      </c>
      <c r="C4609">
        <v>2024</v>
      </c>
      <c r="D4609" t="s">
        <v>180</v>
      </c>
      <c r="E4609">
        <v>141</v>
      </c>
      <c r="F4609" t="s">
        <v>181</v>
      </c>
      <c r="G4609" t="s">
        <v>24</v>
      </c>
      <c r="H4609" t="s">
        <v>25</v>
      </c>
      <c r="I4609">
        <v>100</v>
      </c>
      <c r="J4609" t="s">
        <v>126</v>
      </c>
      <c r="K4609" t="s">
        <v>28</v>
      </c>
      <c r="L4609">
        <v>2</v>
      </c>
      <c r="M4609">
        <v>1</v>
      </c>
      <c r="N4609" t="s">
        <v>27</v>
      </c>
      <c r="O4609" t="s">
        <v>27</v>
      </c>
      <c r="P4609">
        <v>18</v>
      </c>
      <c r="Q4609" t="s">
        <v>32</v>
      </c>
      <c r="R4609" t="s">
        <v>27</v>
      </c>
      <c r="S4609">
        <v>24</v>
      </c>
      <c r="T4609">
        <v>100</v>
      </c>
      <c r="U4609" t="s">
        <v>39</v>
      </c>
    </row>
    <row r="4610" spans="1:21" x14ac:dyDescent="0.35">
      <c r="A4610" t="s">
        <v>51</v>
      </c>
      <c r="B4610">
        <v>23</v>
      </c>
      <c r="C4610">
        <v>2024</v>
      </c>
      <c r="D4610" t="s">
        <v>180</v>
      </c>
      <c r="E4610">
        <v>141</v>
      </c>
      <c r="F4610" t="s">
        <v>181</v>
      </c>
      <c r="G4610" t="s">
        <v>24</v>
      </c>
      <c r="H4610" t="s">
        <v>25</v>
      </c>
      <c r="I4610">
        <v>100</v>
      </c>
      <c r="J4610" t="s">
        <v>126</v>
      </c>
      <c r="K4610" t="s">
        <v>28</v>
      </c>
      <c r="L4610">
        <v>2</v>
      </c>
      <c r="M4610">
        <v>1</v>
      </c>
      <c r="N4610" t="s">
        <v>27</v>
      </c>
      <c r="O4610" t="s">
        <v>27</v>
      </c>
      <c r="P4610">
        <v>18</v>
      </c>
      <c r="Q4610" t="s">
        <v>27</v>
      </c>
      <c r="R4610" t="s">
        <v>27</v>
      </c>
      <c r="S4610">
        <v>24</v>
      </c>
      <c r="T4610">
        <v>100</v>
      </c>
      <c r="U4610" t="s">
        <v>39</v>
      </c>
    </row>
    <row r="4611" spans="1:21" x14ac:dyDescent="0.35">
      <c r="A4611" t="s">
        <v>52</v>
      </c>
      <c r="B4611">
        <v>24</v>
      </c>
      <c r="C4611">
        <v>2024</v>
      </c>
      <c r="D4611" t="s">
        <v>180</v>
      </c>
      <c r="E4611">
        <v>141</v>
      </c>
      <c r="F4611" t="s">
        <v>181</v>
      </c>
      <c r="G4611" t="s">
        <v>24</v>
      </c>
      <c r="H4611" t="s">
        <v>25</v>
      </c>
      <c r="I4611">
        <v>150</v>
      </c>
      <c r="J4611" t="s">
        <v>126</v>
      </c>
      <c r="K4611" t="s">
        <v>28</v>
      </c>
      <c r="L4611">
        <v>2</v>
      </c>
      <c r="M4611">
        <v>1</v>
      </c>
      <c r="N4611" t="s">
        <v>27</v>
      </c>
      <c r="O4611" t="s">
        <v>27</v>
      </c>
      <c r="P4611">
        <v>18</v>
      </c>
      <c r="Q4611" t="s">
        <v>32</v>
      </c>
      <c r="R4611" t="s">
        <v>32</v>
      </c>
      <c r="S4611">
        <v>24</v>
      </c>
      <c r="T4611">
        <v>161</v>
      </c>
      <c r="U4611" t="s">
        <v>29</v>
      </c>
    </row>
    <row r="4612" spans="1:21" x14ac:dyDescent="0.35">
      <c r="A4612" t="s">
        <v>53</v>
      </c>
      <c r="B4612">
        <v>25</v>
      </c>
      <c r="C4612">
        <v>2024</v>
      </c>
      <c r="D4612" t="s">
        <v>180</v>
      </c>
      <c r="E4612">
        <v>141</v>
      </c>
      <c r="F4612" t="s">
        <v>181</v>
      </c>
      <c r="G4612" t="s">
        <v>24</v>
      </c>
      <c r="H4612" t="s">
        <v>25</v>
      </c>
      <c r="I4612">
        <v>150</v>
      </c>
      <c r="J4612" t="s">
        <v>126</v>
      </c>
      <c r="K4612" t="s">
        <v>28</v>
      </c>
      <c r="L4612">
        <v>2</v>
      </c>
      <c r="M4612">
        <v>1</v>
      </c>
      <c r="N4612" t="s">
        <v>27</v>
      </c>
      <c r="O4612" t="s">
        <v>27</v>
      </c>
      <c r="P4612">
        <v>18</v>
      </c>
      <c r="Q4612" t="s">
        <v>27</v>
      </c>
      <c r="R4612" t="s">
        <v>27</v>
      </c>
      <c r="S4612">
        <v>24</v>
      </c>
      <c r="T4612">
        <v>150</v>
      </c>
      <c r="U4612" t="s">
        <v>29</v>
      </c>
    </row>
    <row r="4613" spans="1:21" x14ac:dyDescent="0.35">
      <c r="A4613" t="s">
        <v>54</v>
      </c>
      <c r="B4613">
        <v>26</v>
      </c>
      <c r="C4613">
        <v>2024</v>
      </c>
      <c r="D4613" t="s">
        <v>180</v>
      </c>
      <c r="E4613">
        <v>141</v>
      </c>
      <c r="F4613" t="s">
        <v>181</v>
      </c>
      <c r="G4613" t="s">
        <v>24</v>
      </c>
      <c r="H4613" t="s">
        <v>144</v>
      </c>
      <c r="J4613" t="s">
        <v>28</v>
      </c>
      <c r="K4613" t="s">
        <v>28</v>
      </c>
      <c r="L4613" t="s">
        <v>28</v>
      </c>
      <c r="N4613" t="s">
        <v>28</v>
      </c>
      <c r="O4613" t="s">
        <v>28</v>
      </c>
      <c r="P4613" t="s">
        <v>28</v>
      </c>
      <c r="R4613" t="s">
        <v>28</v>
      </c>
    </row>
    <row r="4614" spans="1:21" x14ac:dyDescent="0.35">
      <c r="A4614" t="s">
        <v>55</v>
      </c>
      <c r="B4614">
        <v>27</v>
      </c>
      <c r="C4614">
        <v>2024</v>
      </c>
      <c r="D4614" t="s">
        <v>180</v>
      </c>
      <c r="E4614">
        <v>141</v>
      </c>
      <c r="F4614" t="s">
        <v>181</v>
      </c>
      <c r="G4614" t="s">
        <v>24</v>
      </c>
      <c r="H4614" t="s">
        <v>144</v>
      </c>
      <c r="J4614" t="s">
        <v>28</v>
      </c>
      <c r="K4614" t="s">
        <v>28</v>
      </c>
      <c r="L4614" t="s">
        <v>28</v>
      </c>
      <c r="N4614" t="s">
        <v>28</v>
      </c>
      <c r="O4614" t="s">
        <v>28</v>
      </c>
      <c r="P4614" t="s">
        <v>28</v>
      </c>
      <c r="R4614" t="s">
        <v>28</v>
      </c>
    </row>
    <row r="4615" spans="1:21" x14ac:dyDescent="0.35">
      <c r="A4615" t="s">
        <v>56</v>
      </c>
      <c r="B4615">
        <v>28</v>
      </c>
      <c r="C4615">
        <v>2024</v>
      </c>
      <c r="D4615" t="s">
        <v>180</v>
      </c>
      <c r="E4615">
        <v>141</v>
      </c>
      <c r="F4615" t="s">
        <v>181</v>
      </c>
      <c r="G4615" t="s">
        <v>24</v>
      </c>
      <c r="H4615" t="s">
        <v>25</v>
      </c>
      <c r="I4615">
        <v>50</v>
      </c>
      <c r="J4615" t="s">
        <v>126</v>
      </c>
      <c r="K4615" t="s">
        <v>28</v>
      </c>
      <c r="L4615">
        <v>2</v>
      </c>
      <c r="M4615">
        <v>1</v>
      </c>
      <c r="N4615" t="s">
        <v>27</v>
      </c>
      <c r="O4615" t="s">
        <v>27</v>
      </c>
      <c r="P4615" t="s">
        <v>28</v>
      </c>
      <c r="Q4615" t="s">
        <v>27</v>
      </c>
      <c r="R4615" t="s">
        <v>27</v>
      </c>
      <c r="S4615">
        <v>24</v>
      </c>
      <c r="T4615">
        <v>50</v>
      </c>
      <c r="U4615" t="s">
        <v>29</v>
      </c>
    </row>
    <row r="4616" spans="1:21" x14ac:dyDescent="0.35">
      <c r="A4616" t="s">
        <v>57</v>
      </c>
      <c r="B4616">
        <v>29</v>
      </c>
      <c r="C4616">
        <v>2024</v>
      </c>
      <c r="D4616" t="s">
        <v>180</v>
      </c>
      <c r="E4616">
        <v>141</v>
      </c>
      <c r="F4616" t="s">
        <v>181</v>
      </c>
      <c r="G4616" t="s">
        <v>24</v>
      </c>
      <c r="H4616" t="s">
        <v>144</v>
      </c>
      <c r="J4616" t="s">
        <v>28</v>
      </c>
      <c r="K4616" t="s">
        <v>28</v>
      </c>
      <c r="L4616" t="s">
        <v>28</v>
      </c>
      <c r="N4616" t="s">
        <v>28</v>
      </c>
      <c r="O4616" t="s">
        <v>28</v>
      </c>
      <c r="P4616" t="s">
        <v>28</v>
      </c>
      <c r="R4616" t="s">
        <v>28</v>
      </c>
    </row>
    <row r="4617" spans="1:21" x14ac:dyDescent="0.35">
      <c r="A4617" t="s">
        <v>40</v>
      </c>
      <c r="B4617">
        <v>11</v>
      </c>
      <c r="C4617">
        <v>2024</v>
      </c>
      <c r="D4617" t="s">
        <v>180</v>
      </c>
      <c r="E4617">
        <v>141</v>
      </c>
      <c r="F4617" t="s">
        <v>181</v>
      </c>
      <c r="G4617" t="s">
        <v>24</v>
      </c>
      <c r="H4617" t="s">
        <v>144</v>
      </c>
      <c r="J4617" t="s">
        <v>28</v>
      </c>
      <c r="K4617" t="s">
        <v>28</v>
      </c>
      <c r="L4617" t="s">
        <v>28</v>
      </c>
      <c r="N4617" t="s">
        <v>28</v>
      </c>
      <c r="O4617" t="s">
        <v>28</v>
      </c>
      <c r="P4617" t="s">
        <v>28</v>
      </c>
      <c r="R4617" t="s">
        <v>28</v>
      </c>
    </row>
    <row r="4618" spans="1:21" x14ac:dyDescent="0.35">
      <c r="A4618" t="s">
        <v>58</v>
      </c>
      <c r="B4618">
        <v>30</v>
      </c>
      <c r="C4618">
        <v>2024</v>
      </c>
      <c r="D4618" t="s">
        <v>180</v>
      </c>
      <c r="E4618">
        <v>141</v>
      </c>
      <c r="F4618" t="s">
        <v>181</v>
      </c>
      <c r="G4618" t="s">
        <v>24</v>
      </c>
      <c r="H4618" t="s">
        <v>25</v>
      </c>
      <c r="I4618">
        <v>100</v>
      </c>
      <c r="J4618" t="s">
        <v>126</v>
      </c>
      <c r="K4618" t="s">
        <v>28</v>
      </c>
      <c r="L4618">
        <v>2</v>
      </c>
      <c r="M4618">
        <v>1</v>
      </c>
      <c r="N4618" t="s">
        <v>27</v>
      </c>
      <c r="O4618" t="s">
        <v>27</v>
      </c>
      <c r="P4618">
        <v>18</v>
      </c>
      <c r="Q4618" t="s">
        <v>32</v>
      </c>
      <c r="R4618" t="s">
        <v>27</v>
      </c>
      <c r="S4618">
        <v>24</v>
      </c>
      <c r="T4618">
        <v>150</v>
      </c>
      <c r="U4618" t="s">
        <v>29</v>
      </c>
    </row>
    <row r="4619" spans="1:21" x14ac:dyDescent="0.35">
      <c r="A4619" t="s">
        <v>59</v>
      </c>
      <c r="B4619">
        <v>31</v>
      </c>
      <c r="C4619">
        <v>2024</v>
      </c>
      <c r="D4619" t="s">
        <v>180</v>
      </c>
      <c r="E4619">
        <v>141</v>
      </c>
      <c r="F4619" t="s">
        <v>181</v>
      </c>
      <c r="G4619" t="s">
        <v>24</v>
      </c>
      <c r="H4619" t="s">
        <v>25</v>
      </c>
      <c r="I4619">
        <v>146</v>
      </c>
      <c r="J4619" t="s">
        <v>126</v>
      </c>
      <c r="K4619" t="s">
        <v>28</v>
      </c>
      <c r="L4619">
        <v>2</v>
      </c>
      <c r="M4619">
        <v>1</v>
      </c>
      <c r="N4619" t="s">
        <v>27</v>
      </c>
      <c r="O4619" t="s">
        <v>27</v>
      </c>
      <c r="P4619" t="s">
        <v>28</v>
      </c>
      <c r="Q4619" t="s">
        <v>27</v>
      </c>
      <c r="R4619" t="s">
        <v>27</v>
      </c>
      <c r="S4619">
        <v>24</v>
      </c>
      <c r="T4619">
        <v>146</v>
      </c>
      <c r="U4619" t="s">
        <v>39</v>
      </c>
    </row>
    <row r="4620" spans="1:21" x14ac:dyDescent="0.35">
      <c r="A4620" t="s">
        <v>60</v>
      </c>
      <c r="B4620">
        <v>32</v>
      </c>
      <c r="C4620">
        <v>2024</v>
      </c>
      <c r="D4620" t="s">
        <v>180</v>
      </c>
      <c r="E4620">
        <v>141</v>
      </c>
      <c r="F4620" t="s">
        <v>181</v>
      </c>
      <c r="G4620" t="s">
        <v>24</v>
      </c>
      <c r="H4620" t="s">
        <v>25</v>
      </c>
      <c r="I4620">
        <v>200</v>
      </c>
      <c r="J4620" t="s">
        <v>126</v>
      </c>
      <c r="K4620" t="s">
        <v>28</v>
      </c>
      <c r="L4620">
        <v>2</v>
      </c>
      <c r="M4620">
        <v>1</v>
      </c>
      <c r="N4620" t="s">
        <v>27</v>
      </c>
      <c r="O4620" t="s">
        <v>27</v>
      </c>
      <c r="P4620" t="s">
        <v>28</v>
      </c>
      <c r="Q4620" t="s">
        <v>27</v>
      </c>
      <c r="R4620" t="s">
        <v>27</v>
      </c>
      <c r="S4620">
        <v>24</v>
      </c>
      <c r="T4620">
        <v>200</v>
      </c>
      <c r="U4620" t="s">
        <v>29</v>
      </c>
    </row>
    <row r="4621" spans="1:21" x14ac:dyDescent="0.35">
      <c r="A4621" t="s">
        <v>61</v>
      </c>
      <c r="B4621">
        <v>33</v>
      </c>
      <c r="C4621">
        <v>2024</v>
      </c>
      <c r="D4621" t="s">
        <v>180</v>
      </c>
      <c r="E4621">
        <v>141</v>
      </c>
      <c r="F4621" t="s">
        <v>181</v>
      </c>
      <c r="G4621" t="s">
        <v>24</v>
      </c>
      <c r="H4621" t="s">
        <v>25</v>
      </c>
      <c r="I4621">
        <v>155</v>
      </c>
      <c r="J4621" t="s">
        <v>126</v>
      </c>
      <c r="K4621" t="s">
        <v>28</v>
      </c>
      <c r="L4621">
        <v>2</v>
      </c>
      <c r="M4621">
        <v>1</v>
      </c>
      <c r="N4621" t="s">
        <v>27</v>
      </c>
      <c r="O4621" t="s">
        <v>27</v>
      </c>
      <c r="P4621">
        <v>18</v>
      </c>
      <c r="Q4621" t="s">
        <v>27</v>
      </c>
      <c r="R4621" t="s">
        <v>27</v>
      </c>
      <c r="S4621">
        <v>24</v>
      </c>
      <c r="T4621">
        <v>155</v>
      </c>
      <c r="U4621" t="s">
        <v>29</v>
      </c>
    </row>
    <row r="4622" spans="1:21" x14ac:dyDescent="0.35">
      <c r="A4622" t="s">
        <v>62</v>
      </c>
      <c r="B4622">
        <v>34</v>
      </c>
      <c r="C4622">
        <v>2024</v>
      </c>
      <c r="D4622" t="s">
        <v>180</v>
      </c>
      <c r="E4622">
        <v>141</v>
      </c>
      <c r="F4622" t="s">
        <v>181</v>
      </c>
      <c r="G4622" t="s">
        <v>24</v>
      </c>
      <c r="H4622" t="s">
        <v>25</v>
      </c>
      <c r="I4622">
        <v>60</v>
      </c>
      <c r="J4622" t="s">
        <v>126</v>
      </c>
      <c r="K4622" t="s">
        <v>28</v>
      </c>
      <c r="L4622">
        <v>2</v>
      </c>
      <c r="M4622">
        <v>1</v>
      </c>
      <c r="N4622" t="s">
        <v>27</v>
      </c>
      <c r="O4622" t="s">
        <v>27</v>
      </c>
      <c r="P4622">
        <v>18</v>
      </c>
      <c r="Q4622" t="s">
        <v>32</v>
      </c>
      <c r="R4622" t="s">
        <v>27</v>
      </c>
      <c r="S4622">
        <v>24</v>
      </c>
      <c r="T4622">
        <v>90</v>
      </c>
      <c r="U4622" t="s">
        <v>29</v>
      </c>
    </row>
    <row r="4623" spans="1:21" x14ac:dyDescent="0.35">
      <c r="A4623" t="s">
        <v>63</v>
      </c>
      <c r="B4623">
        <v>35</v>
      </c>
      <c r="C4623">
        <v>2024</v>
      </c>
      <c r="D4623" t="s">
        <v>180</v>
      </c>
      <c r="E4623">
        <v>141</v>
      </c>
      <c r="F4623" t="s">
        <v>181</v>
      </c>
      <c r="G4623" t="s">
        <v>24</v>
      </c>
      <c r="H4623" t="s">
        <v>25</v>
      </c>
      <c r="I4623">
        <v>110</v>
      </c>
      <c r="J4623" t="s">
        <v>126</v>
      </c>
      <c r="K4623" t="s">
        <v>28</v>
      </c>
      <c r="L4623">
        <v>2</v>
      </c>
      <c r="M4623">
        <v>1</v>
      </c>
      <c r="N4623" t="s">
        <v>27</v>
      </c>
      <c r="O4623" t="s">
        <v>27</v>
      </c>
      <c r="P4623" t="s">
        <v>28</v>
      </c>
      <c r="Q4623" t="s">
        <v>27</v>
      </c>
      <c r="R4623" t="s">
        <v>27</v>
      </c>
      <c r="S4623">
        <v>24</v>
      </c>
      <c r="T4623">
        <v>110</v>
      </c>
      <c r="U4623" t="s">
        <v>29</v>
      </c>
    </row>
    <row r="4624" spans="1:21" x14ac:dyDescent="0.35">
      <c r="A4624" t="s">
        <v>64</v>
      </c>
      <c r="B4624">
        <v>36</v>
      </c>
      <c r="C4624">
        <v>2024</v>
      </c>
      <c r="D4624" t="s">
        <v>180</v>
      </c>
      <c r="E4624">
        <v>141</v>
      </c>
      <c r="F4624" t="s">
        <v>181</v>
      </c>
      <c r="G4624" t="s">
        <v>24</v>
      </c>
      <c r="H4624" t="s">
        <v>25</v>
      </c>
      <c r="I4624">
        <v>120</v>
      </c>
      <c r="J4624" t="s">
        <v>126</v>
      </c>
      <c r="K4624" t="s">
        <v>28</v>
      </c>
      <c r="L4624">
        <v>2</v>
      </c>
      <c r="M4624">
        <v>1</v>
      </c>
      <c r="N4624" t="s">
        <v>27</v>
      </c>
      <c r="O4624" t="s">
        <v>27</v>
      </c>
      <c r="P4624">
        <v>18</v>
      </c>
      <c r="Q4624" t="s">
        <v>32</v>
      </c>
      <c r="R4624" t="s">
        <v>27</v>
      </c>
      <c r="S4624">
        <v>24</v>
      </c>
      <c r="T4624">
        <v>40</v>
      </c>
      <c r="U4624" t="s">
        <v>29</v>
      </c>
    </row>
    <row r="4625" spans="1:21" x14ac:dyDescent="0.35">
      <c r="A4625" t="s">
        <v>65</v>
      </c>
      <c r="B4625">
        <v>37</v>
      </c>
      <c r="C4625">
        <v>2024</v>
      </c>
      <c r="D4625" t="s">
        <v>180</v>
      </c>
      <c r="E4625">
        <v>141</v>
      </c>
      <c r="F4625" t="s">
        <v>181</v>
      </c>
      <c r="G4625" t="s">
        <v>24</v>
      </c>
      <c r="H4625" t="s">
        <v>144</v>
      </c>
      <c r="J4625" t="s">
        <v>28</v>
      </c>
      <c r="K4625" t="s">
        <v>28</v>
      </c>
      <c r="L4625" t="s">
        <v>28</v>
      </c>
      <c r="N4625" t="s">
        <v>28</v>
      </c>
      <c r="O4625" t="s">
        <v>28</v>
      </c>
      <c r="P4625" t="s">
        <v>28</v>
      </c>
      <c r="R4625" t="s">
        <v>28</v>
      </c>
    </row>
    <row r="4626" spans="1:21" x14ac:dyDescent="0.35">
      <c r="A4626" t="s">
        <v>66</v>
      </c>
      <c r="B4626">
        <v>38</v>
      </c>
      <c r="C4626">
        <v>2024</v>
      </c>
      <c r="D4626" t="s">
        <v>180</v>
      </c>
      <c r="E4626">
        <v>141</v>
      </c>
      <c r="F4626" t="s">
        <v>181</v>
      </c>
      <c r="G4626" t="s">
        <v>24</v>
      </c>
      <c r="H4626" t="s">
        <v>25</v>
      </c>
      <c r="I4626">
        <v>175</v>
      </c>
      <c r="J4626" t="s">
        <v>126</v>
      </c>
      <c r="K4626" t="s">
        <v>28</v>
      </c>
      <c r="L4626">
        <v>2</v>
      </c>
      <c r="M4626">
        <v>1</v>
      </c>
      <c r="N4626" t="s">
        <v>27</v>
      </c>
      <c r="O4626" t="s">
        <v>27</v>
      </c>
      <c r="P4626">
        <v>18</v>
      </c>
      <c r="Q4626" t="s">
        <v>27</v>
      </c>
      <c r="R4626" t="s">
        <v>27</v>
      </c>
      <c r="S4626">
        <v>24</v>
      </c>
      <c r="T4626">
        <v>150</v>
      </c>
      <c r="U4626" t="s">
        <v>29</v>
      </c>
    </row>
    <row r="4627" spans="1:21" x14ac:dyDescent="0.35">
      <c r="A4627" t="s">
        <v>67</v>
      </c>
      <c r="B4627">
        <v>39</v>
      </c>
      <c r="C4627">
        <v>2024</v>
      </c>
      <c r="D4627" t="s">
        <v>180</v>
      </c>
      <c r="E4627">
        <v>141</v>
      </c>
      <c r="F4627" t="s">
        <v>181</v>
      </c>
      <c r="G4627" t="s">
        <v>24</v>
      </c>
      <c r="H4627" t="s">
        <v>25</v>
      </c>
      <c r="I4627">
        <v>65</v>
      </c>
      <c r="J4627" t="s">
        <v>126</v>
      </c>
      <c r="K4627" t="s">
        <v>28</v>
      </c>
      <c r="L4627">
        <v>2</v>
      </c>
      <c r="M4627">
        <v>1</v>
      </c>
      <c r="N4627" t="s">
        <v>27</v>
      </c>
      <c r="O4627" t="s">
        <v>27</v>
      </c>
      <c r="P4627">
        <v>18</v>
      </c>
      <c r="Q4627" t="s">
        <v>32</v>
      </c>
      <c r="R4627" t="s">
        <v>27</v>
      </c>
      <c r="S4627">
        <v>24</v>
      </c>
      <c r="T4627">
        <v>45</v>
      </c>
      <c r="U4627" t="s">
        <v>29</v>
      </c>
    </row>
    <row r="4628" spans="1:21" x14ac:dyDescent="0.35">
      <c r="A4628" t="s">
        <v>68</v>
      </c>
      <c r="B4628">
        <v>40</v>
      </c>
      <c r="C4628">
        <v>2024</v>
      </c>
      <c r="D4628" t="s">
        <v>180</v>
      </c>
      <c r="E4628">
        <v>141</v>
      </c>
      <c r="F4628" t="s">
        <v>181</v>
      </c>
      <c r="G4628" t="s">
        <v>24</v>
      </c>
      <c r="H4628" t="s">
        <v>144</v>
      </c>
      <c r="J4628" t="s">
        <v>28</v>
      </c>
      <c r="K4628" t="s">
        <v>28</v>
      </c>
      <c r="L4628" t="s">
        <v>28</v>
      </c>
      <c r="N4628" t="s">
        <v>28</v>
      </c>
      <c r="O4628" t="s">
        <v>28</v>
      </c>
      <c r="P4628" t="s">
        <v>28</v>
      </c>
      <c r="R4628" t="s">
        <v>28</v>
      </c>
    </row>
    <row r="4629" spans="1:21" x14ac:dyDescent="0.35">
      <c r="A4629" t="s">
        <v>69</v>
      </c>
      <c r="B4629">
        <v>41</v>
      </c>
      <c r="C4629">
        <v>2024</v>
      </c>
      <c r="D4629" t="s">
        <v>180</v>
      </c>
      <c r="E4629">
        <v>141</v>
      </c>
      <c r="F4629" t="s">
        <v>181</v>
      </c>
      <c r="G4629" t="s">
        <v>24</v>
      </c>
      <c r="H4629" t="s">
        <v>25</v>
      </c>
      <c r="I4629">
        <v>216</v>
      </c>
      <c r="J4629" t="s">
        <v>126</v>
      </c>
      <c r="K4629" t="s">
        <v>28</v>
      </c>
      <c r="L4629">
        <v>2</v>
      </c>
      <c r="M4629">
        <v>1</v>
      </c>
      <c r="N4629" t="s">
        <v>27</v>
      </c>
      <c r="O4629" t="s">
        <v>27</v>
      </c>
      <c r="P4629" t="s">
        <v>182</v>
      </c>
      <c r="Q4629" t="s">
        <v>27</v>
      </c>
      <c r="R4629" t="s">
        <v>27</v>
      </c>
      <c r="S4629">
        <v>24</v>
      </c>
      <c r="T4629">
        <v>216</v>
      </c>
      <c r="U4629" t="s">
        <v>29</v>
      </c>
    </row>
    <row r="4630" spans="1:21" x14ac:dyDescent="0.35">
      <c r="A4630" t="s">
        <v>70</v>
      </c>
      <c r="B4630">
        <v>42</v>
      </c>
      <c r="C4630">
        <v>2024</v>
      </c>
      <c r="D4630" t="s">
        <v>180</v>
      </c>
      <c r="E4630">
        <v>141</v>
      </c>
      <c r="F4630" t="s">
        <v>181</v>
      </c>
      <c r="G4630" t="s">
        <v>24</v>
      </c>
      <c r="H4630" t="s">
        <v>144</v>
      </c>
      <c r="J4630" t="s">
        <v>28</v>
      </c>
      <c r="K4630" t="s">
        <v>28</v>
      </c>
      <c r="L4630" t="s">
        <v>28</v>
      </c>
      <c r="N4630" t="s">
        <v>28</v>
      </c>
      <c r="O4630" t="s">
        <v>28</v>
      </c>
      <c r="P4630" t="s">
        <v>28</v>
      </c>
      <c r="R4630" t="s">
        <v>28</v>
      </c>
    </row>
    <row r="4631" spans="1:21" x14ac:dyDescent="0.35">
      <c r="A4631" t="s">
        <v>71</v>
      </c>
      <c r="B4631">
        <v>44</v>
      </c>
      <c r="C4631">
        <v>2024</v>
      </c>
      <c r="D4631" t="s">
        <v>180</v>
      </c>
      <c r="E4631">
        <v>141</v>
      </c>
      <c r="F4631" t="s">
        <v>181</v>
      </c>
      <c r="G4631" t="s">
        <v>24</v>
      </c>
      <c r="H4631" t="s">
        <v>25</v>
      </c>
      <c r="I4631">
        <v>60</v>
      </c>
      <c r="J4631" t="s">
        <v>126</v>
      </c>
      <c r="K4631" t="s">
        <v>28</v>
      </c>
      <c r="L4631">
        <v>2</v>
      </c>
      <c r="M4631">
        <v>1</v>
      </c>
      <c r="N4631" t="s">
        <v>27</v>
      </c>
      <c r="O4631" t="s">
        <v>27</v>
      </c>
      <c r="P4631" t="s">
        <v>28</v>
      </c>
      <c r="Q4631" t="s">
        <v>27</v>
      </c>
      <c r="R4631" t="s">
        <v>27</v>
      </c>
      <c r="S4631">
        <v>24</v>
      </c>
      <c r="T4631">
        <v>60</v>
      </c>
      <c r="U4631" t="s">
        <v>29</v>
      </c>
    </row>
    <row r="4632" spans="1:21" x14ac:dyDescent="0.35">
      <c r="A4632" t="s">
        <v>72</v>
      </c>
      <c r="B4632">
        <v>45</v>
      </c>
      <c r="C4632">
        <v>2024</v>
      </c>
      <c r="D4632" t="s">
        <v>180</v>
      </c>
      <c r="E4632">
        <v>141</v>
      </c>
      <c r="F4632" t="s">
        <v>181</v>
      </c>
      <c r="G4632" t="s">
        <v>24</v>
      </c>
      <c r="H4632" t="s">
        <v>25</v>
      </c>
      <c r="I4632">
        <v>50</v>
      </c>
      <c r="J4632" t="s">
        <v>126</v>
      </c>
      <c r="K4632" t="s">
        <v>28</v>
      </c>
      <c r="L4632">
        <v>2</v>
      </c>
      <c r="M4632">
        <v>1</v>
      </c>
      <c r="N4632" t="s">
        <v>27</v>
      </c>
      <c r="O4632" t="s">
        <v>27</v>
      </c>
      <c r="P4632" t="s">
        <v>28</v>
      </c>
      <c r="Q4632" t="s">
        <v>27</v>
      </c>
      <c r="R4632" t="s">
        <v>27</v>
      </c>
      <c r="S4632">
        <v>24</v>
      </c>
      <c r="T4632">
        <v>50</v>
      </c>
      <c r="U4632" t="s">
        <v>29</v>
      </c>
    </row>
    <row r="4633" spans="1:21" x14ac:dyDescent="0.35">
      <c r="A4633" t="s">
        <v>73</v>
      </c>
      <c r="B4633">
        <v>46</v>
      </c>
      <c r="C4633">
        <v>2024</v>
      </c>
      <c r="D4633" t="s">
        <v>180</v>
      </c>
      <c r="E4633">
        <v>141</v>
      </c>
      <c r="F4633" t="s">
        <v>181</v>
      </c>
      <c r="G4633" t="s">
        <v>24</v>
      </c>
      <c r="H4633" t="s">
        <v>144</v>
      </c>
      <c r="J4633" t="s">
        <v>28</v>
      </c>
      <c r="K4633" t="s">
        <v>28</v>
      </c>
      <c r="L4633" t="s">
        <v>28</v>
      </c>
      <c r="N4633" t="s">
        <v>28</v>
      </c>
      <c r="O4633" t="s">
        <v>28</v>
      </c>
      <c r="P4633" t="s">
        <v>28</v>
      </c>
      <c r="R4633" t="s">
        <v>28</v>
      </c>
    </row>
    <row r="4634" spans="1:21" x14ac:dyDescent="0.35">
      <c r="A4634" t="s">
        <v>74</v>
      </c>
      <c r="B4634">
        <v>47</v>
      </c>
      <c r="C4634">
        <v>2024</v>
      </c>
      <c r="D4634" t="s">
        <v>180</v>
      </c>
      <c r="E4634">
        <v>141</v>
      </c>
      <c r="F4634" t="s">
        <v>181</v>
      </c>
      <c r="G4634" t="s">
        <v>24</v>
      </c>
      <c r="H4634" t="s">
        <v>25</v>
      </c>
      <c r="I4634">
        <v>60</v>
      </c>
      <c r="J4634" t="s">
        <v>126</v>
      </c>
      <c r="K4634" t="s">
        <v>28</v>
      </c>
      <c r="L4634">
        <v>2</v>
      </c>
      <c r="M4634">
        <v>1</v>
      </c>
      <c r="N4634" t="s">
        <v>27</v>
      </c>
      <c r="O4634" t="s">
        <v>27</v>
      </c>
      <c r="P4634">
        <v>18</v>
      </c>
      <c r="Q4634" t="s">
        <v>32</v>
      </c>
      <c r="R4634" t="s">
        <v>27</v>
      </c>
      <c r="S4634">
        <v>24</v>
      </c>
      <c r="T4634">
        <v>60</v>
      </c>
      <c r="U4634" t="s">
        <v>29</v>
      </c>
    </row>
    <row r="4635" spans="1:21" x14ac:dyDescent="0.35">
      <c r="A4635" t="s">
        <v>75</v>
      </c>
      <c r="B4635">
        <v>48</v>
      </c>
      <c r="C4635">
        <v>2024</v>
      </c>
      <c r="D4635" t="s">
        <v>180</v>
      </c>
      <c r="E4635">
        <v>141</v>
      </c>
      <c r="F4635" t="s">
        <v>181</v>
      </c>
      <c r="G4635" t="s">
        <v>24</v>
      </c>
      <c r="H4635" t="s">
        <v>25</v>
      </c>
      <c r="I4635">
        <v>85.25</v>
      </c>
      <c r="J4635" t="s">
        <v>126</v>
      </c>
      <c r="K4635" t="s">
        <v>28</v>
      </c>
      <c r="L4635">
        <v>2</v>
      </c>
      <c r="M4635">
        <v>2</v>
      </c>
      <c r="N4635" t="s">
        <v>27</v>
      </c>
      <c r="O4635" t="s">
        <v>27</v>
      </c>
      <c r="P4635">
        <v>18</v>
      </c>
      <c r="Q4635" t="s">
        <v>32</v>
      </c>
      <c r="R4635" t="s">
        <v>27</v>
      </c>
      <c r="S4635">
        <v>24</v>
      </c>
      <c r="T4635">
        <v>71.25</v>
      </c>
      <c r="U4635" t="s">
        <v>29</v>
      </c>
    </row>
    <row r="4636" spans="1:21" x14ac:dyDescent="0.35">
      <c r="A4636" t="s">
        <v>76</v>
      </c>
      <c r="B4636">
        <v>49</v>
      </c>
      <c r="C4636">
        <v>2024</v>
      </c>
      <c r="D4636" t="s">
        <v>180</v>
      </c>
      <c r="E4636">
        <v>141</v>
      </c>
      <c r="F4636" t="s">
        <v>181</v>
      </c>
      <c r="G4636" t="s">
        <v>24</v>
      </c>
      <c r="H4636" t="s">
        <v>25</v>
      </c>
      <c r="I4636">
        <v>70</v>
      </c>
      <c r="J4636" t="s">
        <v>183</v>
      </c>
      <c r="K4636" t="s">
        <v>28</v>
      </c>
      <c r="L4636">
        <v>2</v>
      </c>
      <c r="M4636">
        <v>1</v>
      </c>
      <c r="N4636" t="s">
        <v>27</v>
      </c>
      <c r="O4636" t="s">
        <v>27</v>
      </c>
      <c r="P4636" t="s">
        <v>28</v>
      </c>
      <c r="Q4636" t="s">
        <v>27</v>
      </c>
      <c r="R4636" t="s">
        <v>27</v>
      </c>
      <c r="S4636">
        <v>24</v>
      </c>
      <c r="T4636">
        <v>47</v>
      </c>
      <c r="U4636" t="s">
        <v>29</v>
      </c>
    </row>
    <row r="4637" spans="1:21" x14ac:dyDescent="0.35">
      <c r="A4637" t="s">
        <v>77</v>
      </c>
      <c r="B4637">
        <v>50</v>
      </c>
      <c r="C4637">
        <v>2024</v>
      </c>
      <c r="D4637" t="s">
        <v>180</v>
      </c>
      <c r="E4637">
        <v>141</v>
      </c>
      <c r="F4637" t="s">
        <v>181</v>
      </c>
      <c r="G4637" t="s">
        <v>24</v>
      </c>
      <c r="H4637" t="s">
        <v>25</v>
      </c>
      <c r="I4637">
        <v>115</v>
      </c>
      <c r="J4637" t="s">
        <v>126</v>
      </c>
      <c r="K4637" t="s">
        <v>28</v>
      </c>
      <c r="L4637">
        <v>2</v>
      </c>
      <c r="M4637">
        <v>1</v>
      </c>
      <c r="N4637" t="s">
        <v>27</v>
      </c>
      <c r="O4637" t="s">
        <v>27</v>
      </c>
      <c r="P4637">
        <v>18</v>
      </c>
      <c r="Q4637" t="s">
        <v>27</v>
      </c>
      <c r="R4637" t="s">
        <v>27</v>
      </c>
      <c r="S4637">
        <v>24</v>
      </c>
      <c r="T4637">
        <v>175</v>
      </c>
      <c r="U4637" t="s">
        <v>29</v>
      </c>
    </row>
    <row r="4638" spans="1:21" x14ac:dyDescent="0.35">
      <c r="A4638" t="s">
        <v>78</v>
      </c>
      <c r="B4638">
        <v>51</v>
      </c>
      <c r="C4638">
        <v>2024</v>
      </c>
      <c r="D4638" t="s">
        <v>180</v>
      </c>
      <c r="E4638">
        <v>141</v>
      </c>
      <c r="F4638" t="s">
        <v>181</v>
      </c>
      <c r="G4638" t="s">
        <v>24</v>
      </c>
      <c r="H4638" t="s">
        <v>25</v>
      </c>
      <c r="I4638">
        <v>130</v>
      </c>
      <c r="J4638" t="s">
        <v>126</v>
      </c>
      <c r="K4638" t="s">
        <v>28</v>
      </c>
      <c r="L4638">
        <v>2</v>
      </c>
      <c r="M4638">
        <v>1</v>
      </c>
      <c r="N4638" t="s">
        <v>27</v>
      </c>
      <c r="O4638" t="s">
        <v>27</v>
      </c>
      <c r="P4638" t="s">
        <v>28</v>
      </c>
      <c r="Q4638" t="s">
        <v>27</v>
      </c>
      <c r="R4638" t="s">
        <v>27</v>
      </c>
      <c r="S4638">
        <v>24</v>
      </c>
      <c r="T4638">
        <v>135</v>
      </c>
      <c r="U4638" t="s">
        <v>29</v>
      </c>
    </row>
    <row r="4639" spans="1:21" x14ac:dyDescent="0.35">
      <c r="A4639" t="s">
        <v>79</v>
      </c>
      <c r="B4639">
        <v>53</v>
      </c>
      <c r="C4639">
        <v>2024</v>
      </c>
      <c r="D4639" t="s">
        <v>180</v>
      </c>
      <c r="E4639">
        <v>141</v>
      </c>
      <c r="F4639" t="s">
        <v>181</v>
      </c>
      <c r="G4639" t="s">
        <v>24</v>
      </c>
      <c r="H4639" t="s">
        <v>25</v>
      </c>
      <c r="I4639">
        <v>150</v>
      </c>
      <c r="J4639" t="s">
        <v>126</v>
      </c>
      <c r="K4639" t="s">
        <v>28</v>
      </c>
      <c r="L4639">
        <v>2</v>
      </c>
      <c r="M4639">
        <v>1</v>
      </c>
      <c r="N4639" t="s">
        <v>27</v>
      </c>
      <c r="O4639" t="s">
        <v>27</v>
      </c>
      <c r="P4639" t="s">
        <v>28</v>
      </c>
      <c r="Q4639" t="s">
        <v>32</v>
      </c>
      <c r="R4639" t="s">
        <v>27</v>
      </c>
      <c r="S4639">
        <v>24</v>
      </c>
      <c r="T4639">
        <v>105</v>
      </c>
      <c r="U4639" t="s">
        <v>29</v>
      </c>
    </row>
    <row r="4640" spans="1:21" x14ac:dyDescent="0.35">
      <c r="A4640" t="s">
        <v>80</v>
      </c>
      <c r="B4640">
        <v>54</v>
      </c>
      <c r="C4640">
        <v>2024</v>
      </c>
      <c r="D4640" t="s">
        <v>180</v>
      </c>
      <c r="E4640">
        <v>141</v>
      </c>
      <c r="F4640" t="s">
        <v>181</v>
      </c>
      <c r="G4640" t="s">
        <v>24</v>
      </c>
      <c r="H4640" t="s">
        <v>25</v>
      </c>
      <c r="I4640">
        <v>92</v>
      </c>
      <c r="J4640" t="s">
        <v>126</v>
      </c>
      <c r="K4640" t="s">
        <v>28</v>
      </c>
      <c r="L4640">
        <v>2</v>
      </c>
      <c r="M4640">
        <v>1</v>
      </c>
      <c r="N4640" t="s">
        <v>27</v>
      </c>
      <c r="O4640" t="s">
        <v>27</v>
      </c>
      <c r="P4640" t="s">
        <v>28</v>
      </c>
      <c r="Q4640" t="s">
        <v>32</v>
      </c>
      <c r="R4640" t="s">
        <v>27</v>
      </c>
      <c r="S4640">
        <v>24</v>
      </c>
      <c r="T4640">
        <v>120</v>
      </c>
      <c r="U4640" t="s">
        <v>29</v>
      </c>
    </row>
    <row r="4641" spans="1:21" x14ac:dyDescent="0.35">
      <c r="A4641" t="s">
        <v>81</v>
      </c>
      <c r="B4641">
        <v>55</v>
      </c>
      <c r="C4641">
        <v>2024</v>
      </c>
      <c r="D4641" t="s">
        <v>180</v>
      </c>
      <c r="E4641">
        <v>141</v>
      </c>
      <c r="F4641" t="s">
        <v>181</v>
      </c>
      <c r="G4641" t="s">
        <v>24</v>
      </c>
      <c r="H4641" t="s">
        <v>25</v>
      </c>
      <c r="I4641">
        <v>155</v>
      </c>
      <c r="J4641" t="s">
        <v>126</v>
      </c>
      <c r="K4641" t="s">
        <v>28</v>
      </c>
      <c r="L4641">
        <v>2</v>
      </c>
      <c r="M4641">
        <v>2</v>
      </c>
      <c r="N4641" t="s">
        <v>27</v>
      </c>
      <c r="O4641" t="s">
        <v>27</v>
      </c>
      <c r="P4641">
        <v>18</v>
      </c>
      <c r="Q4641" t="s">
        <v>27</v>
      </c>
      <c r="R4641" t="s">
        <v>27</v>
      </c>
      <c r="S4641">
        <v>24</v>
      </c>
      <c r="T4641">
        <v>54</v>
      </c>
      <c r="U4641" t="s">
        <v>29</v>
      </c>
    </row>
    <row r="4642" spans="1:21" x14ac:dyDescent="0.35">
      <c r="A4642" t="s">
        <v>82</v>
      </c>
      <c r="B4642">
        <v>56</v>
      </c>
      <c r="C4642">
        <v>2024</v>
      </c>
      <c r="D4642" t="s">
        <v>180</v>
      </c>
      <c r="E4642">
        <v>141</v>
      </c>
      <c r="F4642" t="s">
        <v>181</v>
      </c>
      <c r="G4642" t="s">
        <v>24</v>
      </c>
      <c r="H4642" t="s">
        <v>25</v>
      </c>
      <c r="I4642">
        <v>225</v>
      </c>
      <c r="J4642" t="s">
        <v>126</v>
      </c>
      <c r="K4642" t="s">
        <v>28</v>
      </c>
      <c r="L4642">
        <v>2</v>
      </c>
      <c r="M4642">
        <v>1</v>
      </c>
      <c r="N4642" t="s">
        <v>27</v>
      </c>
      <c r="O4642" t="s">
        <v>27</v>
      </c>
      <c r="P4642">
        <v>18</v>
      </c>
      <c r="Q4642" t="s">
        <v>27</v>
      </c>
      <c r="R4642" t="s">
        <v>27</v>
      </c>
      <c r="S4642">
        <v>24</v>
      </c>
      <c r="T4642">
        <v>100</v>
      </c>
      <c r="U4642" t="s">
        <v>29</v>
      </c>
    </row>
    <row r="4643" spans="1:21" x14ac:dyDescent="0.35">
      <c r="A4643" t="s">
        <v>21</v>
      </c>
      <c r="B4643">
        <v>1</v>
      </c>
      <c r="C4643">
        <v>2024</v>
      </c>
      <c r="D4643" t="s">
        <v>184</v>
      </c>
      <c r="E4643">
        <v>142</v>
      </c>
      <c r="F4643" t="s">
        <v>181</v>
      </c>
      <c r="G4643" t="s">
        <v>24</v>
      </c>
      <c r="H4643" t="s">
        <v>144</v>
      </c>
      <c r="K4643" t="s">
        <v>28</v>
      </c>
      <c r="L4643" t="s">
        <v>28</v>
      </c>
      <c r="M4643" t="s">
        <v>28</v>
      </c>
      <c r="N4643" t="s">
        <v>28</v>
      </c>
      <c r="O4643" t="s">
        <v>28</v>
      </c>
      <c r="P4643" t="s">
        <v>28</v>
      </c>
      <c r="Q4643" t="s">
        <v>28</v>
      </c>
      <c r="R4643" t="s">
        <v>28</v>
      </c>
      <c r="S4643" t="s">
        <v>28</v>
      </c>
      <c r="T4643" t="s">
        <v>28</v>
      </c>
      <c r="U4643" t="s">
        <v>28</v>
      </c>
    </row>
    <row r="4644" spans="1:21" x14ac:dyDescent="0.35">
      <c r="A4644" t="s">
        <v>30</v>
      </c>
      <c r="B4644">
        <v>2</v>
      </c>
      <c r="C4644">
        <v>2024</v>
      </c>
      <c r="D4644" t="s">
        <v>184</v>
      </c>
      <c r="E4644">
        <v>142</v>
      </c>
      <c r="F4644" t="s">
        <v>181</v>
      </c>
      <c r="G4644" t="s">
        <v>24</v>
      </c>
      <c r="H4644" t="s">
        <v>144</v>
      </c>
      <c r="K4644" t="s">
        <v>28</v>
      </c>
      <c r="L4644" t="s">
        <v>28</v>
      </c>
      <c r="M4644" t="s">
        <v>28</v>
      </c>
      <c r="N4644" t="s">
        <v>28</v>
      </c>
      <c r="O4644" t="s">
        <v>28</v>
      </c>
      <c r="P4644" t="s">
        <v>28</v>
      </c>
      <c r="Q4644" t="s">
        <v>28</v>
      </c>
      <c r="R4644" t="s">
        <v>28</v>
      </c>
      <c r="S4644" t="s">
        <v>28</v>
      </c>
      <c r="T4644" t="s">
        <v>28</v>
      </c>
      <c r="U4644" t="s">
        <v>28</v>
      </c>
    </row>
    <row r="4645" spans="1:21" x14ac:dyDescent="0.35">
      <c r="A4645" t="s">
        <v>33</v>
      </c>
      <c r="B4645">
        <v>4</v>
      </c>
      <c r="C4645">
        <v>2024</v>
      </c>
      <c r="D4645" t="s">
        <v>184</v>
      </c>
      <c r="E4645">
        <v>142</v>
      </c>
      <c r="F4645" t="s">
        <v>181</v>
      </c>
      <c r="G4645" t="s">
        <v>24</v>
      </c>
      <c r="H4645" t="s">
        <v>25</v>
      </c>
      <c r="I4645">
        <v>100</v>
      </c>
      <c r="J4645" t="s">
        <v>106</v>
      </c>
      <c r="K4645" t="s">
        <v>28</v>
      </c>
      <c r="L4645">
        <v>4</v>
      </c>
      <c r="M4645">
        <v>1</v>
      </c>
      <c r="N4645" t="s">
        <v>27</v>
      </c>
      <c r="O4645" t="s">
        <v>27</v>
      </c>
      <c r="P4645">
        <v>18</v>
      </c>
      <c r="Q4645" t="s">
        <v>27</v>
      </c>
      <c r="R4645" t="s">
        <v>27</v>
      </c>
      <c r="S4645">
        <v>24</v>
      </c>
      <c r="T4645">
        <v>100</v>
      </c>
      <c r="U4645" t="s">
        <v>29</v>
      </c>
    </row>
    <row r="4646" spans="1:21" x14ac:dyDescent="0.35">
      <c r="A4646" t="s">
        <v>34</v>
      </c>
      <c r="B4646">
        <v>5</v>
      </c>
      <c r="C4646">
        <v>2024</v>
      </c>
      <c r="D4646" t="s">
        <v>184</v>
      </c>
      <c r="E4646">
        <v>142</v>
      </c>
      <c r="F4646" t="s">
        <v>181</v>
      </c>
      <c r="G4646" t="s">
        <v>24</v>
      </c>
      <c r="H4646" t="s">
        <v>25</v>
      </c>
      <c r="I4646">
        <v>4</v>
      </c>
      <c r="J4646" t="s">
        <v>31</v>
      </c>
      <c r="K4646" t="s">
        <v>28</v>
      </c>
      <c r="L4646">
        <v>5</v>
      </c>
      <c r="M4646">
        <v>1</v>
      </c>
      <c r="N4646" t="s">
        <v>27</v>
      </c>
      <c r="O4646" t="s">
        <v>27</v>
      </c>
      <c r="P4646">
        <v>18</v>
      </c>
      <c r="Q4646" t="s">
        <v>27</v>
      </c>
      <c r="R4646" t="s">
        <v>27</v>
      </c>
      <c r="S4646">
        <v>24</v>
      </c>
      <c r="T4646">
        <v>3</v>
      </c>
      <c r="U4646" t="s">
        <v>29</v>
      </c>
    </row>
    <row r="4647" spans="1:21" x14ac:dyDescent="0.35">
      <c r="A4647" t="s">
        <v>35</v>
      </c>
      <c r="B4647">
        <v>6</v>
      </c>
      <c r="C4647">
        <v>2024</v>
      </c>
      <c r="D4647" t="s">
        <v>184</v>
      </c>
      <c r="E4647">
        <v>142</v>
      </c>
      <c r="F4647" t="s">
        <v>181</v>
      </c>
      <c r="G4647" t="s">
        <v>24</v>
      </c>
      <c r="H4647" t="s">
        <v>144</v>
      </c>
      <c r="K4647" t="s">
        <v>28</v>
      </c>
      <c r="L4647" t="s">
        <v>28</v>
      </c>
      <c r="M4647" t="s">
        <v>28</v>
      </c>
      <c r="N4647" t="s">
        <v>28</v>
      </c>
      <c r="O4647" t="s">
        <v>28</v>
      </c>
      <c r="P4647" t="s">
        <v>28</v>
      </c>
      <c r="Q4647" t="s">
        <v>28</v>
      </c>
      <c r="R4647" t="s">
        <v>28</v>
      </c>
      <c r="S4647" t="s">
        <v>28</v>
      </c>
      <c r="T4647" t="s">
        <v>28</v>
      </c>
      <c r="U4647" t="s">
        <v>28</v>
      </c>
    </row>
    <row r="4648" spans="1:21" x14ac:dyDescent="0.35">
      <c r="A4648" t="s">
        <v>36</v>
      </c>
      <c r="B4648">
        <v>8</v>
      </c>
      <c r="C4648">
        <v>2024</v>
      </c>
      <c r="D4648" t="s">
        <v>184</v>
      </c>
      <c r="E4648">
        <v>142</v>
      </c>
      <c r="F4648" t="s">
        <v>181</v>
      </c>
      <c r="G4648" t="s">
        <v>24</v>
      </c>
      <c r="H4648" t="s">
        <v>25</v>
      </c>
      <c r="I4648">
        <v>0</v>
      </c>
      <c r="J4648" t="s">
        <v>31</v>
      </c>
      <c r="K4648" t="s">
        <v>28</v>
      </c>
      <c r="L4648">
        <v>5</v>
      </c>
      <c r="M4648">
        <v>1</v>
      </c>
      <c r="N4648" t="s">
        <v>27</v>
      </c>
      <c r="O4648" t="s">
        <v>27</v>
      </c>
      <c r="P4648">
        <v>18</v>
      </c>
      <c r="Q4648" t="s">
        <v>27</v>
      </c>
      <c r="R4648" t="s">
        <v>27</v>
      </c>
      <c r="S4648">
        <v>24</v>
      </c>
      <c r="T4648">
        <v>0</v>
      </c>
      <c r="U4648" t="s">
        <v>29</v>
      </c>
    </row>
    <row r="4649" spans="1:21" x14ac:dyDescent="0.35">
      <c r="A4649" t="s">
        <v>37</v>
      </c>
      <c r="B4649">
        <v>9</v>
      </c>
      <c r="C4649">
        <v>2024</v>
      </c>
      <c r="D4649" t="s">
        <v>184</v>
      </c>
      <c r="E4649">
        <v>142</v>
      </c>
      <c r="F4649" t="s">
        <v>181</v>
      </c>
      <c r="G4649" t="s">
        <v>24</v>
      </c>
      <c r="H4649" t="s">
        <v>144</v>
      </c>
      <c r="K4649" t="s">
        <v>28</v>
      </c>
      <c r="L4649" t="s">
        <v>28</v>
      </c>
      <c r="M4649" t="s">
        <v>28</v>
      </c>
      <c r="N4649" t="s">
        <v>28</v>
      </c>
      <c r="O4649" t="s">
        <v>28</v>
      </c>
      <c r="P4649" t="s">
        <v>28</v>
      </c>
      <c r="Q4649" t="s">
        <v>28</v>
      </c>
      <c r="R4649" t="s">
        <v>28</v>
      </c>
      <c r="S4649" t="s">
        <v>28</v>
      </c>
      <c r="T4649" t="s">
        <v>28</v>
      </c>
      <c r="U4649" t="s">
        <v>28</v>
      </c>
    </row>
    <row r="4650" spans="1:21" x14ac:dyDescent="0.35">
      <c r="A4650" t="s">
        <v>38</v>
      </c>
      <c r="B4650">
        <v>10</v>
      </c>
      <c r="C4650">
        <v>2024</v>
      </c>
      <c r="D4650" t="s">
        <v>184</v>
      </c>
      <c r="E4650">
        <v>142</v>
      </c>
      <c r="F4650" t="s">
        <v>181</v>
      </c>
      <c r="G4650" t="s">
        <v>24</v>
      </c>
      <c r="H4650" t="s">
        <v>144</v>
      </c>
      <c r="K4650" t="s">
        <v>28</v>
      </c>
      <c r="L4650" t="s">
        <v>28</v>
      </c>
      <c r="M4650" t="s">
        <v>28</v>
      </c>
      <c r="N4650" t="s">
        <v>28</v>
      </c>
      <c r="O4650" t="s">
        <v>28</v>
      </c>
      <c r="P4650" t="s">
        <v>28</v>
      </c>
      <c r="Q4650" t="s">
        <v>28</v>
      </c>
      <c r="R4650" t="s">
        <v>28</v>
      </c>
      <c r="S4650" t="s">
        <v>28</v>
      </c>
      <c r="T4650" t="s">
        <v>28</v>
      </c>
      <c r="U4650" t="s">
        <v>28</v>
      </c>
    </row>
    <row r="4651" spans="1:21" x14ac:dyDescent="0.35">
      <c r="A4651" t="s">
        <v>40</v>
      </c>
      <c r="B4651">
        <v>11</v>
      </c>
      <c r="C4651">
        <v>2024</v>
      </c>
      <c r="D4651" t="s">
        <v>184</v>
      </c>
      <c r="E4651">
        <v>142</v>
      </c>
      <c r="F4651" t="s">
        <v>181</v>
      </c>
      <c r="G4651" t="s">
        <v>24</v>
      </c>
      <c r="H4651" t="s">
        <v>144</v>
      </c>
      <c r="K4651" t="s">
        <v>28</v>
      </c>
      <c r="L4651" t="s">
        <v>28</v>
      </c>
      <c r="M4651" t="s">
        <v>28</v>
      </c>
      <c r="N4651" t="s">
        <v>28</v>
      </c>
      <c r="O4651" t="s">
        <v>28</v>
      </c>
      <c r="P4651" t="s">
        <v>28</v>
      </c>
      <c r="Q4651" t="s">
        <v>28</v>
      </c>
      <c r="R4651" t="s">
        <v>28</v>
      </c>
      <c r="S4651" t="s">
        <v>28</v>
      </c>
      <c r="T4651" t="s">
        <v>28</v>
      </c>
      <c r="U4651" t="s">
        <v>28</v>
      </c>
    </row>
    <row r="4652" spans="1:21" x14ac:dyDescent="0.35">
      <c r="A4652" t="s">
        <v>41</v>
      </c>
      <c r="B4652">
        <v>12</v>
      </c>
      <c r="C4652">
        <v>2024</v>
      </c>
      <c r="D4652" t="s">
        <v>184</v>
      </c>
      <c r="E4652">
        <v>142</v>
      </c>
      <c r="F4652" t="s">
        <v>181</v>
      </c>
      <c r="G4652" t="s">
        <v>24</v>
      </c>
      <c r="H4652" t="s">
        <v>25</v>
      </c>
      <c r="I4652">
        <v>50</v>
      </c>
      <c r="J4652" t="s">
        <v>31</v>
      </c>
      <c r="K4652" t="s">
        <v>28</v>
      </c>
      <c r="L4652">
        <v>5</v>
      </c>
      <c r="M4652">
        <v>1</v>
      </c>
      <c r="N4652" t="s">
        <v>27</v>
      </c>
      <c r="O4652" t="s">
        <v>27</v>
      </c>
      <c r="P4652">
        <v>18</v>
      </c>
      <c r="Q4652" t="s">
        <v>27</v>
      </c>
      <c r="R4652" t="s">
        <v>27</v>
      </c>
      <c r="S4652">
        <v>24</v>
      </c>
      <c r="T4652">
        <v>55</v>
      </c>
      <c r="U4652" t="s">
        <v>29</v>
      </c>
    </row>
    <row r="4653" spans="1:21" x14ac:dyDescent="0.35">
      <c r="A4653" t="s">
        <v>42</v>
      </c>
      <c r="B4653">
        <v>13</v>
      </c>
      <c r="C4653">
        <v>2024</v>
      </c>
      <c r="D4653" t="s">
        <v>184</v>
      </c>
      <c r="E4653">
        <v>142</v>
      </c>
      <c r="F4653" t="s">
        <v>181</v>
      </c>
      <c r="G4653" t="s">
        <v>24</v>
      </c>
      <c r="H4653" t="s">
        <v>144</v>
      </c>
      <c r="K4653" t="s">
        <v>28</v>
      </c>
      <c r="L4653" t="s">
        <v>28</v>
      </c>
      <c r="M4653" t="s">
        <v>28</v>
      </c>
      <c r="N4653" t="s">
        <v>28</v>
      </c>
      <c r="O4653" t="s">
        <v>28</v>
      </c>
      <c r="P4653" t="s">
        <v>28</v>
      </c>
      <c r="Q4653" t="s">
        <v>28</v>
      </c>
      <c r="R4653" t="s">
        <v>28</v>
      </c>
      <c r="S4653" t="s">
        <v>28</v>
      </c>
      <c r="T4653" t="s">
        <v>28</v>
      </c>
      <c r="U4653" t="s">
        <v>28</v>
      </c>
    </row>
    <row r="4654" spans="1:21" x14ac:dyDescent="0.35">
      <c r="A4654" t="s">
        <v>43</v>
      </c>
      <c r="B4654">
        <v>15</v>
      </c>
      <c r="C4654">
        <v>2024</v>
      </c>
      <c r="D4654" t="s">
        <v>184</v>
      </c>
      <c r="E4654">
        <v>142</v>
      </c>
      <c r="F4654" t="s">
        <v>181</v>
      </c>
      <c r="G4654" t="s">
        <v>24</v>
      </c>
      <c r="H4654" t="s">
        <v>144</v>
      </c>
      <c r="K4654" t="s">
        <v>28</v>
      </c>
      <c r="L4654" t="s">
        <v>28</v>
      </c>
      <c r="M4654" t="s">
        <v>28</v>
      </c>
      <c r="N4654" t="s">
        <v>28</v>
      </c>
      <c r="O4654" t="s">
        <v>28</v>
      </c>
      <c r="P4654" t="s">
        <v>28</v>
      </c>
      <c r="Q4654" t="s">
        <v>28</v>
      </c>
      <c r="R4654" t="s">
        <v>28</v>
      </c>
      <c r="S4654" t="s">
        <v>28</v>
      </c>
      <c r="T4654" t="s">
        <v>28</v>
      </c>
      <c r="U4654" t="s">
        <v>28</v>
      </c>
    </row>
    <row r="4655" spans="1:21" x14ac:dyDescent="0.35">
      <c r="A4655" t="s">
        <v>44</v>
      </c>
      <c r="B4655">
        <v>16</v>
      </c>
      <c r="C4655">
        <v>2024</v>
      </c>
      <c r="D4655" t="s">
        <v>184</v>
      </c>
      <c r="E4655">
        <v>142</v>
      </c>
      <c r="F4655" t="s">
        <v>181</v>
      </c>
      <c r="G4655" t="s">
        <v>24</v>
      </c>
      <c r="H4655" t="s">
        <v>144</v>
      </c>
      <c r="K4655" t="s">
        <v>28</v>
      </c>
      <c r="L4655" t="s">
        <v>28</v>
      </c>
      <c r="M4655" t="s">
        <v>28</v>
      </c>
      <c r="N4655" t="s">
        <v>28</v>
      </c>
      <c r="O4655" t="s">
        <v>28</v>
      </c>
      <c r="P4655" t="s">
        <v>28</v>
      </c>
      <c r="Q4655" t="s">
        <v>28</v>
      </c>
      <c r="R4655" t="s">
        <v>28</v>
      </c>
      <c r="S4655" t="s">
        <v>28</v>
      </c>
      <c r="T4655" t="s">
        <v>28</v>
      </c>
      <c r="U4655" t="s">
        <v>28</v>
      </c>
    </row>
    <row r="4656" spans="1:21" x14ac:dyDescent="0.35">
      <c r="A4656" t="s">
        <v>45</v>
      </c>
      <c r="B4656">
        <v>17</v>
      </c>
      <c r="C4656">
        <v>2024</v>
      </c>
      <c r="D4656" t="s">
        <v>184</v>
      </c>
      <c r="E4656">
        <v>142</v>
      </c>
      <c r="F4656" t="s">
        <v>181</v>
      </c>
      <c r="G4656" t="s">
        <v>24</v>
      </c>
      <c r="H4656" t="s">
        <v>25</v>
      </c>
      <c r="I4656">
        <v>120</v>
      </c>
      <c r="J4656" t="s">
        <v>106</v>
      </c>
      <c r="K4656" t="s">
        <v>28</v>
      </c>
      <c r="L4656">
        <v>4</v>
      </c>
      <c r="M4656">
        <v>1</v>
      </c>
      <c r="N4656" t="s">
        <v>27</v>
      </c>
      <c r="O4656" t="s">
        <v>27</v>
      </c>
      <c r="Q4656" t="s">
        <v>27</v>
      </c>
      <c r="R4656" t="s">
        <v>27</v>
      </c>
      <c r="S4656">
        <v>24</v>
      </c>
      <c r="T4656">
        <v>120</v>
      </c>
      <c r="U4656" t="s">
        <v>29</v>
      </c>
    </row>
    <row r="4657" spans="1:21" x14ac:dyDescent="0.35">
      <c r="A4657" t="s">
        <v>46</v>
      </c>
      <c r="B4657">
        <v>18</v>
      </c>
      <c r="C4657">
        <v>2024</v>
      </c>
      <c r="D4657" t="s">
        <v>184</v>
      </c>
      <c r="E4657">
        <v>142</v>
      </c>
      <c r="F4657" t="s">
        <v>181</v>
      </c>
      <c r="G4657" t="s">
        <v>24</v>
      </c>
      <c r="H4657" t="s">
        <v>144</v>
      </c>
      <c r="K4657" t="s">
        <v>28</v>
      </c>
      <c r="L4657" t="s">
        <v>28</v>
      </c>
      <c r="M4657" t="s">
        <v>28</v>
      </c>
      <c r="N4657" t="s">
        <v>28</v>
      </c>
      <c r="O4657" t="s">
        <v>28</v>
      </c>
      <c r="P4657" t="s">
        <v>28</v>
      </c>
      <c r="Q4657" t="s">
        <v>28</v>
      </c>
      <c r="R4657" t="s">
        <v>28</v>
      </c>
      <c r="S4657" t="s">
        <v>28</v>
      </c>
      <c r="T4657" t="s">
        <v>28</v>
      </c>
      <c r="U4657" t="s">
        <v>28</v>
      </c>
    </row>
    <row r="4658" spans="1:21" x14ac:dyDescent="0.35">
      <c r="A4658" t="s">
        <v>47</v>
      </c>
      <c r="B4658">
        <v>19</v>
      </c>
      <c r="C4658">
        <v>2024</v>
      </c>
      <c r="D4658" t="s">
        <v>184</v>
      </c>
      <c r="E4658">
        <v>142</v>
      </c>
      <c r="F4658" t="s">
        <v>181</v>
      </c>
      <c r="G4658" t="s">
        <v>24</v>
      </c>
      <c r="H4658" t="s">
        <v>25</v>
      </c>
      <c r="I4658">
        <v>100</v>
      </c>
      <c r="J4658" t="s">
        <v>31</v>
      </c>
      <c r="K4658" t="s">
        <v>28</v>
      </c>
      <c r="L4658">
        <v>5</v>
      </c>
      <c r="M4658">
        <v>1</v>
      </c>
      <c r="N4658" t="s">
        <v>27</v>
      </c>
      <c r="O4658" t="s">
        <v>27</v>
      </c>
      <c r="Q4658" t="s">
        <v>27</v>
      </c>
      <c r="R4658" t="s">
        <v>27</v>
      </c>
      <c r="S4658">
        <v>50</v>
      </c>
      <c r="T4658">
        <v>150</v>
      </c>
      <c r="U4658" t="s">
        <v>29</v>
      </c>
    </row>
    <row r="4659" spans="1:21" x14ac:dyDescent="0.35">
      <c r="A4659" t="s">
        <v>48</v>
      </c>
      <c r="B4659">
        <v>20</v>
      </c>
      <c r="C4659">
        <v>2024</v>
      </c>
      <c r="D4659" t="s">
        <v>184</v>
      </c>
      <c r="E4659">
        <v>142</v>
      </c>
      <c r="F4659" t="s">
        <v>181</v>
      </c>
      <c r="G4659" t="s">
        <v>24</v>
      </c>
      <c r="H4659" t="s">
        <v>144</v>
      </c>
      <c r="K4659" t="s">
        <v>28</v>
      </c>
      <c r="L4659" t="s">
        <v>28</v>
      </c>
      <c r="M4659" t="s">
        <v>28</v>
      </c>
      <c r="N4659" t="s">
        <v>28</v>
      </c>
      <c r="O4659" t="s">
        <v>28</v>
      </c>
      <c r="P4659" t="s">
        <v>28</v>
      </c>
      <c r="Q4659" t="s">
        <v>28</v>
      </c>
      <c r="R4659" t="s">
        <v>28</v>
      </c>
      <c r="S4659" t="s">
        <v>28</v>
      </c>
      <c r="T4659" t="s">
        <v>28</v>
      </c>
      <c r="U4659" t="s">
        <v>28</v>
      </c>
    </row>
    <row r="4660" spans="1:21" x14ac:dyDescent="0.35">
      <c r="A4660" t="s">
        <v>49</v>
      </c>
      <c r="B4660">
        <v>21</v>
      </c>
      <c r="C4660">
        <v>2024</v>
      </c>
      <c r="D4660" t="s">
        <v>184</v>
      </c>
      <c r="E4660">
        <v>142</v>
      </c>
      <c r="F4660" t="s">
        <v>181</v>
      </c>
      <c r="G4660" t="s">
        <v>24</v>
      </c>
      <c r="H4660" t="s">
        <v>25</v>
      </c>
      <c r="I4660">
        <v>100</v>
      </c>
      <c r="J4660" t="s">
        <v>31</v>
      </c>
      <c r="K4660" t="s">
        <v>28</v>
      </c>
      <c r="L4660">
        <v>5</v>
      </c>
      <c r="M4660">
        <v>1</v>
      </c>
      <c r="N4660" t="s">
        <v>27</v>
      </c>
      <c r="O4660" t="s">
        <v>27</v>
      </c>
      <c r="Q4660" t="s">
        <v>27</v>
      </c>
      <c r="R4660" t="s">
        <v>27</v>
      </c>
      <c r="S4660">
        <v>24</v>
      </c>
      <c r="T4660">
        <v>100</v>
      </c>
      <c r="U4660" t="s">
        <v>29</v>
      </c>
    </row>
    <row r="4661" spans="1:21" x14ac:dyDescent="0.35">
      <c r="A4661" t="s">
        <v>50</v>
      </c>
      <c r="B4661">
        <v>22</v>
      </c>
      <c r="C4661">
        <v>2024</v>
      </c>
      <c r="D4661" t="s">
        <v>184</v>
      </c>
      <c r="E4661">
        <v>142</v>
      </c>
      <c r="F4661" t="s">
        <v>181</v>
      </c>
      <c r="G4661" t="s">
        <v>24</v>
      </c>
      <c r="H4661" t="s">
        <v>144</v>
      </c>
      <c r="K4661" t="s">
        <v>28</v>
      </c>
      <c r="L4661" t="s">
        <v>28</v>
      </c>
      <c r="M4661" t="s">
        <v>28</v>
      </c>
      <c r="N4661" t="s">
        <v>28</v>
      </c>
      <c r="O4661" t="s">
        <v>28</v>
      </c>
      <c r="P4661" t="s">
        <v>28</v>
      </c>
      <c r="Q4661" t="s">
        <v>28</v>
      </c>
      <c r="R4661" t="s">
        <v>28</v>
      </c>
      <c r="S4661" t="s">
        <v>28</v>
      </c>
      <c r="T4661" t="s">
        <v>28</v>
      </c>
      <c r="U4661" t="s">
        <v>28</v>
      </c>
    </row>
    <row r="4662" spans="1:21" x14ac:dyDescent="0.35">
      <c r="A4662" t="s">
        <v>51</v>
      </c>
      <c r="B4662">
        <v>23</v>
      </c>
      <c r="C4662">
        <v>2024</v>
      </c>
      <c r="D4662" t="s">
        <v>184</v>
      </c>
      <c r="E4662">
        <v>142</v>
      </c>
      <c r="F4662" t="s">
        <v>181</v>
      </c>
      <c r="G4662" t="s">
        <v>24</v>
      </c>
      <c r="H4662" t="s">
        <v>144</v>
      </c>
      <c r="K4662" t="s">
        <v>28</v>
      </c>
      <c r="L4662" t="s">
        <v>28</v>
      </c>
      <c r="M4662" t="s">
        <v>28</v>
      </c>
      <c r="N4662" t="s">
        <v>28</v>
      </c>
      <c r="O4662" t="s">
        <v>28</v>
      </c>
      <c r="P4662" t="s">
        <v>28</v>
      </c>
      <c r="Q4662" t="s">
        <v>28</v>
      </c>
      <c r="R4662" t="s">
        <v>28</v>
      </c>
      <c r="S4662" t="s">
        <v>28</v>
      </c>
      <c r="T4662" t="s">
        <v>28</v>
      </c>
      <c r="U4662" t="s">
        <v>28</v>
      </c>
    </row>
    <row r="4663" spans="1:21" x14ac:dyDescent="0.35">
      <c r="A4663" t="s">
        <v>52</v>
      </c>
      <c r="B4663">
        <v>24</v>
      </c>
      <c r="C4663">
        <v>2024</v>
      </c>
      <c r="D4663" t="s">
        <v>184</v>
      </c>
      <c r="E4663">
        <v>142</v>
      </c>
      <c r="F4663" t="s">
        <v>181</v>
      </c>
      <c r="G4663" t="s">
        <v>24</v>
      </c>
      <c r="H4663" t="s">
        <v>25</v>
      </c>
      <c r="I4663">
        <v>150</v>
      </c>
      <c r="J4663" t="s">
        <v>31</v>
      </c>
      <c r="K4663" t="s">
        <v>28</v>
      </c>
      <c r="L4663">
        <v>5</v>
      </c>
      <c r="M4663">
        <v>1</v>
      </c>
      <c r="N4663" t="s">
        <v>27</v>
      </c>
      <c r="O4663" t="s">
        <v>27</v>
      </c>
      <c r="P4663">
        <v>18</v>
      </c>
      <c r="Q4663" t="s">
        <v>32</v>
      </c>
      <c r="R4663" t="s">
        <v>32</v>
      </c>
      <c r="S4663">
        <v>50</v>
      </c>
      <c r="T4663">
        <v>161</v>
      </c>
      <c r="U4663" t="s">
        <v>29</v>
      </c>
    </row>
    <row r="4664" spans="1:21" x14ac:dyDescent="0.35">
      <c r="A4664" t="s">
        <v>53</v>
      </c>
      <c r="B4664">
        <v>25</v>
      </c>
      <c r="C4664">
        <v>2024</v>
      </c>
      <c r="D4664" t="s">
        <v>184</v>
      </c>
      <c r="E4664">
        <v>142</v>
      </c>
      <c r="F4664" t="s">
        <v>181</v>
      </c>
      <c r="G4664" t="s">
        <v>24</v>
      </c>
      <c r="H4664" t="s">
        <v>25</v>
      </c>
      <c r="I4664">
        <v>150</v>
      </c>
      <c r="J4664" t="s">
        <v>106</v>
      </c>
      <c r="K4664" t="s">
        <v>28</v>
      </c>
      <c r="L4664">
        <v>4</v>
      </c>
      <c r="M4664">
        <v>1</v>
      </c>
      <c r="N4664" t="s">
        <v>27</v>
      </c>
      <c r="O4664" t="s">
        <v>27</v>
      </c>
      <c r="Q4664" t="s">
        <v>27</v>
      </c>
      <c r="R4664" t="s">
        <v>27</v>
      </c>
      <c r="S4664">
        <v>50</v>
      </c>
      <c r="T4664">
        <v>150</v>
      </c>
      <c r="U4664" t="s">
        <v>29</v>
      </c>
    </row>
    <row r="4665" spans="1:21" x14ac:dyDescent="0.35">
      <c r="A4665" t="s">
        <v>54</v>
      </c>
      <c r="B4665">
        <v>26</v>
      </c>
      <c r="C4665">
        <v>2024</v>
      </c>
      <c r="D4665" t="s">
        <v>184</v>
      </c>
      <c r="E4665">
        <v>142</v>
      </c>
      <c r="F4665" t="s">
        <v>181</v>
      </c>
      <c r="G4665" t="s">
        <v>24</v>
      </c>
      <c r="H4665" t="s">
        <v>144</v>
      </c>
      <c r="K4665" t="s">
        <v>28</v>
      </c>
      <c r="L4665" t="s">
        <v>28</v>
      </c>
      <c r="M4665" t="s">
        <v>28</v>
      </c>
      <c r="N4665" t="s">
        <v>28</v>
      </c>
      <c r="O4665" t="s">
        <v>28</v>
      </c>
      <c r="P4665" t="s">
        <v>28</v>
      </c>
      <c r="Q4665" t="s">
        <v>28</v>
      </c>
      <c r="R4665" t="s">
        <v>28</v>
      </c>
      <c r="S4665" t="s">
        <v>28</v>
      </c>
      <c r="T4665" t="s">
        <v>28</v>
      </c>
      <c r="U4665" t="s">
        <v>28</v>
      </c>
    </row>
    <row r="4666" spans="1:21" x14ac:dyDescent="0.35">
      <c r="A4666" t="s">
        <v>55</v>
      </c>
      <c r="B4666">
        <v>27</v>
      </c>
      <c r="C4666">
        <v>2024</v>
      </c>
      <c r="D4666" t="s">
        <v>184</v>
      </c>
      <c r="E4666">
        <v>142</v>
      </c>
      <c r="F4666" t="s">
        <v>181</v>
      </c>
      <c r="G4666" t="s">
        <v>24</v>
      </c>
      <c r="H4666" t="s">
        <v>144</v>
      </c>
      <c r="K4666" t="s">
        <v>28</v>
      </c>
      <c r="L4666" t="s">
        <v>28</v>
      </c>
      <c r="M4666" t="s">
        <v>28</v>
      </c>
      <c r="N4666" t="s">
        <v>28</v>
      </c>
      <c r="O4666" t="s">
        <v>28</v>
      </c>
      <c r="P4666" t="s">
        <v>28</v>
      </c>
      <c r="Q4666" t="s">
        <v>28</v>
      </c>
      <c r="R4666" t="s">
        <v>28</v>
      </c>
      <c r="S4666" t="s">
        <v>28</v>
      </c>
      <c r="T4666" t="s">
        <v>28</v>
      </c>
      <c r="U4666" t="s">
        <v>28</v>
      </c>
    </row>
    <row r="4667" spans="1:21" x14ac:dyDescent="0.35">
      <c r="A4667" t="s">
        <v>56</v>
      </c>
      <c r="B4667">
        <v>28</v>
      </c>
      <c r="C4667">
        <v>2024</v>
      </c>
      <c r="D4667" t="s">
        <v>184</v>
      </c>
      <c r="E4667">
        <v>142</v>
      </c>
      <c r="F4667" t="s">
        <v>181</v>
      </c>
      <c r="G4667" t="s">
        <v>24</v>
      </c>
      <c r="H4667" t="s">
        <v>25</v>
      </c>
      <c r="I4667">
        <v>500</v>
      </c>
      <c r="J4667" t="s">
        <v>31</v>
      </c>
      <c r="K4667" t="s">
        <v>28</v>
      </c>
      <c r="L4667">
        <v>5</v>
      </c>
      <c r="M4667">
        <v>1</v>
      </c>
      <c r="N4667" t="s">
        <v>27</v>
      </c>
      <c r="O4667" t="s">
        <v>27</v>
      </c>
      <c r="P4667">
        <v>21</v>
      </c>
      <c r="Q4667" t="s">
        <v>27</v>
      </c>
      <c r="R4667" t="s">
        <v>32</v>
      </c>
      <c r="S4667">
        <v>24</v>
      </c>
      <c r="T4667">
        <v>300</v>
      </c>
      <c r="U4667" t="s">
        <v>29</v>
      </c>
    </row>
    <row r="4668" spans="1:21" x14ac:dyDescent="0.35">
      <c r="A4668" t="s">
        <v>57</v>
      </c>
      <c r="B4668">
        <v>29</v>
      </c>
      <c r="C4668">
        <v>2024</v>
      </c>
      <c r="D4668" t="s">
        <v>184</v>
      </c>
      <c r="E4668">
        <v>142</v>
      </c>
      <c r="F4668" t="s">
        <v>181</v>
      </c>
      <c r="G4668" t="s">
        <v>24</v>
      </c>
      <c r="H4668" t="s">
        <v>144</v>
      </c>
      <c r="K4668" t="s">
        <v>28</v>
      </c>
      <c r="L4668" t="s">
        <v>28</v>
      </c>
      <c r="M4668" t="s">
        <v>28</v>
      </c>
      <c r="N4668" t="s">
        <v>28</v>
      </c>
      <c r="O4668" t="s">
        <v>28</v>
      </c>
      <c r="P4668" t="s">
        <v>28</v>
      </c>
      <c r="Q4668" t="s">
        <v>28</v>
      </c>
      <c r="R4668" t="s">
        <v>28</v>
      </c>
      <c r="S4668" t="s">
        <v>28</v>
      </c>
      <c r="T4668" t="s">
        <v>28</v>
      </c>
      <c r="U4668" t="s">
        <v>28</v>
      </c>
    </row>
    <row r="4669" spans="1:21" x14ac:dyDescent="0.35">
      <c r="A4669" t="s">
        <v>58</v>
      </c>
      <c r="B4669">
        <v>30</v>
      </c>
      <c r="C4669">
        <v>2024</v>
      </c>
      <c r="D4669" t="s">
        <v>184</v>
      </c>
      <c r="E4669">
        <v>142</v>
      </c>
      <c r="F4669" t="s">
        <v>181</v>
      </c>
      <c r="G4669" t="s">
        <v>24</v>
      </c>
      <c r="H4669" t="s">
        <v>25</v>
      </c>
      <c r="I4669">
        <v>100</v>
      </c>
      <c r="J4669" t="s">
        <v>106</v>
      </c>
      <c r="K4669" t="s">
        <v>28</v>
      </c>
      <c r="L4669">
        <v>4</v>
      </c>
      <c r="M4669">
        <v>1</v>
      </c>
      <c r="N4669" t="s">
        <v>27</v>
      </c>
      <c r="O4669" t="s">
        <v>27</v>
      </c>
      <c r="P4669">
        <v>18</v>
      </c>
      <c r="Q4669" t="s">
        <v>27</v>
      </c>
      <c r="R4669" t="s">
        <v>27</v>
      </c>
      <c r="S4669">
        <v>24</v>
      </c>
      <c r="T4669">
        <v>150</v>
      </c>
      <c r="U4669" t="s">
        <v>29</v>
      </c>
    </row>
    <row r="4670" spans="1:21" x14ac:dyDescent="0.35">
      <c r="A4670" t="s">
        <v>59</v>
      </c>
      <c r="B4670">
        <v>31</v>
      </c>
      <c r="C4670">
        <v>2024</v>
      </c>
      <c r="D4670" t="s">
        <v>184</v>
      </c>
      <c r="E4670">
        <v>142</v>
      </c>
      <c r="F4670" t="s">
        <v>181</v>
      </c>
      <c r="G4670" t="s">
        <v>24</v>
      </c>
      <c r="H4670" t="s">
        <v>144</v>
      </c>
      <c r="K4670" t="s">
        <v>28</v>
      </c>
      <c r="L4670" t="s">
        <v>28</v>
      </c>
      <c r="M4670" t="s">
        <v>28</v>
      </c>
      <c r="N4670" t="s">
        <v>28</v>
      </c>
      <c r="O4670" t="s">
        <v>28</v>
      </c>
      <c r="P4670" t="s">
        <v>28</v>
      </c>
      <c r="Q4670" t="s">
        <v>28</v>
      </c>
      <c r="R4670" t="s">
        <v>28</v>
      </c>
      <c r="S4670" t="s">
        <v>28</v>
      </c>
      <c r="T4670" t="s">
        <v>28</v>
      </c>
      <c r="U4670" t="s">
        <v>28</v>
      </c>
    </row>
    <row r="4671" spans="1:21" x14ac:dyDescent="0.35">
      <c r="A4671" t="s">
        <v>60</v>
      </c>
      <c r="B4671">
        <v>32</v>
      </c>
      <c r="C4671">
        <v>2024</v>
      </c>
      <c r="D4671" t="s">
        <v>184</v>
      </c>
      <c r="E4671">
        <v>142</v>
      </c>
      <c r="F4671" t="s">
        <v>181</v>
      </c>
      <c r="G4671" t="s">
        <v>24</v>
      </c>
      <c r="H4671" t="s">
        <v>25</v>
      </c>
      <c r="I4671">
        <v>200</v>
      </c>
      <c r="J4671" t="s">
        <v>106</v>
      </c>
      <c r="K4671" t="s">
        <v>28</v>
      </c>
      <c r="L4671">
        <v>4</v>
      </c>
      <c r="M4671">
        <v>1</v>
      </c>
      <c r="N4671" t="s">
        <v>27</v>
      </c>
      <c r="O4671" t="s">
        <v>27</v>
      </c>
      <c r="Q4671" t="s">
        <v>27</v>
      </c>
      <c r="R4671" t="s">
        <v>27</v>
      </c>
      <c r="S4671">
        <v>24</v>
      </c>
      <c r="T4671">
        <v>200</v>
      </c>
      <c r="U4671" t="s">
        <v>29</v>
      </c>
    </row>
    <row r="4672" spans="1:21" x14ac:dyDescent="0.35">
      <c r="A4672" t="s">
        <v>61</v>
      </c>
      <c r="B4672">
        <v>33</v>
      </c>
      <c r="C4672">
        <v>2024</v>
      </c>
      <c r="D4672" t="s">
        <v>184</v>
      </c>
      <c r="E4672">
        <v>142</v>
      </c>
      <c r="F4672" t="s">
        <v>181</v>
      </c>
      <c r="G4672" t="s">
        <v>24</v>
      </c>
      <c r="H4672" t="s">
        <v>25</v>
      </c>
      <c r="I4672">
        <v>155</v>
      </c>
      <c r="J4672" t="s">
        <v>106</v>
      </c>
      <c r="K4672" t="s">
        <v>28</v>
      </c>
      <c r="L4672">
        <v>4</v>
      </c>
      <c r="M4672">
        <v>1</v>
      </c>
      <c r="N4672" t="s">
        <v>27</v>
      </c>
      <c r="O4672" t="s">
        <v>27</v>
      </c>
      <c r="Q4672" t="s">
        <v>27</v>
      </c>
      <c r="R4672" t="s">
        <v>27</v>
      </c>
      <c r="S4672">
        <v>24</v>
      </c>
      <c r="T4672">
        <v>155</v>
      </c>
      <c r="U4672" t="s">
        <v>29</v>
      </c>
    </row>
    <row r="4673" spans="1:21" x14ac:dyDescent="0.35">
      <c r="A4673" t="s">
        <v>62</v>
      </c>
      <c r="B4673">
        <v>34</v>
      </c>
      <c r="C4673">
        <v>2024</v>
      </c>
      <c r="D4673" t="s">
        <v>184</v>
      </c>
      <c r="E4673">
        <v>142</v>
      </c>
      <c r="F4673" t="s">
        <v>181</v>
      </c>
      <c r="G4673" t="s">
        <v>24</v>
      </c>
      <c r="H4673" t="s">
        <v>25</v>
      </c>
      <c r="I4673">
        <v>60</v>
      </c>
      <c r="J4673" t="s">
        <v>106</v>
      </c>
      <c r="K4673" t="s">
        <v>28</v>
      </c>
      <c r="L4673">
        <v>4</v>
      </c>
      <c r="M4673">
        <v>1</v>
      </c>
      <c r="N4673" t="s">
        <v>27</v>
      </c>
      <c r="O4673" t="s">
        <v>27</v>
      </c>
      <c r="P4673">
        <v>18</v>
      </c>
      <c r="Q4673" t="s">
        <v>27</v>
      </c>
      <c r="R4673" t="s">
        <v>32</v>
      </c>
      <c r="S4673">
        <v>24</v>
      </c>
      <c r="T4673">
        <v>90</v>
      </c>
      <c r="U4673" t="s">
        <v>29</v>
      </c>
    </row>
    <row r="4674" spans="1:21" x14ac:dyDescent="0.35">
      <c r="A4674" t="s">
        <v>63</v>
      </c>
      <c r="B4674">
        <v>35</v>
      </c>
      <c r="C4674">
        <v>2024</v>
      </c>
      <c r="D4674" t="s">
        <v>184</v>
      </c>
      <c r="E4674">
        <v>142</v>
      </c>
      <c r="F4674" t="s">
        <v>181</v>
      </c>
      <c r="G4674" t="s">
        <v>24</v>
      </c>
      <c r="H4674" t="s">
        <v>25</v>
      </c>
      <c r="I4674">
        <v>110</v>
      </c>
      <c r="J4674" t="s">
        <v>31</v>
      </c>
      <c r="K4674" t="s">
        <v>28</v>
      </c>
      <c r="L4674">
        <v>5</v>
      </c>
      <c r="M4674">
        <v>1</v>
      </c>
      <c r="N4674" t="s">
        <v>27</v>
      </c>
      <c r="O4674" t="s">
        <v>27</v>
      </c>
      <c r="Q4674" t="s">
        <v>27</v>
      </c>
      <c r="R4674" t="s">
        <v>27</v>
      </c>
      <c r="S4674">
        <v>24</v>
      </c>
      <c r="T4674">
        <v>110</v>
      </c>
      <c r="U4674" t="s">
        <v>29</v>
      </c>
    </row>
    <row r="4675" spans="1:21" x14ac:dyDescent="0.35">
      <c r="A4675" t="s">
        <v>64</v>
      </c>
      <c r="B4675">
        <v>36</v>
      </c>
      <c r="C4675">
        <v>2024</v>
      </c>
      <c r="D4675" t="s">
        <v>184</v>
      </c>
      <c r="E4675">
        <v>142</v>
      </c>
      <c r="F4675" t="s">
        <v>181</v>
      </c>
      <c r="G4675" t="s">
        <v>24</v>
      </c>
      <c r="H4675" t="s">
        <v>25</v>
      </c>
      <c r="I4675">
        <v>115</v>
      </c>
      <c r="J4675" t="s">
        <v>31</v>
      </c>
      <c r="K4675" t="s">
        <v>28</v>
      </c>
      <c r="L4675">
        <v>5</v>
      </c>
      <c r="M4675">
        <v>1</v>
      </c>
      <c r="N4675" t="s">
        <v>27</v>
      </c>
      <c r="O4675" t="s">
        <v>27</v>
      </c>
      <c r="P4675">
        <v>21</v>
      </c>
      <c r="Q4675" t="s">
        <v>27</v>
      </c>
      <c r="R4675" t="s">
        <v>32</v>
      </c>
      <c r="S4675">
        <v>24</v>
      </c>
      <c r="T4675">
        <v>30</v>
      </c>
      <c r="U4675" t="s">
        <v>29</v>
      </c>
    </row>
    <row r="4676" spans="1:21" x14ac:dyDescent="0.35">
      <c r="A4676" t="s">
        <v>65</v>
      </c>
      <c r="B4676">
        <v>37</v>
      </c>
      <c r="C4676">
        <v>2024</v>
      </c>
      <c r="D4676" t="s">
        <v>184</v>
      </c>
      <c r="E4676">
        <v>142</v>
      </c>
      <c r="F4676" t="s">
        <v>181</v>
      </c>
      <c r="G4676" t="s">
        <v>24</v>
      </c>
      <c r="H4676" t="s">
        <v>144</v>
      </c>
      <c r="K4676" t="s">
        <v>28</v>
      </c>
      <c r="L4676" t="s">
        <v>28</v>
      </c>
      <c r="M4676" t="s">
        <v>28</v>
      </c>
      <c r="N4676" t="s">
        <v>28</v>
      </c>
      <c r="O4676" t="s">
        <v>28</v>
      </c>
      <c r="P4676" t="s">
        <v>28</v>
      </c>
      <c r="Q4676" t="s">
        <v>28</v>
      </c>
      <c r="R4676" t="s">
        <v>28</v>
      </c>
      <c r="S4676" t="s">
        <v>28</v>
      </c>
      <c r="T4676" t="s">
        <v>28</v>
      </c>
      <c r="U4676" t="s">
        <v>28</v>
      </c>
    </row>
    <row r="4677" spans="1:21" x14ac:dyDescent="0.35">
      <c r="A4677" t="s">
        <v>66</v>
      </c>
      <c r="B4677">
        <v>38</v>
      </c>
      <c r="C4677">
        <v>2024</v>
      </c>
      <c r="D4677" t="s">
        <v>184</v>
      </c>
      <c r="E4677">
        <v>142</v>
      </c>
      <c r="F4677" t="s">
        <v>181</v>
      </c>
      <c r="G4677" t="s">
        <v>24</v>
      </c>
      <c r="H4677" t="s">
        <v>25</v>
      </c>
      <c r="I4677">
        <v>175</v>
      </c>
      <c r="J4677" t="s">
        <v>31</v>
      </c>
      <c r="K4677" t="s">
        <v>28</v>
      </c>
      <c r="L4677">
        <v>5</v>
      </c>
      <c r="M4677">
        <v>1</v>
      </c>
      <c r="N4677" t="s">
        <v>27</v>
      </c>
      <c r="O4677" t="s">
        <v>27</v>
      </c>
      <c r="P4677">
        <v>18</v>
      </c>
      <c r="Q4677" t="s">
        <v>27</v>
      </c>
      <c r="R4677" t="s">
        <v>27</v>
      </c>
      <c r="S4677">
        <v>24</v>
      </c>
      <c r="T4677">
        <v>150</v>
      </c>
      <c r="U4677" t="s">
        <v>29</v>
      </c>
    </row>
    <row r="4678" spans="1:21" x14ac:dyDescent="0.35">
      <c r="A4678" t="s">
        <v>67</v>
      </c>
      <c r="B4678">
        <v>39</v>
      </c>
      <c r="C4678">
        <v>2024</v>
      </c>
      <c r="D4678" t="s">
        <v>184</v>
      </c>
      <c r="E4678">
        <v>142</v>
      </c>
      <c r="F4678" t="s">
        <v>181</v>
      </c>
      <c r="G4678" t="s">
        <v>24</v>
      </c>
      <c r="H4678" t="s">
        <v>25</v>
      </c>
      <c r="I4678">
        <v>203.5</v>
      </c>
      <c r="J4678" t="s">
        <v>106</v>
      </c>
      <c r="K4678" t="s">
        <v>28</v>
      </c>
      <c r="L4678">
        <v>4</v>
      </c>
      <c r="M4678">
        <v>1</v>
      </c>
      <c r="N4678" t="s">
        <v>27</v>
      </c>
      <c r="O4678" t="s">
        <v>27</v>
      </c>
      <c r="P4678">
        <v>18</v>
      </c>
      <c r="Q4678" t="s">
        <v>27</v>
      </c>
      <c r="R4678" t="s">
        <v>27</v>
      </c>
      <c r="S4678">
        <v>24</v>
      </c>
      <c r="T4678">
        <v>203.5</v>
      </c>
      <c r="U4678" t="s">
        <v>29</v>
      </c>
    </row>
    <row r="4679" spans="1:21" x14ac:dyDescent="0.35">
      <c r="A4679" t="s">
        <v>68</v>
      </c>
      <c r="B4679">
        <v>40</v>
      </c>
      <c r="C4679">
        <v>2024</v>
      </c>
      <c r="D4679" t="s">
        <v>184</v>
      </c>
      <c r="E4679">
        <v>142</v>
      </c>
      <c r="F4679" t="s">
        <v>181</v>
      </c>
      <c r="G4679" t="s">
        <v>24</v>
      </c>
      <c r="H4679" t="s">
        <v>25</v>
      </c>
      <c r="I4679">
        <v>100</v>
      </c>
      <c r="J4679" t="s">
        <v>31</v>
      </c>
      <c r="K4679" t="s">
        <v>28</v>
      </c>
      <c r="L4679">
        <v>5</v>
      </c>
      <c r="M4679">
        <v>1</v>
      </c>
      <c r="N4679" t="s">
        <v>27</v>
      </c>
      <c r="O4679" t="s">
        <v>27</v>
      </c>
      <c r="Q4679" t="s">
        <v>27</v>
      </c>
      <c r="R4679" t="s">
        <v>27</v>
      </c>
      <c r="S4679">
        <v>24</v>
      </c>
      <c r="T4679">
        <v>200</v>
      </c>
      <c r="U4679" t="s">
        <v>29</v>
      </c>
    </row>
    <row r="4680" spans="1:21" x14ac:dyDescent="0.35">
      <c r="A4680" t="s">
        <v>69</v>
      </c>
      <c r="B4680">
        <v>41</v>
      </c>
      <c r="C4680">
        <v>2024</v>
      </c>
      <c r="D4680" t="s">
        <v>184</v>
      </c>
      <c r="E4680">
        <v>142</v>
      </c>
      <c r="F4680" t="s">
        <v>181</v>
      </c>
      <c r="G4680" t="s">
        <v>24</v>
      </c>
      <c r="H4680" t="s">
        <v>25</v>
      </c>
      <c r="I4680">
        <v>216</v>
      </c>
      <c r="J4680" t="s">
        <v>31</v>
      </c>
      <c r="K4680" t="s">
        <v>28</v>
      </c>
      <c r="L4680">
        <v>5</v>
      </c>
      <c r="M4680">
        <v>1</v>
      </c>
      <c r="N4680" t="s">
        <v>27</v>
      </c>
      <c r="O4680" t="s">
        <v>27</v>
      </c>
      <c r="Q4680" t="s">
        <v>27</v>
      </c>
      <c r="R4680" t="s">
        <v>27</v>
      </c>
      <c r="S4680">
        <v>24</v>
      </c>
      <c r="T4680">
        <v>216</v>
      </c>
      <c r="U4680" t="s">
        <v>29</v>
      </c>
    </row>
    <row r="4681" spans="1:21" x14ac:dyDescent="0.35">
      <c r="A4681" t="s">
        <v>70</v>
      </c>
      <c r="B4681">
        <v>42</v>
      </c>
      <c r="C4681">
        <v>2024</v>
      </c>
      <c r="D4681" t="s">
        <v>184</v>
      </c>
      <c r="E4681">
        <v>142</v>
      </c>
      <c r="F4681" t="s">
        <v>181</v>
      </c>
      <c r="G4681" t="s">
        <v>24</v>
      </c>
      <c r="H4681" t="s">
        <v>144</v>
      </c>
      <c r="K4681" t="s">
        <v>28</v>
      </c>
      <c r="L4681" t="s">
        <v>28</v>
      </c>
      <c r="M4681" t="s">
        <v>28</v>
      </c>
      <c r="N4681" t="s">
        <v>28</v>
      </c>
      <c r="O4681" t="s">
        <v>28</v>
      </c>
      <c r="P4681" t="s">
        <v>28</v>
      </c>
      <c r="Q4681" t="s">
        <v>28</v>
      </c>
      <c r="R4681" t="s">
        <v>28</v>
      </c>
      <c r="S4681" t="s">
        <v>28</v>
      </c>
      <c r="T4681" t="s">
        <v>28</v>
      </c>
      <c r="U4681" t="s">
        <v>28</v>
      </c>
    </row>
    <row r="4682" spans="1:21" x14ac:dyDescent="0.35">
      <c r="A4682" t="s">
        <v>71</v>
      </c>
      <c r="B4682">
        <v>44</v>
      </c>
      <c r="C4682">
        <v>2024</v>
      </c>
      <c r="D4682" t="s">
        <v>184</v>
      </c>
      <c r="E4682">
        <v>142</v>
      </c>
      <c r="F4682" t="s">
        <v>181</v>
      </c>
      <c r="G4682" t="s">
        <v>24</v>
      </c>
      <c r="H4682" t="s">
        <v>144</v>
      </c>
      <c r="K4682" t="s">
        <v>28</v>
      </c>
      <c r="L4682" t="s">
        <v>28</v>
      </c>
      <c r="M4682" t="s">
        <v>28</v>
      </c>
      <c r="N4682" t="s">
        <v>28</v>
      </c>
      <c r="O4682" t="s">
        <v>28</v>
      </c>
      <c r="P4682" t="s">
        <v>28</v>
      </c>
      <c r="Q4682" t="s">
        <v>28</v>
      </c>
      <c r="R4682" t="s">
        <v>28</v>
      </c>
      <c r="S4682" t="s">
        <v>28</v>
      </c>
      <c r="T4682" t="s">
        <v>28</v>
      </c>
      <c r="U4682" t="s">
        <v>28</v>
      </c>
    </row>
    <row r="4683" spans="1:21" x14ac:dyDescent="0.35">
      <c r="A4683" t="s">
        <v>72</v>
      </c>
      <c r="B4683">
        <v>45</v>
      </c>
      <c r="C4683">
        <v>2024</v>
      </c>
      <c r="D4683" t="s">
        <v>184</v>
      </c>
      <c r="E4683">
        <v>142</v>
      </c>
      <c r="F4683" t="s">
        <v>181</v>
      </c>
      <c r="G4683" t="s">
        <v>24</v>
      </c>
      <c r="H4683" t="s">
        <v>144</v>
      </c>
      <c r="K4683" t="s">
        <v>28</v>
      </c>
      <c r="L4683" t="s">
        <v>28</v>
      </c>
      <c r="M4683" t="s">
        <v>28</v>
      </c>
      <c r="N4683" t="s">
        <v>28</v>
      </c>
      <c r="O4683" t="s">
        <v>28</v>
      </c>
      <c r="P4683" t="s">
        <v>28</v>
      </c>
      <c r="Q4683" t="s">
        <v>28</v>
      </c>
      <c r="R4683" t="s">
        <v>28</v>
      </c>
      <c r="S4683" t="s">
        <v>28</v>
      </c>
      <c r="T4683" t="s">
        <v>28</v>
      </c>
      <c r="U4683" t="s">
        <v>28</v>
      </c>
    </row>
    <row r="4684" spans="1:21" x14ac:dyDescent="0.35">
      <c r="A4684" t="s">
        <v>73</v>
      </c>
      <c r="B4684">
        <v>46</v>
      </c>
      <c r="C4684">
        <v>2024</v>
      </c>
      <c r="D4684" t="s">
        <v>184</v>
      </c>
      <c r="E4684">
        <v>142</v>
      </c>
      <c r="F4684" t="s">
        <v>181</v>
      </c>
      <c r="G4684" t="s">
        <v>24</v>
      </c>
      <c r="H4684" t="s">
        <v>144</v>
      </c>
      <c r="K4684" t="s">
        <v>28</v>
      </c>
      <c r="L4684" t="s">
        <v>28</v>
      </c>
      <c r="M4684" t="s">
        <v>28</v>
      </c>
      <c r="N4684" t="s">
        <v>28</v>
      </c>
      <c r="O4684" t="s">
        <v>28</v>
      </c>
      <c r="P4684" t="s">
        <v>28</v>
      </c>
      <c r="Q4684" t="s">
        <v>28</v>
      </c>
      <c r="R4684" t="s">
        <v>28</v>
      </c>
      <c r="S4684" t="s">
        <v>28</v>
      </c>
      <c r="T4684" t="s">
        <v>28</v>
      </c>
      <c r="U4684" t="s">
        <v>28</v>
      </c>
    </row>
    <row r="4685" spans="1:21" x14ac:dyDescent="0.35">
      <c r="A4685" t="s">
        <v>74</v>
      </c>
      <c r="B4685">
        <v>47</v>
      </c>
      <c r="C4685">
        <v>2024</v>
      </c>
      <c r="D4685" t="s">
        <v>184</v>
      </c>
      <c r="E4685">
        <v>142</v>
      </c>
      <c r="F4685" t="s">
        <v>181</v>
      </c>
      <c r="G4685" t="s">
        <v>24</v>
      </c>
      <c r="H4685" t="s">
        <v>25</v>
      </c>
      <c r="I4685">
        <v>60</v>
      </c>
      <c r="J4685" t="s">
        <v>106</v>
      </c>
      <c r="K4685" t="s">
        <v>28</v>
      </c>
      <c r="L4685">
        <v>4</v>
      </c>
      <c r="M4685">
        <v>1</v>
      </c>
      <c r="N4685" t="s">
        <v>27</v>
      </c>
      <c r="O4685" t="s">
        <v>27</v>
      </c>
      <c r="Q4685" t="s">
        <v>27</v>
      </c>
      <c r="R4685" t="s">
        <v>27</v>
      </c>
      <c r="S4685">
        <v>24</v>
      </c>
      <c r="T4685">
        <v>60</v>
      </c>
      <c r="U4685" t="s">
        <v>29</v>
      </c>
    </row>
    <row r="4686" spans="1:21" x14ac:dyDescent="0.35">
      <c r="A4686" t="s">
        <v>75</v>
      </c>
      <c r="B4686">
        <v>48</v>
      </c>
      <c r="C4686">
        <v>2024</v>
      </c>
      <c r="D4686" t="s">
        <v>184</v>
      </c>
      <c r="E4686">
        <v>142</v>
      </c>
      <c r="F4686" t="s">
        <v>181</v>
      </c>
      <c r="G4686" t="s">
        <v>24</v>
      </c>
      <c r="H4686" t="s">
        <v>25</v>
      </c>
      <c r="I4686">
        <v>140</v>
      </c>
      <c r="J4686" t="s">
        <v>106</v>
      </c>
      <c r="K4686" t="s">
        <v>28</v>
      </c>
      <c r="L4686">
        <v>4</v>
      </c>
      <c r="M4686">
        <v>1</v>
      </c>
      <c r="N4686" t="s">
        <v>27</v>
      </c>
      <c r="O4686" t="s">
        <v>27</v>
      </c>
      <c r="Q4686" t="s">
        <v>27</v>
      </c>
      <c r="R4686" t="s">
        <v>27</v>
      </c>
      <c r="S4686">
        <v>24</v>
      </c>
      <c r="T4686">
        <v>100</v>
      </c>
      <c r="U4686" t="s">
        <v>29</v>
      </c>
    </row>
    <row r="4687" spans="1:21" x14ac:dyDescent="0.35">
      <c r="A4687" t="s">
        <v>76</v>
      </c>
      <c r="B4687">
        <v>49</v>
      </c>
      <c r="C4687">
        <v>2024</v>
      </c>
      <c r="D4687" t="s">
        <v>184</v>
      </c>
      <c r="E4687">
        <v>142</v>
      </c>
      <c r="F4687" t="s">
        <v>181</v>
      </c>
      <c r="G4687" t="s">
        <v>24</v>
      </c>
      <c r="H4687" t="s">
        <v>25</v>
      </c>
      <c r="I4687">
        <v>70</v>
      </c>
      <c r="J4687" t="s">
        <v>106</v>
      </c>
      <c r="K4687" t="s">
        <v>28</v>
      </c>
      <c r="L4687">
        <v>4</v>
      </c>
      <c r="M4687">
        <v>1</v>
      </c>
      <c r="N4687" t="s">
        <v>27</v>
      </c>
      <c r="O4687" t="s">
        <v>27</v>
      </c>
      <c r="Q4687" t="s">
        <v>27</v>
      </c>
      <c r="R4687" t="s">
        <v>27</v>
      </c>
      <c r="S4687">
        <v>24</v>
      </c>
      <c r="T4687">
        <v>47</v>
      </c>
      <c r="U4687" t="s">
        <v>29</v>
      </c>
    </row>
    <row r="4688" spans="1:21" x14ac:dyDescent="0.35">
      <c r="A4688" t="s">
        <v>77</v>
      </c>
      <c r="B4688">
        <v>50</v>
      </c>
      <c r="C4688">
        <v>2024</v>
      </c>
      <c r="D4688" t="s">
        <v>184</v>
      </c>
      <c r="E4688">
        <v>142</v>
      </c>
      <c r="F4688" t="s">
        <v>181</v>
      </c>
      <c r="G4688" t="s">
        <v>24</v>
      </c>
      <c r="H4688" t="s">
        <v>25</v>
      </c>
      <c r="I4688">
        <v>120</v>
      </c>
      <c r="J4688" t="s">
        <v>31</v>
      </c>
      <c r="K4688" t="s">
        <v>28</v>
      </c>
      <c r="L4688">
        <v>5</v>
      </c>
      <c r="M4688">
        <v>1</v>
      </c>
      <c r="N4688" t="s">
        <v>27</v>
      </c>
      <c r="O4688" t="s">
        <v>27</v>
      </c>
      <c r="Q4688" t="s">
        <v>27</v>
      </c>
      <c r="R4688" t="s">
        <v>27</v>
      </c>
      <c r="S4688">
        <v>24</v>
      </c>
      <c r="T4688">
        <v>120</v>
      </c>
      <c r="U4688" t="s">
        <v>29</v>
      </c>
    </row>
    <row r="4689" spans="1:21" x14ac:dyDescent="0.35">
      <c r="A4689" t="s">
        <v>78</v>
      </c>
      <c r="B4689">
        <v>51</v>
      </c>
      <c r="C4689">
        <v>2024</v>
      </c>
      <c r="D4689" t="s">
        <v>184</v>
      </c>
      <c r="E4689">
        <v>142</v>
      </c>
      <c r="F4689" t="s">
        <v>181</v>
      </c>
      <c r="G4689" t="s">
        <v>24</v>
      </c>
      <c r="H4689" t="s">
        <v>25</v>
      </c>
      <c r="I4689">
        <v>130</v>
      </c>
      <c r="J4689" t="s">
        <v>31</v>
      </c>
      <c r="K4689" t="s">
        <v>28</v>
      </c>
      <c r="L4689">
        <v>5</v>
      </c>
      <c r="M4689">
        <v>1</v>
      </c>
      <c r="N4689" t="s">
        <v>27</v>
      </c>
      <c r="O4689" t="s">
        <v>27</v>
      </c>
      <c r="Q4689" t="s">
        <v>27</v>
      </c>
      <c r="R4689" t="s">
        <v>27</v>
      </c>
      <c r="S4689">
        <v>24</v>
      </c>
      <c r="T4689">
        <v>150</v>
      </c>
      <c r="U4689" t="s">
        <v>29</v>
      </c>
    </row>
    <row r="4690" spans="1:21" x14ac:dyDescent="0.35">
      <c r="A4690" t="s">
        <v>79</v>
      </c>
      <c r="B4690">
        <v>53</v>
      </c>
      <c r="C4690">
        <v>2024</v>
      </c>
      <c r="D4690" t="s">
        <v>184</v>
      </c>
      <c r="E4690">
        <v>142</v>
      </c>
      <c r="F4690" t="s">
        <v>181</v>
      </c>
      <c r="G4690" t="s">
        <v>24</v>
      </c>
      <c r="H4690" t="s">
        <v>25</v>
      </c>
      <c r="I4690">
        <v>150</v>
      </c>
      <c r="J4690" t="s">
        <v>31</v>
      </c>
      <c r="K4690" t="s">
        <v>28</v>
      </c>
      <c r="L4690">
        <v>5</v>
      </c>
      <c r="M4690">
        <v>1</v>
      </c>
      <c r="N4690" t="s">
        <v>27</v>
      </c>
      <c r="O4690" t="s">
        <v>27</v>
      </c>
      <c r="Q4690" t="s">
        <v>27</v>
      </c>
      <c r="R4690" t="s">
        <v>27</v>
      </c>
      <c r="S4690">
        <v>24</v>
      </c>
      <c r="T4690">
        <v>150</v>
      </c>
      <c r="U4690" t="s">
        <v>29</v>
      </c>
    </row>
    <row r="4691" spans="1:21" x14ac:dyDescent="0.35">
      <c r="A4691" t="s">
        <v>80</v>
      </c>
      <c r="B4691">
        <v>54</v>
      </c>
      <c r="C4691">
        <v>2024</v>
      </c>
      <c r="D4691" t="s">
        <v>184</v>
      </c>
      <c r="E4691">
        <v>142</v>
      </c>
      <c r="F4691" t="s">
        <v>181</v>
      </c>
      <c r="G4691" t="s">
        <v>24</v>
      </c>
      <c r="H4691" t="s">
        <v>25</v>
      </c>
      <c r="I4691">
        <v>200</v>
      </c>
      <c r="J4691" t="s">
        <v>31</v>
      </c>
      <c r="K4691" t="s">
        <v>28</v>
      </c>
      <c r="L4691">
        <v>5</v>
      </c>
      <c r="M4691">
        <v>1</v>
      </c>
      <c r="N4691" t="s">
        <v>27</v>
      </c>
      <c r="O4691" t="s">
        <v>27</v>
      </c>
      <c r="Q4691" t="s">
        <v>27</v>
      </c>
      <c r="R4691" t="s">
        <v>27</v>
      </c>
      <c r="S4691">
        <v>50</v>
      </c>
      <c r="T4691">
        <v>100</v>
      </c>
      <c r="U4691" t="s">
        <v>29</v>
      </c>
    </row>
    <row r="4692" spans="1:21" x14ac:dyDescent="0.35">
      <c r="A4692" t="s">
        <v>81</v>
      </c>
      <c r="B4692">
        <v>55</v>
      </c>
      <c r="C4692">
        <v>2024</v>
      </c>
      <c r="D4692" t="s">
        <v>184</v>
      </c>
      <c r="E4692">
        <v>142</v>
      </c>
      <c r="F4692" t="s">
        <v>181</v>
      </c>
      <c r="G4692" t="s">
        <v>24</v>
      </c>
      <c r="H4692" t="s">
        <v>144</v>
      </c>
      <c r="K4692" t="s">
        <v>28</v>
      </c>
      <c r="L4692" t="s">
        <v>28</v>
      </c>
      <c r="M4692" t="s">
        <v>28</v>
      </c>
      <c r="N4692" t="s">
        <v>28</v>
      </c>
      <c r="O4692" t="s">
        <v>28</v>
      </c>
      <c r="P4692" t="s">
        <v>28</v>
      </c>
      <c r="Q4692" t="s">
        <v>28</v>
      </c>
      <c r="R4692" t="s">
        <v>28</v>
      </c>
      <c r="S4692" t="s">
        <v>28</v>
      </c>
      <c r="T4692" t="s">
        <v>28</v>
      </c>
      <c r="U4692" t="s">
        <v>28</v>
      </c>
    </row>
    <row r="4693" spans="1:21" x14ac:dyDescent="0.35">
      <c r="A4693" t="s">
        <v>82</v>
      </c>
      <c r="B4693">
        <v>56</v>
      </c>
      <c r="C4693">
        <v>2024</v>
      </c>
      <c r="D4693" t="s">
        <v>184</v>
      </c>
      <c r="E4693">
        <v>142</v>
      </c>
      <c r="F4693" t="s">
        <v>181</v>
      </c>
      <c r="G4693" t="s">
        <v>24</v>
      </c>
      <c r="H4693" t="s">
        <v>25</v>
      </c>
      <c r="I4693">
        <v>225</v>
      </c>
      <c r="J4693" t="s">
        <v>106</v>
      </c>
      <c r="K4693" t="s">
        <v>28</v>
      </c>
      <c r="L4693">
        <v>4</v>
      </c>
      <c r="M4693">
        <v>1</v>
      </c>
      <c r="N4693" t="s">
        <v>27</v>
      </c>
      <c r="O4693" t="s">
        <v>27</v>
      </c>
      <c r="P4693">
        <v>18</v>
      </c>
      <c r="Q4693" t="s">
        <v>27</v>
      </c>
      <c r="R4693" t="s">
        <v>27</v>
      </c>
      <c r="S4693">
        <v>24</v>
      </c>
      <c r="T4693">
        <v>100</v>
      </c>
      <c r="U4693" t="s">
        <v>29</v>
      </c>
    </row>
    <row r="4694" spans="1:21" x14ac:dyDescent="0.35">
      <c r="A4694" t="s">
        <v>21</v>
      </c>
      <c r="B4694">
        <v>1</v>
      </c>
      <c r="C4694">
        <v>2024</v>
      </c>
      <c r="D4694" t="s">
        <v>185</v>
      </c>
      <c r="E4694">
        <v>143</v>
      </c>
      <c r="F4694" t="s">
        <v>114</v>
      </c>
      <c r="G4694" t="s">
        <v>24</v>
      </c>
      <c r="H4694" t="s">
        <v>25</v>
      </c>
      <c r="I4694">
        <v>328.5</v>
      </c>
      <c r="J4694" t="s">
        <v>186</v>
      </c>
      <c r="K4694" t="s">
        <v>28</v>
      </c>
      <c r="L4694">
        <v>3</v>
      </c>
      <c r="M4694">
        <v>1</v>
      </c>
      <c r="N4694" t="s">
        <v>27</v>
      </c>
      <c r="O4694" t="s">
        <v>32</v>
      </c>
      <c r="Q4694" t="s">
        <v>32</v>
      </c>
      <c r="R4694" t="s">
        <v>27</v>
      </c>
      <c r="S4694">
        <v>24</v>
      </c>
      <c r="T4694">
        <v>103.5</v>
      </c>
      <c r="U4694" t="s">
        <v>29</v>
      </c>
    </row>
    <row r="4695" spans="1:21" x14ac:dyDescent="0.35">
      <c r="A4695" t="s">
        <v>30</v>
      </c>
      <c r="B4695">
        <v>2</v>
      </c>
      <c r="C4695">
        <v>2024</v>
      </c>
      <c r="D4695" t="s">
        <v>185</v>
      </c>
      <c r="E4695">
        <v>143</v>
      </c>
      <c r="F4695" t="s">
        <v>114</v>
      </c>
      <c r="G4695" t="s">
        <v>24</v>
      </c>
      <c r="H4695" t="s">
        <v>25</v>
      </c>
      <c r="I4695">
        <v>500</v>
      </c>
      <c r="J4695" t="s">
        <v>186</v>
      </c>
      <c r="K4695" t="s">
        <v>28</v>
      </c>
      <c r="L4695">
        <v>3</v>
      </c>
      <c r="M4695">
        <v>1</v>
      </c>
      <c r="N4695" t="s">
        <v>27</v>
      </c>
      <c r="O4695" t="s">
        <v>27</v>
      </c>
      <c r="Q4695" t="s">
        <v>27</v>
      </c>
      <c r="R4695" t="s">
        <v>32</v>
      </c>
      <c r="S4695">
        <v>30</v>
      </c>
      <c r="T4695">
        <v>200</v>
      </c>
      <c r="U4695" t="s">
        <v>29</v>
      </c>
    </row>
    <row r="4696" spans="1:21" x14ac:dyDescent="0.35">
      <c r="A4696" t="s">
        <v>33</v>
      </c>
      <c r="B4696">
        <v>4</v>
      </c>
      <c r="C4696">
        <v>2024</v>
      </c>
      <c r="D4696" t="s">
        <v>185</v>
      </c>
      <c r="E4696">
        <v>143</v>
      </c>
      <c r="F4696" t="s">
        <v>114</v>
      </c>
      <c r="G4696" t="s">
        <v>24</v>
      </c>
      <c r="H4696" t="s">
        <v>25</v>
      </c>
      <c r="I4696">
        <v>500</v>
      </c>
      <c r="J4696" t="s">
        <v>186</v>
      </c>
      <c r="K4696" t="s">
        <v>28</v>
      </c>
      <c r="L4696">
        <v>3</v>
      </c>
      <c r="M4696">
        <v>1</v>
      </c>
      <c r="N4696" t="s">
        <v>27</v>
      </c>
      <c r="O4696" t="s">
        <v>27</v>
      </c>
      <c r="Q4696" t="s">
        <v>27</v>
      </c>
      <c r="R4696" t="s">
        <v>32</v>
      </c>
      <c r="S4696">
        <v>0</v>
      </c>
      <c r="T4696">
        <v>80</v>
      </c>
      <c r="U4696" t="s">
        <v>29</v>
      </c>
    </row>
    <row r="4697" spans="1:21" x14ac:dyDescent="0.35">
      <c r="A4697" t="s">
        <v>34</v>
      </c>
      <c r="B4697">
        <v>5</v>
      </c>
      <c r="C4697">
        <v>2024</v>
      </c>
      <c r="D4697" t="s">
        <v>185</v>
      </c>
      <c r="E4697">
        <v>143</v>
      </c>
      <c r="F4697" t="s">
        <v>114</v>
      </c>
      <c r="G4697" t="s">
        <v>24</v>
      </c>
      <c r="H4697" t="s">
        <v>25</v>
      </c>
      <c r="I4697">
        <v>300</v>
      </c>
      <c r="J4697" t="s">
        <v>186</v>
      </c>
      <c r="K4697" t="s">
        <v>28</v>
      </c>
      <c r="L4697">
        <v>3</v>
      </c>
      <c r="M4697">
        <v>1</v>
      </c>
      <c r="N4697" t="s">
        <v>27</v>
      </c>
      <c r="O4697" t="s">
        <v>27</v>
      </c>
      <c r="Q4697" t="s">
        <v>27</v>
      </c>
      <c r="R4697" t="s">
        <v>32</v>
      </c>
      <c r="S4697">
        <v>15</v>
      </c>
      <c r="T4697">
        <v>100</v>
      </c>
      <c r="U4697" t="s">
        <v>29</v>
      </c>
    </row>
    <row r="4698" spans="1:21" x14ac:dyDescent="0.35">
      <c r="A4698" t="s">
        <v>35</v>
      </c>
      <c r="B4698">
        <v>6</v>
      </c>
      <c r="C4698">
        <v>2024</v>
      </c>
      <c r="D4698" t="s">
        <v>185</v>
      </c>
      <c r="E4698">
        <v>143</v>
      </c>
      <c r="F4698" t="s">
        <v>114</v>
      </c>
      <c r="G4698" t="s">
        <v>24</v>
      </c>
      <c r="H4698" t="s">
        <v>25</v>
      </c>
      <c r="I4698">
        <v>500</v>
      </c>
      <c r="J4698" t="s">
        <v>186</v>
      </c>
      <c r="K4698" t="s">
        <v>28</v>
      </c>
      <c r="L4698">
        <v>3</v>
      </c>
      <c r="M4698">
        <v>1</v>
      </c>
      <c r="N4698" t="s">
        <v>27</v>
      </c>
      <c r="O4698" t="s">
        <v>27</v>
      </c>
      <c r="Q4698" t="s">
        <v>27</v>
      </c>
      <c r="R4698" t="s">
        <v>32</v>
      </c>
      <c r="S4698">
        <v>30</v>
      </c>
      <c r="T4698">
        <v>190</v>
      </c>
      <c r="U4698" t="s">
        <v>29</v>
      </c>
    </row>
    <row r="4699" spans="1:21" x14ac:dyDescent="0.35">
      <c r="A4699" t="s">
        <v>36</v>
      </c>
      <c r="B4699">
        <v>8</v>
      </c>
      <c r="C4699">
        <v>2024</v>
      </c>
      <c r="D4699" t="s">
        <v>185</v>
      </c>
      <c r="E4699">
        <v>143</v>
      </c>
      <c r="F4699" t="s">
        <v>114</v>
      </c>
      <c r="G4699" t="s">
        <v>24</v>
      </c>
      <c r="H4699" t="s">
        <v>25</v>
      </c>
      <c r="I4699">
        <v>405</v>
      </c>
      <c r="J4699" t="s">
        <v>186</v>
      </c>
      <c r="K4699" t="s">
        <v>28</v>
      </c>
      <c r="L4699">
        <v>3</v>
      </c>
      <c r="M4699">
        <v>1</v>
      </c>
      <c r="N4699" t="s">
        <v>27</v>
      </c>
      <c r="O4699" t="s">
        <v>27</v>
      </c>
      <c r="Q4699" t="s">
        <v>27</v>
      </c>
      <c r="R4699" t="s">
        <v>32</v>
      </c>
      <c r="S4699">
        <v>20</v>
      </c>
      <c r="T4699">
        <v>146</v>
      </c>
      <c r="U4699" t="s">
        <v>29</v>
      </c>
    </row>
    <row r="4700" spans="1:21" x14ac:dyDescent="0.35">
      <c r="A4700" t="s">
        <v>37</v>
      </c>
      <c r="B4700">
        <v>9</v>
      </c>
      <c r="C4700">
        <v>2024</v>
      </c>
      <c r="D4700" t="s">
        <v>185</v>
      </c>
      <c r="E4700">
        <v>143</v>
      </c>
      <c r="F4700" t="s">
        <v>114</v>
      </c>
      <c r="G4700" t="s">
        <v>24</v>
      </c>
      <c r="H4700" t="s">
        <v>25</v>
      </c>
      <c r="I4700">
        <v>380</v>
      </c>
      <c r="J4700" t="s">
        <v>186</v>
      </c>
      <c r="K4700" t="s">
        <v>28</v>
      </c>
      <c r="L4700">
        <v>3</v>
      </c>
      <c r="M4700">
        <v>1</v>
      </c>
      <c r="N4700" t="s">
        <v>27</v>
      </c>
      <c r="O4700" t="s">
        <v>27</v>
      </c>
      <c r="Q4700" t="s">
        <v>32</v>
      </c>
      <c r="R4700" t="s">
        <v>27</v>
      </c>
      <c r="S4700">
        <v>2</v>
      </c>
      <c r="T4700">
        <v>220</v>
      </c>
      <c r="U4700" t="s">
        <v>29</v>
      </c>
    </row>
    <row r="4701" spans="1:21" x14ac:dyDescent="0.35">
      <c r="A4701" t="s">
        <v>38</v>
      </c>
      <c r="B4701">
        <v>10</v>
      </c>
      <c r="C4701">
        <v>2024</v>
      </c>
      <c r="D4701" t="s">
        <v>185</v>
      </c>
      <c r="E4701">
        <v>143</v>
      </c>
      <c r="F4701" t="s">
        <v>114</v>
      </c>
      <c r="G4701" t="s">
        <v>24</v>
      </c>
      <c r="H4701" t="s">
        <v>25</v>
      </c>
      <c r="I4701">
        <v>381</v>
      </c>
      <c r="J4701" t="s">
        <v>186</v>
      </c>
      <c r="K4701" t="s">
        <v>28</v>
      </c>
      <c r="L4701">
        <v>3</v>
      </c>
      <c r="M4701">
        <v>1</v>
      </c>
      <c r="N4701" t="s">
        <v>27</v>
      </c>
      <c r="O4701" t="s">
        <v>27</v>
      </c>
      <c r="Q4701" t="s">
        <v>27</v>
      </c>
      <c r="R4701" t="s">
        <v>27</v>
      </c>
      <c r="S4701">
        <v>30</v>
      </c>
      <c r="T4701">
        <v>170</v>
      </c>
      <c r="U4701" t="s">
        <v>29</v>
      </c>
    </row>
    <row r="4702" spans="1:21" x14ac:dyDescent="0.35">
      <c r="A4702" t="s">
        <v>40</v>
      </c>
      <c r="B4702">
        <v>11</v>
      </c>
      <c r="C4702">
        <v>2024</v>
      </c>
      <c r="D4702" t="s">
        <v>185</v>
      </c>
      <c r="E4702">
        <v>143</v>
      </c>
      <c r="F4702" t="s">
        <v>114</v>
      </c>
      <c r="G4702" t="s">
        <v>24</v>
      </c>
      <c r="H4702" t="s">
        <v>25</v>
      </c>
      <c r="I4702">
        <v>387</v>
      </c>
      <c r="J4702" t="s">
        <v>186</v>
      </c>
      <c r="K4702" t="s">
        <v>28</v>
      </c>
      <c r="L4702">
        <v>3</v>
      </c>
      <c r="M4702">
        <v>1</v>
      </c>
      <c r="N4702" t="s">
        <v>27</v>
      </c>
      <c r="O4702" t="s">
        <v>27</v>
      </c>
      <c r="P4702">
        <v>18</v>
      </c>
      <c r="Q4702" t="s">
        <v>27</v>
      </c>
      <c r="R4702" t="s">
        <v>32</v>
      </c>
      <c r="S4702">
        <v>24</v>
      </c>
      <c r="T4702">
        <v>145</v>
      </c>
      <c r="U4702" t="s">
        <v>29</v>
      </c>
    </row>
    <row r="4703" spans="1:21" x14ac:dyDescent="0.35">
      <c r="A4703" t="s">
        <v>41</v>
      </c>
      <c r="B4703">
        <v>12</v>
      </c>
      <c r="C4703">
        <v>2024</v>
      </c>
      <c r="D4703" t="s">
        <v>185</v>
      </c>
      <c r="E4703">
        <v>143</v>
      </c>
      <c r="F4703" t="s">
        <v>114</v>
      </c>
      <c r="G4703" t="s">
        <v>24</v>
      </c>
      <c r="H4703" t="s">
        <v>25</v>
      </c>
      <c r="I4703">
        <v>310</v>
      </c>
      <c r="J4703" t="s">
        <v>186</v>
      </c>
      <c r="K4703" t="s">
        <v>28</v>
      </c>
      <c r="L4703">
        <v>3</v>
      </c>
      <c r="M4703">
        <v>1</v>
      </c>
      <c r="N4703" t="s">
        <v>27</v>
      </c>
      <c r="O4703" t="s">
        <v>27</v>
      </c>
      <c r="Q4703" t="s">
        <v>27</v>
      </c>
      <c r="R4703" t="s">
        <v>32</v>
      </c>
      <c r="S4703">
        <v>24</v>
      </c>
      <c r="T4703">
        <v>75</v>
      </c>
      <c r="U4703" t="s">
        <v>29</v>
      </c>
    </row>
    <row r="4704" spans="1:21" x14ac:dyDescent="0.35">
      <c r="A4704" t="s">
        <v>42</v>
      </c>
      <c r="B4704">
        <v>13</v>
      </c>
      <c r="C4704">
        <v>2024</v>
      </c>
      <c r="D4704" t="s">
        <v>185</v>
      </c>
      <c r="E4704">
        <v>143</v>
      </c>
      <c r="F4704" t="s">
        <v>114</v>
      </c>
      <c r="G4704" t="s">
        <v>24</v>
      </c>
      <c r="H4704" t="s">
        <v>25</v>
      </c>
      <c r="I4704">
        <v>245</v>
      </c>
      <c r="J4704" t="s">
        <v>186</v>
      </c>
      <c r="K4704" t="s">
        <v>28</v>
      </c>
      <c r="L4704">
        <v>3</v>
      </c>
      <c r="M4704">
        <v>1</v>
      </c>
      <c r="N4704" t="s">
        <v>27</v>
      </c>
      <c r="O4704" t="s">
        <v>32</v>
      </c>
      <c r="P4704">
        <v>18</v>
      </c>
      <c r="Q4704" t="s">
        <v>32</v>
      </c>
      <c r="R4704" t="s">
        <v>32</v>
      </c>
      <c r="S4704">
        <v>30</v>
      </c>
      <c r="T4704">
        <v>70</v>
      </c>
      <c r="U4704" t="s">
        <v>29</v>
      </c>
    </row>
    <row r="4705" spans="1:21" x14ac:dyDescent="0.35">
      <c r="A4705" t="s">
        <v>43</v>
      </c>
      <c r="B4705">
        <v>15</v>
      </c>
      <c r="C4705">
        <v>2024</v>
      </c>
      <c r="D4705" t="s">
        <v>185</v>
      </c>
      <c r="E4705">
        <v>143</v>
      </c>
      <c r="F4705" t="s">
        <v>114</v>
      </c>
      <c r="G4705" t="s">
        <v>24</v>
      </c>
      <c r="H4705" t="s">
        <v>25</v>
      </c>
      <c r="I4705">
        <v>436</v>
      </c>
      <c r="J4705" t="s">
        <v>186</v>
      </c>
      <c r="K4705" t="s">
        <v>28</v>
      </c>
      <c r="L4705">
        <v>3</v>
      </c>
      <c r="M4705">
        <v>1</v>
      </c>
      <c r="N4705" t="s">
        <v>27</v>
      </c>
      <c r="O4705" t="s">
        <v>27</v>
      </c>
      <c r="P4705">
        <v>18</v>
      </c>
      <c r="Q4705" t="s">
        <v>27</v>
      </c>
      <c r="R4705" t="s">
        <v>32</v>
      </c>
      <c r="S4705">
        <v>30</v>
      </c>
      <c r="T4705">
        <v>196</v>
      </c>
      <c r="U4705" t="s">
        <v>29</v>
      </c>
    </row>
    <row r="4706" spans="1:21" x14ac:dyDescent="0.35">
      <c r="A4706" t="s">
        <v>44</v>
      </c>
      <c r="B4706">
        <v>16</v>
      </c>
      <c r="C4706">
        <v>2024</v>
      </c>
      <c r="D4706" t="s">
        <v>185</v>
      </c>
      <c r="E4706">
        <v>143</v>
      </c>
      <c r="F4706" t="s">
        <v>114</v>
      </c>
      <c r="G4706" t="s">
        <v>24</v>
      </c>
      <c r="H4706" t="s">
        <v>25</v>
      </c>
      <c r="I4706">
        <v>290</v>
      </c>
      <c r="J4706" t="s">
        <v>186</v>
      </c>
      <c r="K4706" t="s">
        <v>28</v>
      </c>
      <c r="L4706">
        <v>3</v>
      </c>
      <c r="M4706">
        <v>1</v>
      </c>
      <c r="N4706" t="s">
        <v>27</v>
      </c>
      <c r="O4706" t="s">
        <v>27</v>
      </c>
      <c r="Q4706" t="s">
        <v>27</v>
      </c>
      <c r="R4706" t="s">
        <v>32</v>
      </c>
      <c r="S4706">
        <v>15</v>
      </c>
      <c r="T4706">
        <v>90</v>
      </c>
      <c r="U4706" t="s">
        <v>29</v>
      </c>
    </row>
    <row r="4707" spans="1:21" x14ac:dyDescent="0.35">
      <c r="A4707" t="s">
        <v>45</v>
      </c>
      <c r="B4707">
        <v>17</v>
      </c>
      <c r="C4707">
        <v>2024</v>
      </c>
      <c r="D4707" t="s">
        <v>185</v>
      </c>
      <c r="E4707">
        <v>143</v>
      </c>
      <c r="F4707" t="s">
        <v>114</v>
      </c>
      <c r="G4707" t="s">
        <v>24</v>
      </c>
      <c r="H4707" t="s">
        <v>25</v>
      </c>
      <c r="I4707">
        <v>250</v>
      </c>
      <c r="J4707" t="s">
        <v>186</v>
      </c>
      <c r="K4707" t="s">
        <v>28</v>
      </c>
      <c r="L4707">
        <v>3</v>
      </c>
      <c r="M4707">
        <v>1</v>
      </c>
      <c r="N4707" t="s">
        <v>27</v>
      </c>
      <c r="O4707" t="s">
        <v>27</v>
      </c>
      <c r="Q4707" t="s">
        <v>27</v>
      </c>
      <c r="R4707" t="s">
        <v>32</v>
      </c>
      <c r="S4707">
        <v>20</v>
      </c>
      <c r="T4707">
        <v>80</v>
      </c>
      <c r="U4707" t="s">
        <v>29</v>
      </c>
    </row>
    <row r="4708" spans="1:21" x14ac:dyDescent="0.35">
      <c r="A4708" t="s">
        <v>46</v>
      </c>
      <c r="B4708">
        <v>18</v>
      </c>
      <c r="C4708">
        <v>2024</v>
      </c>
      <c r="D4708" t="s">
        <v>185</v>
      </c>
      <c r="E4708">
        <v>143</v>
      </c>
      <c r="F4708" t="s">
        <v>114</v>
      </c>
      <c r="G4708" t="s">
        <v>24</v>
      </c>
      <c r="H4708" t="s">
        <v>25</v>
      </c>
      <c r="I4708">
        <v>250</v>
      </c>
      <c r="J4708" t="s">
        <v>186</v>
      </c>
      <c r="K4708" t="s">
        <v>28</v>
      </c>
      <c r="L4708">
        <v>3</v>
      </c>
      <c r="M4708">
        <v>1</v>
      </c>
      <c r="N4708" t="s">
        <v>27</v>
      </c>
      <c r="O4708" t="s">
        <v>27</v>
      </c>
      <c r="Q4708" t="s">
        <v>27</v>
      </c>
      <c r="R4708" t="s">
        <v>32</v>
      </c>
      <c r="S4708">
        <v>0</v>
      </c>
      <c r="T4708">
        <v>50</v>
      </c>
      <c r="U4708" t="s">
        <v>29</v>
      </c>
    </row>
    <row r="4709" spans="1:21" x14ac:dyDescent="0.35">
      <c r="A4709" t="s">
        <v>47</v>
      </c>
      <c r="B4709">
        <v>19</v>
      </c>
      <c r="C4709">
        <v>2024</v>
      </c>
      <c r="D4709" t="s">
        <v>185</v>
      </c>
      <c r="E4709">
        <v>143</v>
      </c>
      <c r="F4709" t="s">
        <v>114</v>
      </c>
      <c r="G4709" t="s">
        <v>24</v>
      </c>
      <c r="H4709" t="s">
        <v>25</v>
      </c>
      <c r="I4709">
        <v>293</v>
      </c>
      <c r="J4709" t="s">
        <v>186</v>
      </c>
      <c r="K4709" t="s">
        <v>28</v>
      </c>
      <c r="L4709">
        <v>3</v>
      </c>
      <c r="M4709">
        <v>1</v>
      </c>
      <c r="N4709" t="s">
        <v>27</v>
      </c>
      <c r="O4709" t="s">
        <v>27</v>
      </c>
      <c r="Q4709" t="s">
        <v>27</v>
      </c>
      <c r="R4709" t="s">
        <v>32</v>
      </c>
      <c r="S4709">
        <v>36</v>
      </c>
      <c r="T4709">
        <v>66</v>
      </c>
      <c r="U4709" t="s">
        <v>29</v>
      </c>
    </row>
    <row r="4710" spans="1:21" x14ac:dyDescent="0.35">
      <c r="A4710" t="s">
        <v>48</v>
      </c>
      <c r="B4710">
        <v>20</v>
      </c>
      <c r="C4710">
        <v>2024</v>
      </c>
      <c r="D4710" t="s">
        <v>185</v>
      </c>
      <c r="E4710">
        <v>143</v>
      </c>
      <c r="F4710" t="s">
        <v>114</v>
      </c>
      <c r="G4710" t="s">
        <v>24</v>
      </c>
      <c r="H4710" t="s">
        <v>25</v>
      </c>
      <c r="I4710">
        <v>300</v>
      </c>
      <c r="J4710" t="s">
        <v>186</v>
      </c>
      <c r="K4710" t="s">
        <v>28</v>
      </c>
      <c r="L4710">
        <v>3</v>
      </c>
      <c r="M4710">
        <v>1</v>
      </c>
      <c r="N4710" t="s">
        <v>27</v>
      </c>
      <c r="O4710" t="s">
        <v>27</v>
      </c>
      <c r="Q4710" t="s">
        <v>27</v>
      </c>
      <c r="R4710" t="s">
        <v>32</v>
      </c>
      <c r="S4710">
        <v>30</v>
      </c>
      <c r="T4710">
        <v>85</v>
      </c>
      <c r="U4710" t="s">
        <v>29</v>
      </c>
    </row>
    <row r="4711" spans="1:21" x14ac:dyDescent="0.35">
      <c r="A4711" t="s">
        <v>49</v>
      </c>
      <c r="B4711">
        <v>21</v>
      </c>
      <c r="C4711">
        <v>2024</v>
      </c>
      <c r="D4711" t="s">
        <v>185</v>
      </c>
      <c r="E4711">
        <v>143</v>
      </c>
      <c r="F4711" t="s">
        <v>114</v>
      </c>
      <c r="G4711" t="s">
        <v>24</v>
      </c>
      <c r="H4711" t="s">
        <v>25</v>
      </c>
      <c r="I4711">
        <v>340</v>
      </c>
      <c r="J4711" t="s">
        <v>186</v>
      </c>
      <c r="K4711" t="s">
        <v>28</v>
      </c>
      <c r="L4711">
        <v>3</v>
      </c>
      <c r="M4711">
        <v>2</v>
      </c>
      <c r="N4711" t="s">
        <v>27</v>
      </c>
      <c r="O4711" t="s">
        <v>27</v>
      </c>
      <c r="Q4711" t="s">
        <v>27</v>
      </c>
      <c r="R4711" t="s">
        <v>32</v>
      </c>
      <c r="S4711">
        <v>32</v>
      </c>
      <c r="T4711">
        <v>130</v>
      </c>
      <c r="U4711" t="s">
        <v>29</v>
      </c>
    </row>
    <row r="4712" spans="1:21" x14ac:dyDescent="0.35">
      <c r="A4712" t="s">
        <v>50</v>
      </c>
      <c r="B4712">
        <v>22</v>
      </c>
      <c r="C4712">
        <v>2024</v>
      </c>
      <c r="D4712" t="s">
        <v>185</v>
      </c>
      <c r="E4712">
        <v>143</v>
      </c>
      <c r="F4712" t="s">
        <v>114</v>
      </c>
      <c r="G4712" t="s">
        <v>24</v>
      </c>
      <c r="H4712" t="s">
        <v>25</v>
      </c>
      <c r="I4712">
        <v>300</v>
      </c>
      <c r="J4712" t="s">
        <v>186</v>
      </c>
      <c r="K4712" t="s">
        <v>28</v>
      </c>
      <c r="L4712">
        <v>3</v>
      </c>
      <c r="M4712">
        <v>1</v>
      </c>
      <c r="N4712" t="s">
        <v>27</v>
      </c>
      <c r="O4712" t="s">
        <v>27</v>
      </c>
      <c r="Q4712" t="s">
        <v>32</v>
      </c>
      <c r="R4712" t="s">
        <v>32</v>
      </c>
      <c r="S4712">
        <v>30</v>
      </c>
      <c r="T4712">
        <v>200</v>
      </c>
      <c r="U4712" t="s">
        <v>29</v>
      </c>
    </row>
    <row r="4713" spans="1:21" x14ac:dyDescent="0.35">
      <c r="A4713" t="s">
        <v>51</v>
      </c>
      <c r="B4713">
        <v>23</v>
      </c>
      <c r="C4713">
        <v>2024</v>
      </c>
      <c r="D4713" t="s">
        <v>185</v>
      </c>
      <c r="E4713">
        <v>143</v>
      </c>
      <c r="F4713" t="s">
        <v>114</v>
      </c>
      <c r="G4713" t="s">
        <v>24</v>
      </c>
      <c r="H4713" t="s">
        <v>25</v>
      </c>
      <c r="I4713">
        <v>275</v>
      </c>
      <c r="J4713" t="s">
        <v>186</v>
      </c>
      <c r="K4713" t="s">
        <v>28</v>
      </c>
      <c r="L4713">
        <v>3</v>
      </c>
      <c r="M4713">
        <v>1</v>
      </c>
      <c r="N4713" t="s">
        <v>27</v>
      </c>
      <c r="O4713" t="s">
        <v>27</v>
      </c>
      <c r="Q4713" t="s">
        <v>27</v>
      </c>
      <c r="R4713" t="s">
        <v>32</v>
      </c>
      <c r="S4713">
        <v>0</v>
      </c>
      <c r="T4713">
        <v>75</v>
      </c>
      <c r="U4713" t="s">
        <v>29</v>
      </c>
    </row>
    <row r="4714" spans="1:21" x14ac:dyDescent="0.35">
      <c r="A4714" t="s">
        <v>52</v>
      </c>
      <c r="B4714">
        <v>24</v>
      </c>
      <c r="C4714">
        <v>2024</v>
      </c>
      <c r="D4714" t="s">
        <v>185</v>
      </c>
      <c r="E4714">
        <v>143</v>
      </c>
      <c r="F4714" t="s">
        <v>114</v>
      </c>
      <c r="G4714" t="s">
        <v>24</v>
      </c>
      <c r="H4714" t="s">
        <v>25</v>
      </c>
      <c r="I4714">
        <v>300</v>
      </c>
      <c r="J4714" t="s">
        <v>186</v>
      </c>
      <c r="K4714" t="s">
        <v>28</v>
      </c>
      <c r="L4714">
        <v>3</v>
      </c>
      <c r="M4714">
        <v>1</v>
      </c>
      <c r="N4714" t="s">
        <v>27</v>
      </c>
      <c r="O4714" t="s">
        <v>27</v>
      </c>
      <c r="Q4714" t="s">
        <v>32</v>
      </c>
      <c r="R4714" t="s">
        <v>32</v>
      </c>
      <c r="S4714">
        <v>30</v>
      </c>
      <c r="T4714">
        <v>136</v>
      </c>
      <c r="U4714" t="s">
        <v>29</v>
      </c>
    </row>
    <row r="4715" spans="1:21" x14ac:dyDescent="0.35">
      <c r="A4715" t="s">
        <v>53</v>
      </c>
      <c r="B4715">
        <v>25</v>
      </c>
      <c r="C4715">
        <v>2024</v>
      </c>
      <c r="D4715" t="s">
        <v>185</v>
      </c>
      <c r="E4715">
        <v>143</v>
      </c>
      <c r="F4715" t="s">
        <v>114</v>
      </c>
      <c r="G4715" t="s">
        <v>24</v>
      </c>
      <c r="H4715" t="s">
        <v>25</v>
      </c>
      <c r="I4715">
        <v>430</v>
      </c>
      <c r="J4715" t="s">
        <v>186</v>
      </c>
      <c r="K4715" t="s">
        <v>28</v>
      </c>
      <c r="L4715">
        <v>3</v>
      </c>
      <c r="M4715">
        <v>1</v>
      </c>
      <c r="N4715" t="s">
        <v>27</v>
      </c>
      <c r="O4715" t="s">
        <v>27</v>
      </c>
      <c r="Q4715" t="s">
        <v>32</v>
      </c>
      <c r="R4715" t="s">
        <v>32</v>
      </c>
      <c r="S4715">
        <v>15</v>
      </c>
      <c r="T4715">
        <v>120</v>
      </c>
      <c r="U4715" t="s">
        <v>39</v>
      </c>
    </row>
    <row r="4716" spans="1:21" x14ac:dyDescent="0.35">
      <c r="A4716" t="s">
        <v>54</v>
      </c>
      <c r="B4716">
        <v>26</v>
      </c>
      <c r="C4716">
        <v>2024</v>
      </c>
      <c r="D4716" t="s">
        <v>185</v>
      </c>
      <c r="E4716">
        <v>143</v>
      </c>
      <c r="F4716" t="s">
        <v>114</v>
      </c>
      <c r="G4716" t="s">
        <v>24</v>
      </c>
      <c r="H4716" t="s">
        <v>25</v>
      </c>
      <c r="I4716">
        <v>412.9</v>
      </c>
      <c r="J4716" t="s">
        <v>186</v>
      </c>
      <c r="K4716" t="s">
        <v>28</v>
      </c>
      <c r="L4716">
        <v>3</v>
      </c>
      <c r="M4716">
        <v>1</v>
      </c>
      <c r="N4716" t="s">
        <v>27</v>
      </c>
      <c r="O4716" t="s">
        <v>27</v>
      </c>
      <c r="Q4716" t="s">
        <v>32</v>
      </c>
      <c r="R4716" t="s">
        <v>32</v>
      </c>
      <c r="S4716">
        <v>25</v>
      </c>
      <c r="T4716">
        <v>131</v>
      </c>
      <c r="U4716" t="s">
        <v>29</v>
      </c>
    </row>
    <row r="4717" spans="1:21" x14ac:dyDescent="0.35">
      <c r="A4717" t="s">
        <v>55</v>
      </c>
      <c r="B4717">
        <v>27</v>
      </c>
      <c r="C4717">
        <v>2024</v>
      </c>
      <c r="D4717" t="s">
        <v>185</v>
      </c>
      <c r="E4717">
        <v>143</v>
      </c>
      <c r="F4717" t="s">
        <v>114</v>
      </c>
      <c r="G4717" t="s">
        <v>24</v>
      </c>
      <c r="H4717" t="s">
        <v>25</v>
      </c>
      <c r="I4717">
        <v>305</v>
      </c>
      <c r="J4717" t="s">
        <v>186</v>
      </c>
      <c r="K4717" t="s">
        <v>28</v>
      </c>
      <c r="L4717">
        <v>3</v>
      </c>
      <c r="M4717">
        <v>1</v>
      </c>
      <c r="N4717" t="s">
        <v>27</v>
      </c>
      <c r="O4717" t="s">
        <v>27</v>
      </c>
      <c r="Q4717" t="s">
        <v>27</v>
      </c>
      <c r="R4717" t="s">
        <v>32</v>
      </c>
      <c r="S4717">
        <v>24</v>
      </c>
      <c r="T4717">
        <v>85</v>
      </c>
      <c r="U4717" t="s">
        <v>29</v>
      </c>
    </row>
    <row r="4718" spans="1:21" x14ac:dyDescent="0.35">
      <c r="A4718" t="s">
        <v>56</v>
      </c>
      <c r="B4718">
        <v>28</v>
      </c>
      <c r="C4718">
        <v>2024</v>
      </c>
      <c r="D4718" t="s">
        <v>185</v>
      </c>
      <c r="E4718">
        <v>143</v>
      </c>
      <c r="F4718" t="s">
        <v>114</v>
      </c>
      <c r="G4718" t="s">
        <v>24</v>
      </c>
      <c r="H4718" t="s">
        <v>25</v>
      </c>
      <c r="I4718">
        <v>300</v>
      </c>
      <c r="J4718" t="s">
        <v>186</v>
      </c>
      <c r="K4718" t="s">
        <v>28</v>
      </c>
      <c r="L4718">
        <v>3</v>
      </c>
      <c r="M4718">
        <v>1</v>
      </c>
      <c r="N4718" t="s">
        <v>27</v>
      </c>
      <c r="O4718" t="s">
        <v>27</v>
      </c>
      <c r="Q4718" t="s">
        <v>32</v>
      </c>
      <c r="R4718" t="s">
        <v>32</v>
      </c>
      <c r="S4718">
        <v>20</v>
      </c>
      <c r="T4718">
        <v>100</v>
      </c>
      <c r="U4718" t="s">
        <v>29</v>
      </c>
    </row>
    <row r="4719" spans="1:21" x14ac:dyDescent="0.35">
      <c r="A4719" t="s">
        <v>57</v>
      </c>
      <c r="B4719">
        <v>29</v>
      </c>
      <c r="C4719">
        <v>2024</v>
      </c>
      <c r="D4719" t="s">
        <v>185</v>
      </c>
      <c r="E4719">
        <v>143</v>
      </c>
      <c r="F4719" t="s">
        <v>114</v>
      </c>
      <c r="G4719" t="s">
        <v>24</v>
      </c>
      <c r="H4719" t="s">
        <v>25</v>
      </c>
      <c r="I4719">
        <v>200</v>
      </c>
      <c r="J4719" t="s">
        <v>186</v>
      </c>
      <c r="K4719" t="s">
        <v>28</v>
      </c>
      <c r="L4719">
        <v>3</v>
      </c>
      <c r="M4719">
        <v>1</v>
      </c>
      <c r="N4719" t="s">
        <v>27</v>
      </c>
      <c r="O4719" t="s">
        <v>32</v>
      </c>
      <c r="Q4719" t="s">
        <v>32</v>
      </c>
      <c r="R4719" t="s">
        <v>32</v>
      </c>
      <c r="S4719">
        <v>0</v>
      </c>
      <c r="T4719">
        <v>85</v>
      </c>
      <c r="U4719" t="s">
        <v>29</v>
      </c>
    </row>
    <row r="4720" spans="1:21" x14ac:dyDescent="0.35">
      <c r="A4720" t="s">
        <v>58</v>
      </c>
      <c r="B4720">
        <v>30</v>
      </c>
      <c r="C4720">
        <v>2024</v>
      </c>
      <c r="D4720" t="s">
        <v>185</v>
      </c>
      <c r="E4720">
        <v>143</v>
      </c>
      <c r="F4720" t="s">
        <v>114</v>
      </c>
      <c r="G4720" t="s">
        <v>24</v>
      </c>
      <c r="H4720" t="s">
        <v>25</v>
      </c>
      <c r="I4720">
        <v>300</v>
      </c>
      <c r="J4720" t="s">
        <v>186</v>
      </c>
      <c r="K4720" t="s">
        <v>28</v>
      </c>
      <c r="L4720">
        <v>3</v>
      </c>
      <c r="M4720">
        <v>1</v>
      </c>
      <c r="N4720" t="s">
        <v>27</v>
      </c>
      <c r="O4720" t="s">
        <v>27</v>
      </c>
      <c r="Q4720" t="s">
        <v>27</v>
      </c>
      <c r="R4720" t="s">
        <v>32</v>
      </c>
      <c r="S4720">
        <v>0</v>
      </c>
      <c r="T4720">
        <v>100</v>
      </c>
      <c r="U4720" t="s">
        <v>29</v>
      </c>
    </row>
    <row r="4721" spans="1:21" x14ac:dyDescent="0.35">
      <c r="A4721" t="s">
        <v>59</v>
      </c>
      <c r="B4721">
        <v>31</v>
      </c>
      <c r="C4721">
        <v>2024</v>
      </c>
      <c r="D4721" t="s">
        <v>185</v>
      </c>
      <c r="E4721">
        <v>143</v>
      </c>
      <c r="F4721" t="s">
        <v>114</v>
      </c>
      <c r="G4721" t="s">
        <v>24</v>
      </c>
      <c r="H4721" t="s">
        <v>25</v>
      </c>
      <c r="I4721">
        <v>323</v>
      </c>
      <c r="J4721" t="s">
        <v>186</v>
      </c>
      <c r="K4721" t="s">
        <v>28</v>
      </c>
      <c r="L4721">
        <v>3</v>
      </c>
      <c r="M4721">
        <v>1</v>
      </c>
      <c r="N4721" t="s">
        <v>27</v>
      </c>
      <c r="O4721" t="s">
        <v>32</v>
      </c>
      <c r="Q4721" t="s">
        <v>27</v>
      </c>
      <c r="R4721" t="s">
        <v>32</v>
      </c>
      <c r="S4721">
        <v>20</v>
      </c>
      <c r="T4721">
        <v>123</v>
      </c>
      <c r="U4721" t="s">
        <v>29</v>
      </c>
    </row>
    <row r="4722" spans="1:21" x14ac:dyDescent="0.35">
      <c r="A4722" t="s">
        <v>60</v>
      </c>
      <c r="B4722">
        <v>32</v>
      </c>
      <c r="C4722">
        <v>2024</v>
      </c>
      <c r="D4722" t="s">
        <v>185</v>
      </c>
      <c r="E4722">
        <v>143</v>
      </c>
      <c r="F4722" t="s">
        <v>114</v>
      </c>
      <c r="G4722" t="s">
        <v>24</v>
      </c>
      <c r="H4722" t="s">
        <v>25</v>
      </c>
      <c r="I4722">
        <v>300</v>
      </c>
      <c r="J4722" t="s">
        <v>186</v>
      </c>
      <c r="K4722" t="s">
        <v>28</v>
      </c>
      <c r="L4722">
        <v>3</v>
      </c>
      <c r="M4722">
        <v>1</v>
      </c>
      <c r="N4722" t="s">
        <v>27</v>
      </c>
      <c r="O4722" t="s">
        <v>27</v>
      </c>
      <c r="Q4722" t="s">
        <v>32</v>
      </c>
      <c r="R4722" t="s">
        <v>32</v>
      </c>
      <c r="S4722">
        <v>30</v>
      </c>
      <c r="T4722">
        <v>100</v>
      </c>
      <c r="U4722" t="s">
        <v>29</v>
      </c>
    </row>
    <row r="4723" spans="1:21" x14ac:dyDescent="0.35">
      <c r="A4723" t="s">
        <v>61</v>
      </c>
      <c r="B4723">
        <v>33</v>
      </c>
      <c r="C4723">
        <v>2024</v>
      </c>
      <c r="D4723" t="s">
        <v>185</v>
      </c>
      <c r="E4723">
        <v>143</v>
      </c>
      <c r="F4723" t="s">
        <v>114</v>
      </c>
      <c r="G4723" t="s">
        <v>24</v>
      </c>
      <c r="H4723" t="s">
        <v>25</v>
      </c>
      <c r="I4723">
        <v>348</v>
      </c>
      <c r="J4723" t="s">
        <v>186</v>
      </c>
      <c r="K4723" t="s">
        <v>28</v>
      </c>
      <c r="L4723">
        <v>3</v>
      </c>
      <c r="M4723">
        <v>1</v>
      </c>
      <c r="N4723" t="s">
        <v>27</v>
      </c>
      <c r="O4723" t="s">
        <v>27</v>
      </c>
      <c r="Q4723" t="s">
        <v>27</v>
      </c>
      <c r="R4723" t="s">
        <v>32</v>
      </c>
      <c r="S4723">
        <v>30</v>
      </c>
      <c r="T4723">
        <v>108</v>
      </c>
      <c r="U4723" t="s">
        <v>29</v>
      </c>
    </row>
    <row r="4724" spans="1:21" x14ac:dyDescent="0.35">
      <c r="A4724" t="s">
        <v>62</v>
      </c>
      <c r="B4724">
        <v>34</v>
      </c>
      <c r="C4724">
        <v>2024</v>
      </c>
      <c r="D4724" t="s">
        <v>185</v>
      </c>
      <c r="E4724">
        <v>143</v>
      </c>
      <c r="F4724" t="s">
        <v>114</v>
      </c>
      <c r="G4724" t="s">
        <v>24</v>
      </c>
      <c r="H4724" t="s">
        <v>25</v>
      </c>
      <c r="I4724">
        <v>395</v>
      </c>
      <c r="J4724" t="s">
        <v>186</v>
      </c>
      <c r="K4724" t="s">
        <v>28</v>
      </c>
      <c r="L4724">
        <v>3</v>
      </c>
      <c r="M4724">
        <v>1</v>
      </c>
      <c r="N4724" t="s">
        <v>27</v>
      </c>
      <c r="O4724" t="s">
        <v>27</v>
      </c>
      <c r="P4724">
        <v>18</v>
      </c>
      <c r="Q4724" t="s">
        <v>32</v>
      </c>
      <c r="R4724" t="s">
        <v>32</v>
      </c>
      <c r="S4724">
        <v>30</v>
      </c>
      <c r="T4724">
        <v>120</v>
      </c>
      <c r="U4724" t="s">
        <v>29</v>
      </c>
    </row>
    <row r="4725" spans="1:21" x14ac:dyDescent="0.35">
      <c r="A4725" t="s">
        <v>63</v>
      </c>
      <c r="B4725">
        <v>35</v>
      </c>
      <c r="C4725">
        <v>2024</v>
      </c>
      <c r="D4725" t="s">
        <v>185</v>
      </c>
      <c r="E4725">
        <v>143</v>
      </c>
      <c r="F4725" t="s">
        <v>114</v>
      </c>
      <c r="G4725" t="s">
        <v>24</v>
      </c>
      <c r="H4725" t="s">
        <v>25</v>
      </c>
      <c r="I4725">
        <v>350</v>
      </c>
      <c r="J4725" t="s">
        <v>186</v>
      </c>
      <c r="K4725" t="s">
        <v>28</v>
      </c>
      <c r="L4725">
        <v>3</v>
      </c>
      <c r="M4725">
        <v>1</v>
      </c>
      <c r="N4725" t="s">
        <v>27</v>
      </c>
      <c r="O4725" t="s">
        <v>27</v>
      </c>
      <c r="Q4725" t="s">
        <v>27</v>
      </c>
      <c r="R4725" t="s">
        <v>32</v>
      </c>
      <c r="S4725">
        <v>30</v>
      </c>
      <c r="T4725">
        <v>110</v>
      </c>
      <c r="U4725" t="s">
        <v>29</v>
      </c>
    </row>
    <row r="4726" spans="1:21" x14ac:dyDescent="0.35">
      <c r="A4726" t="s">
        <v>64</v>
      </c>
      <c r="B4726">
        <v>36</v>
      </c>
      <c r="C4726">
        <v>2024</v>
      </c>
      <c r="D4726" t="s">
        <v>185</v>
      </c>
      <c r="E4726">
        <v>143</v>
      </c>
      <c r="F4726" t="s">
        <v>114</v>
      </c>
      <c r="G4726" t="s">
        <v>24</v>
      </c>
      <c r="H4726" t="s">
        <v>25</v>
      </c>
      <c r="I4726">
        <v>343</v>
      </c>
      <c r="J4726" t="s">
        <v>186</v>
      </c>
      <c r="K4726" t="s">
        <v>28</v>
      </c>
      <c r="L4726">
        <v>3</v>
      </c>
      <c r="M4726">
        <v>1</v>
      </c>
      <c r="N4726" t="s">
        <v>27</v>
      </c>
      <c r="O4726" t="s">
        <v>32</v>
      </c>
      <c r="P4726">
        <v>18</v>
      </c>
      <c r="Q4726" t="s">
        <v>32</v>
      </c>
      <c r="R4726" t="s">
        <v>32</v>
      </c>
      <c r="S4726">
        <v>5</v>
      </c>
      <c r="T4726">
        <v>48.67</v>
      </c>
      <c r="U4726" t="s">
        <v>29</v>
      </c>
    </row>
    <row r="4727" spans="1:21" x14ac:dyDescent="0.35">
      <c r="A4727" t="s">
        <v>65</v>
      </c>
      <c r="B4727">
        <v>37</v>
      </c>
      <c r="C4727">
        <v>2024</v>
      </c>
      <c r="D4727" t="s">
        <v>185</v>
      </c>
      <c r="E4727">
        <v>143</v>
      </c>
      <c r="F4727" t="s">
        <v>114</v>
      </c>
      <c r="G4727" t="s">
        <v>24</v>
      </c>
      <c r="H4727" t="s">
        <v>25</v>
      </c>
      <c r="I4727">
        <v>275</v>
      </c>
      <c r="J4727" t="s">
        <v>186</v>
      </c>
      <c r="K4727" t="s">
        <v>28</v>
      </c>
      <c r="L4727">
        <v>3</v>
      </c>
      <c r="M4727">
        <v>1</v>
      </c>
      <c r="N4727" t="s">
        <v>27</v>
      </c>
      <c r="O4727" t="s">
        <v>27</v>
      </c>
      <c r="Q4727" t="s">
        <v>27</v>
      </c>
      <c r="R4727" t="s">
        <v>32</v>
      </c>
      <c r="S4727">
        <v>30</v>
      </c>
      <c r="T4727">
        <v>100</v>
      </c>
      <c r="U4727" t="s">
        <v>29</v>
      </c>
    </row>
    <row r="4728" spans="1:21" x14ac:dyDescent="0.35">
      <c r="A4728" t="s">
        <v>66</v>
      </c>
      <c r="B4728">
        <v>38</v>
      </c>
      <c r="C4728">
        <v>2024</v>
      </c>
      <c r="D4728" t="s">
        <v>185</v>
      </c>
      <c r="E4728">
        <v>143</v>
      </c>
      <c r="F4728" t="s">
        <v>114</v>
      </c>
      <c r="G4728" t="s">
        <v>24</v>
      </c>
      <c r="H4728" t="s">
        <v>25</v>
      </c>
      <c r="I4728">
        <v>325</v>
      </c>
      <c r="J4728" t="s">
        <v>186</v>
      </c>
      <c r="K4728" t="s">
        <v>28</v>
      </c>
      <c r="L4728">
        <v>3</v>
      </c>
      <c r="M4728">
        <v>1</v>
      </c>
      <c r="N4728" t="s">
        <v>27</v>
      </c>
      <c r="O4728" t="s">
        <v>27</v>
      </c>
      <c r="Q4728" t="s">
        <v>27</v>
      </c>
      <c r="R4728" t="s">
        <v>32</v>
      </c>
      <c r="S4728">
        <v>12</v>
      </c>
      <c r="T4728">
        <v>140</v>
      </c>
      <c r="U4728" t="s">
        <v>29</v>
      </c>
    </row>
    <row r="4729" spans="1:21" x14ac:dyDescent="0.35">
      <c r="A4729" t="s">
        <v>67</v>
      </c>
      <c r="B4729">
        <v>39</v>
      </c>
      <c r="C4729">
        <v>2024</v>
      </c>
      <c r="D4729" t="s">
        <v>185</v>
      </c>
      <c r="E4729">
        <v>143</v>
      </c>
      <c r="F4729" t="s">
        <v>114</v>
      </c>
      <c r="G4729" t="s">
        <v>24</v>
      </c>
      <c r="H4729" t="s">
        <v>25</v>
      </c>
      <c r="I4729">
        <v>278.5</v>
      </c>
      <c r="J4729" t="s">
        <v>186</v>
      </c>
      <c r="K4729" t="s">
        <v>28</v>
      </c>
      <c r="L4729">
        <v>3</v>
      </c>
      <c r="M4729">
        <v>1</v>
      </c>
      <c r="N4729" t="s">
        <v>27</v>
      </c>
      <c r="O4729" t="s">
        <v>27</v>
      </c>
      <c r="Q4729" t="s">
        <v>27</v>
      </c>
      <c r="R4729" t="s">
        <v>32</v>
      </c>
      <c r="S4729">
        <v>24</v>
      </c>
      <c r="T4729">
        <v>68.5</v>
      </c>
      <c r="U4729" t="s">
        <v>29</v>
      </c>
    </row>
    <row r="4730" spans="1:21" x14ac:dyDescent="0.35">
      <c r="A4730" t="s">
        <v>68</v>
      </c>
      <c r="B4730">
        <v>40</v>
      </c>
      <c r="C4730">
        <v>2024</v>
      </c>
      <c r="D4730" t="s">
        <v>185</v>
      </c>
      <c r="E4730">
        <v>143</v>
      </c>
      <c r="F4730" t="s">
        <v>114</v>
      </c>
      <c r="G4730" t="s">
        <v>24</v>
      </c>
      <c r="H4730" t="s">
        <v>25</v>
      </c>
      <c r="I4730">
        <v>285</v>
      </c>
      <c r="J4730" t="s">
        <v>186</v>
      </c>
      <c r="K4730" t="s">
        <v>28</v>
      </c>
      <c r="L4730">
        <v>3</v>
      </c>
      <c r="M4730">
        <v>1</v>
      </c>
      <c r="N4730" t="s">
        <v>27</v>
      </c>
      <c r="O4730" t="s">
        <v>32</v>
      </c>
      <c r="P4730">
        <v>18</v>
      </c>
      <c r="Q4730" t="s">
        <v>32</v>
      </c>
      <c r="R4730" t="s">
        <v>32</v>
      </c>
      <c r="S4730">
        <v>24</v>
      </c>
      <c r="T4730">
        <v>75</v>
      </c>
      <c r="U4730" t="s">
        <v>29</v>
      </c>
    </row>
    <row r="4731" spans="1:21" x14ac:dyDescent="0.35">
      <c r="A4731" t="s">
        <v>69</v>
      </c>
      <c r="B4731">
        <v>41</v>
      </c>
      <c r="C4731">
        <v>2024</v>
      </c>
      <c r="D4731" t="s">
        <v>185</v>
      </c>
      <c r="E4731">
        <v>143</v>
      </c>
      <c r="F4731" t="s">
        <v>114</v>
      </c>
      <c r="G4731" t="s">
        <v>24</v>
      </c>
      <c r="H4731" t="s">
        <v>25</v>
      </c>
      <c r="I4731">
        <v>369</v>
      </c>
      <c r="J4731" t="s">
        <v>186</v>
      </c>
      <c r="K4731" t="s">
        <v>28</v>
      </c>
      <c r="L4731">
        <v>3</v>
      </c>
      <c r="M4731">
        <v>1</v>
      </c>
      <c r="N4731" t="s">
        <v>27</v>
      </c>
      <c r="O4731" t="s">
        <v>27</v>
      </c>
      <c r="Q4731" t="s">
        <v>27</v>
      </c>
      <c r="R4731" t="s">
        <v>32</v>
      </c>
      <c r="S4731">
        <v>3</v>
      </c>
      <c r="T4731">
        <v>158</v>
      </c>
      <c r="U4731" t="s">
        <v>29</v>
      </c>
    </row>
    <row r="4732" spans="1:21" x14ac:dyDescent="0.35">
      <c r="A4732" t="s">
        <v>70</v>
      </c>
      <c r="B4732">
        <v>42</v>
      </c>
      <c r="C4732">
        <v>2024</v>
      </c>
      <c r="D4732" t="s">
        <v>185</v>
      </c>
      <c r="E4732">
        <v>143</v>
      </c>
      <c r="F4732" t="s">
        <v>114</v>
      </c>
      <c r="G4732" t="s">
        <v>24</v>
      </c>
      <c r="H4732" t="s">
        <v>25</v>
      </c>
      <c r="I4732">
        <v>295</v>
      </c>
      <c r="J4732" t="s">
        <v>186</v>
      </c>
      <c r="K4732" t="s">
        <v>28</v>
      </c>
      <c r="L4732">
        <v>3</v>
      </c>
      <c r="M4732">
        <v>1</v>
      </c>
      <c r="N4732" t="s">
        <v>27</v>
      </c>
      <c r="O4732" t="s">
        <v>27</v>
      </c>
      <c r="P4732">
        <v>18</v>
      </c>
      <c r="Q4732" t="s">
        <v>27</v>
      </c>
      <c r="R4732" t="s">
        <v>32</v>
      </c>
      <c r="S4732">
        <v>30</v>
      </c>
      <c r="T4732">
        <v>122</v>
      </c>
      <c r="U4732" t="s">
        <v>29</v>
      </c>
    </row>
    <row r="4733" spans="1:21" x14ac:dyDescent="0.35">
      <c r="A4733" t="s">
        <v>71</v>
      </c>
      <c r="B4733">
        <v>44</v>
      </c>
      <c r="C4733">
        <v>2024</v>
      </c>
      <c r="D4733" t="s">
        <v>185</v>
      </c>
      <c r="E4733">
        <v>143</v>
      </c>
      <c r="F4733" t="s">
        <v>114</v>
      </c>
      <c r="G4733" t="s">
        <v>24</v>
      </c>
      <c r="H4733" t="s">
        <v>25</v>
      </c>
      <c r="I4733">
        <v>135</v>
      </c>
      <c r="J4733" t="s">
        <v>186</v>
      </c>
      <c r="K4733" t="s">
        <v>28</v>
      </c>
      <c r="L4733">
        <v>3</v>
      </c>
      <c r="M4733">
        <v>1</v>
      </c>
      <c r="N4733" t="s">
        <v>27</v>
      </c>
      <c r="O4733" t="s">
        <v>27</v>
      </c>
      <c r="Q4733" t="s">
        <v>32</v>
      </c>
      <c r="R4733" t="s">
        <v>32</v>
      </c>
      <c r="S4733">
        <v>10</v>
      </c>
      <c r="T4733">
        <v>135</v>
      </c>
      <c r="U4733" t="s">
        <v>29</v>
      </c>
    </row>
    <row r="4734" spans="1:21" x14ac:dyDescent="0.35">
      <c r="A4734" t="s">
        <v>72</v>
      </c>
      <c r="B4734">
        <v>45</v>
      </c>
      <c r="C4734">
        <v>2024</v>
      </c>
      <c r="D4734" t="s">
        <v>185</v>
      </c>
      <c r="E4734">
        <v>143</v>
      </c>
      <c r="F4734" t="s">
        <v>114</v>
      </c>
      <c r="G4734" t="s">
        <v>24</v>
      </c>
      <c r="H4734" t="s">
        <v>25</v>
      </c>
      <c r="I4734">
        <v>290</v>
      </c>
      <c r="J4734" t="s">
        <v>186</v>
      </c>
      <c r="K4734" t="s">
        <v>28</v>
      </c>
      <c r="L4734">
        <v>3</v>
      </c>
      <c r="M4734">
        <v>1</v>
      </c>
      <c r="N4734" t="s">
        <v>27</v>
      </c>
      <c r="O4734" t="s">
        <v>27</v>
      </c>
      <c r="P4734">
        <v>18</v>
      </c>
      <c r="Q4734" t="s">
        <v>27</v>
      </c>
      <c r="R4734" t="s">
        <v>32</v>
      </c>
      <c r="S4734">
        <v>30</v>
      </c>
      <c r="T4734">
        <v>75</v>
      </c>
      <c r="U4734" t="s">
        <v>29</v>
      </c>
    </row>
    <row r="4735" spans="1:21" x14ac:dyDescent="0.35">
      <c r="A4735" t="s">
        <v>73</v>
      </c>
      <c r="B4735">
        <v>46</v>
      </c>
      <c r="C4735">
        <v>2024</v>
      </c>
      <c r="D4735" t="s">
        <v>185</v>
      </c>
      <c r="E4735">
        <v>143</v>
      </c>
      <c r="F4735" t="s">
        <v>114</v>
      </c>
      <c r="G4735" t="s">
        <v>24</v>
      </c>
      <c r="H4735" t="s">
        <v>25</v>
      </c>
      <c r="I4735">
        <v>300</v>
      </c>
      <c r="J4735" t="s">
        <v>186</v>
      </c>
      <c r="K4735" t="s">
        <v>28</v>
      </c>
      <c r="L4735">
        <v>3</v>
      </c>
      <c r="M4735">
        <v>1</v>
      </c>
      <c r="N4735" t="s">
        <v>27</v>
      </c>
      <c r="O4735" t="s">
        <v>27</v>
      </c>
      <c r="Q4735" t="s">
        <v>27</v>
      </c>
      <c r="R4735" t="s">
        <v>27</v>
      </c>
      <c r="S4735">
        <v>0</v>
      </c>
      <c r="T4735">
        <v>115</v>
      </c>
      <c r="U4735" t="s">
        <v>29</v>
      </c>
    </row>
    <row r="4736" spans="1:21" x14ac:dyDescent="0.35">
      <c r="A4736" t="s">
        <v>74</v>
      </c>
      <c r="B4736">
        <v>47</v>
      </c>
      <c r="C4736">
        <v>2024</v>
      </c>
      <c r="D4736" t="s">
        <v>185</v>
      </c>
      <c r="E4736">
        <v>143</v>
      </c>
      <c r="F4736" t="s">
        <v>114</v>
      </c>
      <c r="G4736" t="s">
        <v>24</v>
      </c>
      <c r="H4736" t="s">
        <v>25</v>
      </c>
      <c r="I4736">
        <v>200</v>
      </c>
      <c r="J4736" t="s">
        <v>186</v>
      </c>
      <c r="K4736" t="s">
        <v>28</v>
      </c>
      <c r="L4736">
        <v>3</v>
      </c>
      <c r="M4736">
        <v>1</v>
      </c>
      <c r="N4736" t="s">
        <v>27</v>
      </c>
      <c r="O4736" t="s">
        <v>32</v>
      </c>
      <c r="Q4736" t="s">
        <v>27</v>
      </c>
      <c r="R4736" t="s">
        <v>32</v>
      </c>
      <c r="S4736">
        <v>5</v>
      </c>
      <c r="T4736">
        <v>100</v>
      </c>
      <c r="U4736" t="s">
        <v>29</v>
      </c>
    </row>
    <row r="4737" spans="1:21" x14ac:dyDescent="0.35">
      <c r="A4737" t="s">
        <v>75</v>
      </c>
      <c r="B4737">
        <v>48</v>
      </c>
      <c r="C4737">
        <v>2024</v>
      </c>
      <c r="D4737" t="s">
        <v>185</v>
      </c>
      <c r="E4737">
        <v>143</v>
      </c>
      <c r="F4737" t="s">
        <v>114</v>
      </c>
      <c r="G4737" t="s">
        <v>24</v>
      </c>
      <c r="H4737" t="s">
        <v>25</v>
      </c>
      <c r="I4737">
        <v>275</v>
      </c>
      <c r="J4737" t="s">
        <v>186</v>
      </c>
      <c r="K4737" t="s">
        <v>28</v>
      </c>
      <c r="L4737">
        <v>3</v>
      </c>
      <c r="M4737">
        <v>2</v>
      </c>
      <c r="N4737" t="s">
        <v>27</v>
      </c>
      <c r="O4737" t="s">
        <v>27</v>
      </c>
      <c r="Q4737" t="s">
        <v>32</v>
      </c>
      <c r="R4737" t="s">
        <v>32</v>
      </c>
      <c r="S4737">
        <v>20</v>
      </c>
      <c r="T4737">
        <v>68</v>
      </c>
      <c r="U4737" t="s">
        <v>29</v>
      </c>
    </row>
    <row r="4738" spans="1:21" x14ac:dyDescent="0.35">
      <c r="A4738" t="s">
        <v>76</v>
      </c>
      <c r="B4738">
        <v>49</v>
      </c>
      <c r="C4738">
        <v>2024</v>
      </c>
      <c r="D4738" t="s">
        <v>185</v>
      </c>
      <c r="E4738">
        <v>143</v>
      </c>
      <c r="F4738" t="s">
        <v>114</v>
      </c>
      <c r="G4738" t="s">
        <v>24</v>
      </c>
      <c r="H4738" t="s">
        <v>25</v>
      </c>
      <c r="I4738">
        <v>290</v>
      </c>
      <c r="J4738" t="s">
        <v>186</v>
      </c>
      <c r="K4738" t="s">
        <v>28</v>
      </c>
      <c r="L4738">
        <v>3</v>
      </c>
      <c r="M4738">
        <v>1</v>
      </c>
      <c r="N4738" t="s">
        <v>27</v>
      </c>
      <c r="O4738" t="s">
        <v>27</v>
      </c>
      <c r="Q4738" t="s">
        <v>27</v>
      </c>
      <c r="R4738" t="s">
        <v>27</v>
      </c>
      <c r="S4738">
        <v>30</v>
      </c>
      <c r="T4738">
        <v>68</v>
      </c>
      <c r="U4738" t="s">
        <v>29</v>
      </c>
    </row>
    <row r="4739" spans="1:21" x14ac:dyDescent="0.35">
      <c r="A4739" t="s">
        <v>77</v>
      </c>
      <c r="B4739">
        <v>50</v>
      </c>
      <c r="C4739">
        <v>2024</v>
      </c>
      <c r="D4739" t="s">
        <v>185</v>
      </c>
      <c r="E4739">
        <v>143</v>
      </c>
      <c r="F4739" t="s">
        <v>114</v>
      </c>
      <c r="G4739" t="s">
        <v>24</v>
      </c>
      <c r="H4739" t="s">
        <v>25</v>
      </c>
      <c r="I4739">
        <v>275</v>
      </c>
      <c r="J4739" t="s">
        <v>186</v>
      </c>
      <c r="K4739" t="s">
        <v>28</v>
      </c>
      <c r="L4739">
        <v>3</v>
      </c>
      <c r="M4739">
        <v>1</v>
      </c>
      <c r="N4739" t="s">
        <v>27</v>
      </c>
      <c r="O4739" t="s">
        <v>27</v>
      </c>
      <c r="Q4739" t="s">
        <v>27</v>
      </c>
      <c r="R4739" t="s">
        <v>32</v>
      </c>
      <c r="S4739">
        <v>20</v>
      </c>
      <c r="T4739">
        <v>220</v>
      </c>
      <c r="U4739" t="s">
        <v>29</v>
      </c>
    </row>
    <row r="4740" spans="1:21" x14ac:dyDescent="0.35">
      <c r="A4740" t="s">
        <v>78</v>
      </c>
      <c r="B4740">
        <v>51</v>
      </c>
      <c r="C4740">
        <v>2024</v>
      </c>
      <c r="D4740" t="s">
        <v>185</v>
      </c>
      <c r="E4740">
        <v>143</v>
      </c>
      <c r="F4740" t="s">
        <v>114</v>
      </c>
      <c r="G4740" t="s">
        <v>24</v>
      </c>
      <c r="H4740" t="s">
        <v>25</v>
      </c>
      <c r="I4740">
        <v>390</v>
      </c>
      <c r="J4740" t="s">
        <v>186</v>
      </c>
      <c r="K4740" t="s">
        <v>28</v>
      </c>
      <c r="L4740">
        <v>3</v>
      </c>
      <c r="M4740">
        <v>1</v>
      </c>
      <c r="N4740" t="s">
        <v>27</v>
      </c>
      <c r="O4740" t="s">
        <v>27</v>
      </c>
      <c r="Q4740" t="s">
        <v>32</v>
      </c>
      <c r="R4740" t="s">
        <v>32</v>
      </c>
      <c r="S4740">
        <v>30</v>
      </c>
      <c r="T4740">
        <v>140</v>
      </c>
      <c r="U4740" t="s">
        <v>29</v>
      </c>
    </row>
    <row r="4741" spans="1:21" x14ac:dyDescent="0.35">
      <c r="A4741" t="s">
        <v>79</v>
      </c>
      <c r="B4741">
        <v>53</v>
      </c>
      <c r="C4741">
        <v>2024</v>
      </c>
      <c r="D4741" t="s">
        <v>185</v>
      </c>
      <c r="E4741">
        <v>143</v>
      </c>
      <c r="F4741" t="s">
        <v>114</v>
      </c>
      <c r="G4741" t="s">
        <v>24</v>
      </c>
      <c r="H4741" t="s">
        <v>25</v>
      </c>
      <c r="I4741">
        <v>338</v>
      </c>
      <c r="J4741" t="s">
        <v>186</v>
      </c>
      <c r="K4741" t="s">
        <v>28</v>
      </c>
      <c r="L4741">
        <v>3</v>
      </c>
      <c r="M4741">
        <v>1</v>
      </c>
      <c r="N4741" t="s">
        <v>27</v>
      </c>
      <c r="O4741" t="s">
        <v>27</v>
      </c>
      <c r="Q4741" t="s">
        <v>27</v>
      </c>
      <c r="R4741" t="s">
        <v>32</v>
      </c>
      <c r="S4741">
        <v>16</v>
      </c>
      <c r="T4741">
        <v>276</v>
      </c>
      <c r="U4741" t="s">
        <v>29</v>
      </c>
    </row>
    <row r="4742" spans="1:21" x14ac:dyDescent="0.35">
      <c r="A4742" t="s">
        <v>80</v>
      </c>
      <c r="B4742">
        <v>54</v>
      </c>
      <c r="C4742">
        <v>2024</v>
      </c>
      <c r="D4742" t="s">
        <v>185</v>
      </c>
      <c r="E4742">
        <v>143</v>
      </c>
      <c r="F4742" t="s">
        <v>114</v>
      </c>
      <c r="G4742" t="s">
        <v>24</v>
      </c>
      <c r="H4742" t="s">
        <v>25</v>
      </c>
      <c r="I4742">
        <v>270</v>
      </c>
      <c r="J4742" t="s">
        <v>186</v>
      </c>
      <c r="K4742" t="s">
        <v>28</v>
      </c>
      <c r="L4742">
        <v>3</v>
      </c>
      <c r="M4742">
        <v>1</v>
      </c>
      <c r="N4742" t="s">
        <v>27</v>
      </c>
      <c r="O4742" t="s">
        <v>27</v>
      </c>
      <c r="Q4742" t="s">
        <v>32</v>
      </c>
      <c r="R4742" t="s">
        <v>27</v>
      </c>
      <c r="S4742">
        <v>12</v>
      </c>
      <c r="T4742">
        <v>90</v>
      </c>
      <c r="U4742" t="s">
        <v>29</v>
      </c>
    </row>
    <row r="4743" spans="1:21" x14ac:dyDescent="0.35">
      <c r="A4743" t="s">
        <v>81</v>
      </c>
      <c r="B4743">
        <v>55</v>
      </c>
      <c r="C4743">
        <v>2024</v>
      </c>
      <c r="D4743" t="s">
        <v>185</v>
      </c>
      <c r="E4743">
        <v>143</v>
      </c>
      <c r="F4743" t="s">
        <v>114</v>
      </c>
      <c r="G4743" t="s">
        <v>24</v>
      </c>
      <c r="H4743" t="s">
        <v>25</v>
      </c>
      <c r="I4743">
        <v>272</v>
      </c>
      <c r="J4743" t="s">
        <v>186</v>
      </c>
      <c r="K4743" t="s">
        <v>28</v>
      </c>
      <c r="L4743">
        <v>3</v>
      </c>
      <c r="M4743">
        <v>1</v>
      </c>
      <c r="N4743" t="s">
        <v>27</v>
      </c>
      <c r="O4743" t="s">
        <v>27</v>
      </c>
      <c r="Q4743" t="s">
        <v>27</v>
      </c>
      <c r="R4743" t="s">
        <v>32</v>
      </c>
      <c r="S4743">
        <v>0</v>
      </c>
      <c r="T4743">
        <v>57</v>
      </c>
      <c r="U4743" t="s">
        <v>29</v>
      </c>
    </row>
    <row r="4744" spans="1:21" x14ac:dyDescent="0.35">
      <c r="A4744" t="s">
        <v>82</v>
      </c>
      <c r="B4744">
        <v>56</v>
      </c>
      <c r="C4744">
        <v>2024</v>
      </c>
      <c r="D4744" t="s">
        <v>185</v>
      </c>
      <c r="E4744">
        <v>143</v>
      </c>
      <c r="F4744" t="s">
        <v>114</v>
      </c>
      <c r="G4744" t="s">
        <v>24</v>
      </c>
      <c r="H4744" t="s">
        <v>25</v>
      </c>
      <c r="I4744">
        <v>330</v>
      </c>
      <c r="J4744" t="s">
        <v>186</v>
      </c>
      <c r="K4744" t="s">
        <v>28</v>
      </c>
      <c r="L4744">
        <v>3</v>
      </c>
      <c r="M4744">
        <v>1</v>
      </c>
      <c r="N4744" t="s">
        <v>27</v>
      </c>
      <c r="O4744" t="s">
        <v>27</v>
      </c>
      <c r="Q4744" t="s">
        <v>27</v>
      </c>
      <c r="R4744" t="s">
        <v>32</v>
      </c>
      <c r="S4744">
        <v>30</v>
      </c>
      <c r="T4744">
        <v>110</v>
      </c>
      <c r="U4744" t="s">
        <v>29</v>
      </c>
    </row>
    <row r="4745" spans="1:21" x14ac:dyDescent="0.35">
      <c r="A4745" t="s">
        <v>21</v>
      </c>
      <c r="B4745">
        <v>1</v>
      </c>
      <c r="C4745">
        <v>2024</v>
      </c>
      <c r="D4745" t="s">
        <v>187</v>
      </c>
      <c r="E4745">
        <v>144</v>
      </c>
      <c r="F4745" t="s">
        <v>188</v>
      </c>
      <c r="G4745" t="s">
        <v>95</v>
      </c>
      <c r="H4745" t="s">
        <v>88</v>
      </c>
      <c r="I4745">
        <v>75</v>
      </c>
      <c r="J4745" t="s">
        <v>27</v>
      </c>
      <c r="K4745">
        <v>0</v>
      </c>
      <c r="L4745">
        <v>0</v>
      </c>
      <c r="M4745">
        <v>0</v>
      </c>
      <c r="N4745" t="s">
        <v>27</v>
      </c>
      <c r="O4745" t="s">
        <v>27</v>
      </c>
      <c r="P4745">
        <v>14</v>
      </c>
      <c r="Q4745" t="s">
        <v>27</v>
      </c>
      <c r="R4745" t="s">
        <v>27</v>
      </c>
      <c r="S4745">
        <v>0</v>
      </c>
      <c r="T4745">
        <v>75</v>
      </c>
      <c r="U4745" t="s">
        <v>27</v>
      </c>
    </row>
    <row r="4746" spans="1:21" x14ac:dyDescent="0.35">
      <c r="A4746" t="s">
        <v>30</v>
      </c>
      <c r="B4746">
        <v>2</v>
      </c>
      <c r="C4746">
        <v>2024</v>
      </c>
      <c r="D4746" t="s">
        <v>187</v>
      </c>
      <c r="E4746">
        <v>144</v>
      </c>
      <c r="F4746" t="s">
        <v>188</v>
      </c>
      <c r="G4746" t="s">
        <v>95</v>
      </c>
      <c r="H4746" t="s">
        <v>27</v>
      </c>
      <c r="I4746" t="s">
        <v>28</v>
      </c>
      <c r="J4746" t="s">
        <v>28</v>
      </c>
      <c r="K4746" t="s">
        <v>28</v>
      </c>
      <c r="L4746" t="s">
        <v>28</v>
      </c>
      <c r="M4746" t="s">
        <v>28</v>
      </c>
      <c r="N4746" t="s">
        <v>28</v>
      </c>
      <c r="O4746" t="s">
        <v>28</v>
      </c>
      <c r="P4746" t="s">
        <v>28</v>
      </c>
      <c r="Q4746" t="s">
        <v>28</v>
      </c>
      <c r="R4746" t="s">
        <v>28</v>
      </c>
      <c r="S4746" t="s">
        <v>28</v>
      </c>
      <c r="T4746" t="s">
        <v>28</v>
      </c>
      <c r="U4746" t="s">
        <v>28</v>
      </c>
    </row>
    <row r="4747" spans="1:21" x14ac:dyDescent="0.35">
      <c r="A4747" t="s">
        <v>33</v>
      </c>
      <c r="B4747">
        <v>4</v>
      </c>
      <c r="C4747">
        <v>2024</v>
      </c>
      <c r="D4747" t="s">
        <v>187</v>
      </c>
      <c r="E4747">
        <v>144</v>
      </c>
      <c r="F4747" t="s">
        <v>188</v>
      </c>
      <c r="G4747" t="s">
        <v>95</v>
      </c>
      <c r="H4747" t="s">
        <v>27</v>
      </c>
      <c r="I4747" t="s">
        <v>28</v>
      </c>
      <c r="J4747" t="s">
        <v>28</v>
      </c>
      <c r="K4747" t="s">
        <v>28</v>
      </c>
      <c r="L4747" t="s">
        <v>28</v>
      </c>
      <c r="M4747" t="s">
        <v>28</v>
      </c>
      <c r="N4747" t="s">
        <v>28</v>
      </c>
      <c r="O4747" t="s">
        <v>28</v>
      </c>
      <c r="P4747" t="s">
        <v>28</v>
      </c>
      <c r="Q4747" t="s">
        <v>28</v>
      </c>
      <c r="R4747" t="s">
        <v>28</v>
      </c>
      <c r="S4747" t="s">
        <v>28</v>
      </c>
      <c r="T4747" t="s">
        <v>28</v>
      </c>
      <c r="U4747" t="s">
        <v>28</v>
      </c>
    </row>
    <row r="4748" spans="1:21" x14ac:dyDescent="0.35">
      <c r="A4748" t="s">
        <v>34</v>
      </c>
      <c r="B4748">
        <v>5</v>
      </c>
      <c r="C4748">
        <v>2024</v>
      </c>
      <c r="D4748" t="s">
        <v>187</v>
      </c>
      <c r="E4748">
        <v>144</v>
      </c>
      <c r="F4748" t="s">
        <v>188</v>
      </c>
      <c r="G4748" t="s">
        <v>95</v>
      </c>
      <c r="H4748" t="s">
        <v>88</v>
      </c>
      <c r="I4748">
        <v>10</v>
      </c>
      <c r="J4748" t="s">
        <v>27</v>
      </c>
      <c r="K4748">
        <v>0</v>
      </c>
      <c r="L4748">
        <v>0</v>
      </c>
      <c r="M4748">
        <v>0</v>
      </c>
      <c r="N4748" t="s">
        <v>27</v>
      </c>
      <c r="O4748" t="s">
        <v>27</v>
      </c>
      <c r="P4748" t="s">
        <v>28</v>
      </c>
      <c r="Q4748" t="s">
        <v>27</v>
      </c>
      <c r="R4748" t="s">
        <v>27</v>
      </c>
      <c r="S4748">
        <v>0</v>
      </c>
      <c r="T4748">
        <v>0</v>
      </c>
      <c r="U4748" t="s">
        <v>27</v>
      </c>
    </row>
    <row r="4749" spans="1:21" x14ac:dyDescent="0.35">
      <c r="A4749" t="s">
        <v>35</v>
      </c>
      <c r="B4749">
        <v>6</v>
      </c>
      <c r="C4749">
        <v>2024</v>
      </c>
      <c r="D4749" t="s">
        <v>187</v>
      </c>
      <c r="E4749">
        <v>144</v>
      </c>
      <c r="F4749" t="s">
        <v>188</v>
      </c>
      <c r="G4749" t="s">
        <v>95</v>
      </c>
      <c r="H4749" t="s">
        <v>25</v>
      </c>
      <c r="I4749">
        <v>25</v>
      </c>
      <c r="J4749" t="s">
        <v>96</v>
      </c>
      <c r="K4749">
        <v>600</v>
      </c>
      <c r="L4749">
        <v>2</v>
      </c>
      <c r="M4749">
        <v>1</v>
      </c>
      <c r="N4749" t="s">
        <v>27</v>
      </c>
      <c r="O4749" t="s">
        <v>27</v>
      </c>
      <c r="P4749">
        <v>17</v>
      </c>
      <c r="Q4749" t="s">
        <v>27</v>
      </c>
      <c r="R4749" t="s">
        <v>27</v>
      </c>
      <c r="S4749">
        <v>0</v>
      </c>
      <c r="T4749">
        <v>10</v>
      </c>
      <c r="U4749" t="s">
        <v>27</v>
      </c>
    </row>
    <row r="4750" spans="1:21" x14ac:dyDescent="0.35">
      <c r="A4750" t="s">
        <v>36</v>
      </c>
      <c r="B4750">
        <v>8</v>
      </c>
      <c r="C4750">
        <v>2024</v>
      </c>
      <c r="D4750" t="s">
        <v>187</v>
      </c>
      <c r="E4750">
        <v>144</v>
      </c>
      <c r="F4750" t="s">
        <v>188</v>
      </c>
      <c r="G4750" t="s">
        <v>95</v>
      </c>
      <c r="H4750" t="s">
        <v>25</v>
      </c>
      <c r="I4750">
        <v>202</v>
      </c>
      <c r="J4750" t="s">
        <v>27</v>
      </c>
      <c r="K4750">
        <v>1200</v>
      </c>
      <c r="L4750">
        <v>2</v>
      </c>
      <c r="M4750">
        <v>2</v>
      </c>
      <c r="N4750" t="s">
        <v>27</v>
      </c>
      <c r="O4750" t="s">
        <v>27</v>
      </c>
      <c r="P4750">
        <v>16</v>
      </c>
      <c r="Q4750" t="s">
        <v>27</v>
      </c>
      <c r="R4750" t="s">
        <v>27</v>
      </c>
      <c r="S4750">
        <v>0</v>
      </c>
      <c r="T4750">
        <v>45</v>
      </c>
      <c r="U4750" t="s">
        <v>29</v>
      </c>
    </row>
    <row r="4751" spans="1:21" x14ac:dyDescent="0.35">
      <c r="A4751" t="s">
        <v>37</v>
      </c>
      <c r="B4751">
        <v>9</v>
      </c>
      <c r="C4751">
        <v>2024</v>
      </c>
      <c r="D4751" t="s">
        <v>187</v>
      </c>
      <c r="E4751">
        <v>144</v>
      </c>
      <c r="F4751" t="s">
        <v>188</v>
      </c>
      <c r="G4751" t="s">
        <v>95</v>
      </c>
      <c r="H4751" t="s">
        <v>27</v>
      </c>
      <c r="I4751" t="s">
        <v>28</v>
      </c>
      <c r="J4751" t="s">
        <v>28</v>
      </c>
      <c r="K4751" t="s">
        <v>28</v>
      </c>
      <c r="L4751" t="s">
        <v>28</v>
      </c>
      <c r="M4751" t="s">
        <v>28</v>
      </c>
      <c r="N4751" t="s">
        <v>28</v>
      </c>
      <c r="O4751" t="s">
        <v>28</v>
      </c>
      <c r="P4751" t="s">
        <v>28</v>
      </c>
      <c r="Q4751" t="s">
        <v>28</v>
      </c>
      <c r="R4751" t="s">
        <v>28</v>
      </c>
      <c r="S4751" t="s">
        <v>28</v>
      </c>
      <c r="T4751" t="s">
        <v>28</v>
      </c>
      <c r="U4751" t="s">
        <v>28</v>
      </c>
    </row>
    <row r="4752" spans="1:21" x14ac:dyDescent="0.35">
      <c r="A4752" t="s">
        <v>38</v>
      </c>
      <c r="B4752">
        <v>10</v>
      </c>
      <c r="C4752">
        <v>2024</v>
      </c>
      <c r="D4752" t="s">
        <v>187</v>
      </c>
      <c r="E4752">
        <v>144</v>
      </c>
      <c r="F4752" t="s">
        <v>188</v>
      </c>
      <c r="G4752" t="s">
        <v>95</v>
      </c>
      <c r="H4752" t="s">
        <v>25</v>
      </c>
      <c r="I4752">
        <v>433</v>
      </c>
      <c r="J4752" t="s">
        <v>96</v>
      </c>
      <c r="K4752">
        <v>1500</v>
      </c>
      <c r="L4752">
        <v>2</v>
      </c>
      <c r="M4752">
        <v>2</v>
      </c>
      <c r="N4752" t="s">
        <v>32</v>
      </c>
      <c r="O4752" t="s">
        <v>27</v>
      </c>
      <c r="P4752">
        <v>16</v>
      </c>
      <c r="Q4752" t="s">
        <v>27</v>
      </c>
      <c r="R4752" t="s">
        <v>32</v>
      </c>
      <c r="S4752">
        <v>0</v>
      </c>
      <c r="T4752">
        <v>128</v>
      </c>
      <c r="U4752" t="s">
        <v>39</v>
      </c>
    </row>
    <row r="4753" spans="1:21" x14ac:dyDescent="0.35">
      <c r="A4753" t="s">
        <v>40</v>
      </c>
      <c r="B4753">
        <v>11</v>
      </c>
      <c r="C4753">
        <v>2024</v>
      </c>
      <c r="D4753" t="s">
        <v>187</v>
      </c>
      <c r="E4753">
        <v>144</v>
      </c>
      <c r="F4753" t="s">
        <v>188</v>
      </c>
      <c r="G4753" t="s">
        <v>95</v>
      </c>
      <c r="H4753" t="s">
        <v>27</v>
      </c>
      <c r="I4753" t="s">
        <v>28</v>
      </c>
      <c r="J4753" t="s">
        <v>28</v>
      </c>
      <c r="K4753" t="s">
        <v>28</v>
      </c>
      <c r="L4753" t="s">
        <v>28</v>
      </c>
      <c r="M4753" t="s">
        <v>28</v>
      </c>
      <c r="N4753" t="s">
        <v>28</v>
      </c>
      <c r="O4753" t="s">
        <v>28</v>
      </c>
      <c r="P4753" t="s">
        <v>28</v>
      </c>
      <c r="Q4753" t="s">
        <v>28</v>
      </c>
      <c r="R4753" t="s">
        <v>28</v>
      </c>
      <c r="S4753" t="s">
        <v>28</v>
      </c>
      <c r="T4753" t="s">
        <v>28</v>
      </c>
      <c r="U4753" t="s">
        <v>28</v>
      </c>
    </row>
    <row r="4754" spans="1:21" x14ac:dyDescent="0.35">
      <c r="A4754" t="s">
        <v>41</v>
      </c>
      <c r="B4754">
        <v>12</v>
      </c>
      <c r="C4754">
        <v>2024</v>
      </c>
      <c r="D4754" t="s">
        <v>187</v>
      </c>
      <c r="E4754">
        <v>144</v>
      </c>
      <c r="F4754" t="s">
        <v>188</v>
      </c>
      <c r="G4754" t="s">
        <v>95</v>
      </c>
      <c r="H4754" t="s">
        <v>27</v>
      </c>
      <c r="I4754" t="s">
        <v>28</v>
      </c>
      <c r="J4754" t="s">
        <v>28</v>
      </c>
      <c r="K4754" t="s">
        <v>28</v>
      </c>
      <c r="L4754" t="s">
        <v>28</v>
      </c>
      <c r="M4754" t="s">
        <v>28</v>
      </c>
      <c r="N4754" t="s">
        <v>28</v>
      </c>
      <c r="O4754" t="s">
        <v>28</v>
      </c>
      <c r="P4754" t="s">
        <v>28</v>
      </c>
      <c r="Q4754" t="s">
        <v>28</v>
      </c>
      <c r="R4754" t="s">
        <v>28</v>
      </c>
      <c r="S4754" t="s">
        <v>28</v>
      </c>
      <c r="T4754" t="s">
        <v>28</v>
      </c>
      <c r="U4754" t="s">
        <v>28</v>
      </c>
    </row>
    <row r="4755" spans="1:21" x14ac:dyDescent="0.35">
      <c r="A4755" t="s">
        <v>42</v>
      </c>
      <c r="B4755">
        <v>13</v>
      </c>
      <c r="C4755">
        <v>2024</v>
      </c>
      <c r="D4755" t="s">
        <v>187</v>
      </c>
      <c r="E4755">
        <v>144</v>
      </c>
      <c r="F4755" t="s">
        <v>188</v>
      </c>
      <c r="G4755" t="s">
        <v>95</v>
      </c>
      <c r="H4755" t="s">
        <v>189</v>
      </c>
      <c r="I4755" t="s">
        <v>28</v>
      </c>
      <c r="J4755" t="s">
        <v>28</v>
      </c>
      <c r="K4755" t="s">
        <v>28</v>
      </c>
      <c r="L4755" t="s">
        <v>28</v>
      </c>
      <c r="M4755" t="s">
        <v>28</v>
      </c>
      <c r="N4755" t="s">
        <v>28</v>
      </c>
      <c r="O4755" t="s">
        <v>28</v>
      </c>
      <c r="P4755" t="s">
        <v>28</v>
      </c>
      <c r="Q4755" t="s">
        <v>28</v>
      </c>
      <c r="R4755" t="s">
        <v>28</v>
      </c>
      <c r="S4755" t="s">
        <v>28</v>
      </c>
      <c r="T4755" t="s">
        <v>28</v>
      </c>
      <c r="U4755" t="s">
        <v>28</v>
      </c>
    </row>
    <row r="4756" spans="1:21" x14ac:dyDescent="0.35">
      <c r="A4756" t="s">
        <v>43</v>
      </c>
      <c r="B4756">
        <v>15</v>
      </c>
      <c r="C4756">
        <v>2024</v>
      </c>
      <c r="D4756" t="s">
        <v>187</v>
      </c>
      <c r="E4756">
        <v>144</v>
      </c>
      <c r="F4756" t="s">
        <v>188</v>
      </c>
      <c r="G4756" t="s">
        <v>95</v>
      </c>
      <c r="H4756" t="s">
        <v>25</v>
      </c>
      <c r="I4756">
        <v>255</v>
      </c>
      <c r="J4756" t="s">
        <v>87</v>
      </c>
      <c r="K4756">
        <v>1250</v>
      </c>
      <c r="L4756">
        <v>2</v>
      </c>
      <c r="M4756">
        <v>1</v>
      </c>
      <c r="N4756" t="s">
        <v>27</v>
      </c>
      <c r="O4756" t="s">
        <v>27</v>
      </c>
      <c r="P4756">
        <v>16</v>
      </c>
      <c r="Q4756" t="s">
        <v>27</v>
      </c>
      <c r="R4756" t="s">
        <v>32</v>
      </c>
      <c r="S4756">
        <v>0</v>
      </c>
      <c r="T4756">
        <v>146</v>
      </c>
      <c r="U4756" t="s">
        <v>29</v>
      </c>
    </row>
    <row r="4757" spans="1:21" x14ac:dyDescent="0.35">
      <c r="A4757" t="s">
        <v>44</v>
      </c>
      <c r="B4757">
        <v>16</v>
      </c>
      <c r="C4757">
        <v>2024</v>
      </c>
      <c r="D4757" t="s">
        <v>187</v>
      </c>
      <c r="E4757">
        <v>144</v>
      </c>
      <c r="F4757" t="s">
        <v>188</v>
      </c>
      <c r="G4757" t="s">
        <v>95</v>
      </c>
      <c r="H4757" t="s">
        <v>25</v>
      </c>
      <c r="I4757">
        <v>258</v>
      </c>
      <c r="J4757" t="s">
        <v>96</v>
      </c>
      <c r="K4757">
        <v>1500</v>
      </c>
      <c r="L4757">
        <v>2</v>
      </c>
      <c r="M4757">
        <v>2</v>
      </c>
      <c r="N4757" t="s">
        <v>32</v>
      </c>
      <c r="O4757" t="s">
        <v>27</v>
      </c>
      <c r="P4757">
        <v>16.5</v>
      </c>
      <c r="Q4757" t="s">
        <v>27</v>
      </c>
      <c r="R4757" t="s">
        <v>32</v>
      </c>
      <c r="S4757">
        <v>0</v>
      </c>
      <c r="T4757">
        <v>50</v>
      </c>
      <c r="U4757" t="s">
        <v>29</v>
      </c>
    </row>
    <row r="4758" spans="1:21" x14ac:dyDescent="0.35">
      <c r="A4758" t="s">
        <v>45</v>
      </c>
      <c r="B4758">
        <v>17</v>
      </c>
      <c r="C4758">
        <v>2024</v>
      </c>
      <c r="D4758" t="s">
        <v>187</v>
      </c>
      <c r="E4758">
        <v>144</v>
      </c>
      <c r="F4758" t="s">
        <v>188</v>
      </c>
      <c r="G4758" t="s">
        <v>95</v>
      </c>
      <c r="H4758" t="s">
        <v>27</v>
      </c>
      <c r="I4758" t="s">
        <v>28</v>
      </c>
      <c r="J4758" t="s">
        <v>28</v>
      </c>
      <c r="K4758" t="s">
        <v>28</v>
      </c>
      <c r="L4758" t="s">
        <v>28</v>
      </c>
      <c r="M4758" t="s">
        <v>28</v>
      </c>
      <c r="N4758" t="s">
        <v>28</v>
      </c>
      <c r="O4758" t="s">
        <v>28</v>
      </c>
      <c r="P4758" t="s">
        <v>28</v>
      </c>
      <c r="Q4758" t="s">
        <v>28</v>
      </c>
      <c r="R4758" t="s">
        <v>28</v>
      </c>
      <c r="S4758" t="s">
        <v>28</v>
      </c>
      <c r="T4758" t="s">
        <v>28</v>
      </c>
      <c r="U4758" t="s">
        <v>28</v>
      </c>
    </row>
    <row r="4759" spans="1:21" x14ac:dyDescent="0.35">
      <c r="A4759" t="s">
        <v>46</v>
      </c>
      <c r="B4759">
        <v>18</v>
      </c>
      <c r="C4759">
        <v>2024</v>
      </c>
      <c r="D4759" t="s">
        <v>187</v>
      </c>
      <c r="E4759">
        <v>144</v>
      </c>
      <c r="F4759" t="s">
        <v>188</v>
      </c>
      <c r="G4759" t="s">
        <v>95</v>
      </c>
      <c r="H4759" t="s">
        <v>27</v>
      </c>
      <c r="I4759" t="s">
        <v>28</v>
      </c>
      <c r="J4759" t="s">
        <v>28</v>
      </c>
      <c r="K4759" t="s">
        <v>28</v>
      </c>
      <c r="L4759" t="s">
        <v>28</v>
      </c>
      <c r="M4759" t="s">
        <v>28</v>
      </c>
      <c r="N4759" t="s">
        <v>28</v>
      </c>
      <c r="O4759" t="s">
        <v>28</v>
      </c>
      <c r="P4759" t="s">
        <v>28</v>
      </c>
      <c r="Q4759" t="s">
        <v>28</v>
      </c>
      <c r="R4759" t="s">
        <v>28</v>
      </c>
      <c r="S4759" t="s">
        <v>28</v>
      </c>
      <c r="T4759" t="s">
        <v>28</v>
      </c>
      <c r="U4759" t="s">
        <v>28</v>
      </c>
    </row>
    <row r="4760" spans="1:21" x14ac:dyDescent="0.35">
      <c r="A4760" t="s">
        <v>47</v>
      </c>
      <c r="B4760">
        <v>19</v>
      </c>
      <c r="C4760">
        <v>2024</v>
      </c>
      <c r="D4760" t="s">
        <v>187</v>
      </c>
      <c r="E4760">
        <v>144</v>
      </c>
      <c r="F4760" t="s">
        <v>188</v>
      </c>
      <c r="G4760" t="s">
        <v>95</v>
      </c>
      <c r="H4760" t="s">
        <v>27</v>
      </c>
      <c r="I4760" t="s">
        <v>28</v>
      </c>
      <c r="J4760" t="s">
        <v>28</v>
      </c>
      <c r="K4760" t="s">
        <v>28</v>
      </c>
      <c r="L4760" t="s">
        <v>28</v>
      </c>
      <c r="M4760" t="s">
        <v>28</v>
      </c>
      <c r="N4760" t="s">
        <v>28</v>
      </c>
      <c r="O4760" t="s">
        <v>28</v>
      </c>
      <c r="P4760" t="s">
        <v>28</v>
      </c>
      <c r="Q4760" t="s">
        <v>28</v>
      </c>
      <c r="R4760" t="s">
        <v>28</v>
      </c>
      <c r="S4760" t="s">
        <v>28</v>
      </c>
      <c r="T4760" t="s">
        <v>28</v>
      </c>
      <c r="U4760" t="s">
        <v>28</v>
      </c>
    </row>
    <row r="4761" spans="1:21" x14ac:dyDescent="0.35">
      <c r="A4761" t="s">
        <v>48</v>
      </c>
      <c r="B4761">
        <v>20</v>
      </c>
      <c r="C4761">
        <v>2024</v>
      </c>
      <c r="D4761" t="s">
        <v>187</v>
      </c>
      <c r="E4761">
        <v>144</v>
      </c>
      <c r="F4761" t="s">
        <v>188</v>
      </c>
      <c r="G4761" t="s">
        <v>95</v>
      </c>
      <c r="H4761" t="s">
        <v>25</v>
      </c>
      <c r="I4761">
        <v>180</v>
      </c>
      <c r="J4761" t="s">
        <v>87</v>
      </c>
      <c r="K4761">
        <v>1200</v>
      </c>
      <c r="L4761">
        <v>2</v>
      </c>
      <c r="M4761">
        <v>3</v>
      </c>
      <c r="N4761" t="s">
        <v>27</v>
      </c>
      <c r="O4761" t="s">
        <v>27</v>
      </c>
      <c r="P4761">
        <v>16</v>
      </c>
      <c r="Q4761" t="s">
        <v>32</v>
      </c>
      <c r="R4761" t="s">
        <v>32</v>
      </c>
      <c r="S4761">
        <v>0</v>
      </c>
      <c r="T4761">
        <v>80</v>
      </c>
      <c r="U4761" t="s">
        <v>39</v>
      </c>
    </row>
    <row r="4762" spans="1:21" x14ac:dyDescent="0.35">
      <c r="A4762" t="s">
        <v>49</v>
      </c>
      <c r="B4762">
        <v>21</v>
      </c>
      <c r="C4762">
        <v>2024</v>
      </c>
      <c r="D4762" t="s">
        <v>187</v>
      </c>
      <c r="E4762">
        <v>144</v>
      </c>
      <c r="F4762" t="s">
        <v>188</v>
      </c>
      <c r="G4762" t="s">
        <v>95</v>
      </c>
      <c r="H4762" t="s">
        <v>25</v>
      </c>
      <c r="I4762">
        <v>220</v>
      </c>
      <c r="J4762" t="s">
        <v>87</v>
      </c>
      <c r="K4762">
        <v>300</v>
      </c>
      <c r="L4762">
        <v>2</v>
      </c>
      <c r="M4762">
        <v>2</v>
      </c>
      <c r="N4762" t="s">
        <v>27</v>
      </c>
      <c r="O4762" t="s">
        <v>27</v>
      </c>
      <c r="P4762">
        <v>18</v>
      </c>
      <c r="Q4762" t="s">
        <v>32</v>
      </c>
      <c r="R4762" t="s">
        <v>32</v>
      </c>
      <c r="S4762">
        <v>0</v>
      </c>
      <c r="T4762">
        <v>50</v>
      </c>
      <c r="U4762" t="s">
        <v>39</v>
      </c>
    </row>
    <row r="4763" spans="1:21" x14ac:dyDescent="0.35">
      <c r="A4763" t="s">
        <v>50</v>
      </c>
      <c r="B4763">
        <v>22</v>
      </c>
      <c r="C4763">
        <v>2024</v>
      </c>
      <c r="D4763" t="s">
        <v>187</v>
      </c>
      <c r="E4763">
        <v>144</v>
      </c>
      <c r="F4763" t="s">
        <v>188</v>
      </c>
      <c r="G4763" t="s">
        <v>95</v>
      </c>
      <c r="H4763" t="s">
        <v>25</v>
      </c>
      <c r="I4763">
        <v>25</v>
      </c>
      <c r="J4763" t="s">
        <v>27</v>
      </c>
      <c r="K4763">
        <v>40</v>
      </c>
      <c r="L4763">
        <v>2</v>
      </c>
      <c r="M4763">
        <v>0</v>
      </c>
      <c r="N4763" t="s">
        <v>27</v>
      </c>
      <c r="O4763" t="s">
        <v>27</v>
      </c>
      <c r="P4763">
        <v>16</v>
      </c>
      <c r="Q4763" t="s">
        <v>27</v>
      </c>
      <c r="R4763" t="s">
        <v>27</v>
      </c>
      <c r="S4763">
        <v>0</v>
      </c>
      <c r="T4763">
        <v>50</v>
      </c>
      <c r="U4763" t="s">
        <v>27</v>
      </c>
    </row>
    <row r="4764" spans="1:21" x14ac:dyDescent="0.35">
      <c r="A4764" t="s">
        <v>51</v>
      </c>
      <c r="B4764">
        <v>23</v>
      </c>
      <c r="C4764">
        <v>2024</v>
      </c>
      <c r="D4764" t="s">
        <v>187</v>
      </c>
      <c r="E4764">
        <v>144</v>
      </c>
      <c r="F4764" t="s">
        <v>188</v>
      </c>
      <c r="G4764" t="s">
        <v>95</v>
      </c>
      <c r="H4764" t="s">
        <v>27</v>
      </c>
      <c r="I4764" t="s">
        <v>28</v>
      </c>
      <c r="J4764" t="s">
        <v>28</v>
      </c>
      <c r="K4764" t="s">
        <v>28</v>
      </c>
      <c r="L4764" t="s">
        <v>28</v>
      </c>
      <c r="M4764" t="s">
        <v>28</v>
      </c>
      <c r="N4764" t="s">
        <v>28</v>
      </c>
      <c r="O4764" t="s">
        <v>28</v>
      </c>
      <c r="P4764" t="s">
        <v>28</v>
      </c>
      <c r="Q4764" t="s">
        <v>28</v>
      </c>
      <c r="R4764" t="s">
        <v>28</v>
      </c>
      <c r="S4764" t="s">
        <v>28</v>
      </c>
      <c r="T4764" t="s">
        <v>28</v>
      </c>
      <c r="U4764" t="s">
        <v>28</v>
      </c>
    </row>
    <row r="4765" spans="1:21" x14ac:dyDescent="0.35">
      <c r="A4765" t="s">
        <v>52</v>
      </c>
      <c r="B4765">
        <v>24</v>
      </c>
      <c r="C4765">
        <v>2024</v>
      </c>
      <c r="D4765" t="s">
        <v>187</v>
      </c>
      <c r="E4765">
        <v>144</v>
      </c>
      <c r="F4765" t="s">
        <v>188</v>
      </c>
      <c r="G4765" t="s">
        <v>95</v>
      </c>
      <c r="H4765" t="s">
        <v>27</v>
      </c>
      <c r="I4765" t="s">
        <v>28</v>
      </c>
      <c r="J4765" t="s">
        <v>28</v>
      </c>
      <c r="K4765" t="s">
        <v>28</v>
      </c>
      <c r="L4765" t="s">
        <v>28</v>
      </c>
      <c r="M4765" t="s">
        <v>28</v>
      </c>
      <c r="N4765" t="s">
        <v>28</v>
      </c>
      <c r="O4765" t="s">
        <v>28</v>
      </c>
      <c r="P4765" t="s">
        <v>28</v>
      </c>
      <c r="Q4765" t="s">
        <v>28</v>
      </c>
      <c r="R4765" t="s">
        <v>28</v>
      </c>
      <c r="S4765" t="s">
        <v>28</v>
      </c>
      <c r="T4765" t="s">
        <v>28</v>
      </c>
      <c r="U4765" t="s">
        <v>28</v>
      </c>
    </row>
    <row r="4766" spans="1:21" x14ac:dyDescent="0.35">
      <c r="A4766" t="s">
        <v>53</v>
      </c>
      <c r="B4766">
        <v>25</v>
      </c>
      <c r="C4766">
        <v>2024</v>
      </c>
      <c r="D4766" t="s">
        <v>187</v>
      </c>
      <c r="E4766">
        <v>144</v>
      </c>
      <c r="F4766" t="s">
        <v>188</v>
      </c>
      <c r="G4766" t="s">
        <v>95</v>
      </c>
      <c r="H4766" t="s">
        <v>25</v>
      </c>
      <c r="I4766">
        <v>68</v>
      </c>
      <c r="J4766" t="s">
        <v>27</v>
      </c>
      <c r="K4766">
        <v>1000</v>
      </c>
      <c r="L4766">
        <v>2</v>
      </c>
      <c r="M4766">
        <v>2</v>
      </c>
      <c r="N4766" t="s">
        <v>32</v>
      </c>
      <c r="O4766" t="s">
        <v>27</v>
      </c>
      <c r="P4766" t="s">
        <v>28</v>
      </c>
      <c r="Q4766" t="s">
        <v>27</v>
      </c>
      <c r="R4766" t="s">
        <v>27</v>
      </c>
      <c r="S4766">
        <v>0</v>
      </c>
      <c r="T4766">
        <v>63</v>
      </c>
      <c r="U4766" t="s">
        <v>39</v>
      </c>
    </row>
    <row r="4767" spans="1:21" x14ac:dyDescent="0.35">
      <c r="A4767" t="s">
        <v>54</v>
      </c>
      <c r="B4767">
        <v>26</v>
      </c>
      <c r="C4767">
        <v>2024</v>
      </c>
      <c r="D4767" t="s">
        <v>187</v>
      </c>
      <c r="E4767">
        <v>144</v>
      </c>
      <c r="F4767" t="s">
        <v>188</v>
      </c>
      <c r="G4767" t="s">
        <v>95</v>
      </c>
      <c r="H4767" t="s">
        <v>25</v>
      </c>
      <c r="I4767">
        <v>230</v>
      </c>
      <c r="J4767" t="s">
        <v>99</v>
      </c>
      <c r="K4767">
        <v>1500</v>
      </c>
      <c r="L4767">
        <v>2</v>
      </c>
      <c r="M4767">
        <v>2</v>
      </c>
      <c r="N4767" t="s">
        <v>32</v>
      </c>
      <c r="O4767" t="s">
        <v>27</v>
      </c>
      <c r="P4767">
        <v>17</v>
      </c>
      <c r="Q4767" t="s">
        <v>32</v>
      </c>
      <c r="R4767" t="s">
        <v>27</v>
      </c>
      <c r="S4767">
        <v>0</v>
      </c>
      <c r="T4767">
        <v>48</v>
      </c>
      <c r="U4767" t="s">
        <v>39</v>
      </c>
    </row>
    <row r="4768" spans="1:21" x14ac:dyDescent="0.35">
      <c r="A4768" t="s">
        <v>55</v>
      </c>
      <c r="B4768">
        <v>27</v>
      </c>
      <c r="C4768">
        <v>2024</v>
      </c>
      <c r="D4768" t="s">
        <v>187</v>
      </c>
      <c r="E4768">
        <v>144</v>
      </c>
      <c r="F4768" t="s">
        <v>188</v>
      </c>
      <c r="G4768" t="s">
        <v>95</v>
      </c>
      <c r="H4768" t="s">
        <v>27</v>
      </c>
      <c r="I4768" t="s">
        <v>28</v>
      </c>
      <c r="J4768" t="s">
        <v>28</v>
      </c>
      <c r="K4768" t="s">
        <v>28</v>
      </c>
      <c r="L4768" t="s">
        <v>28</v>
      </c>
      <c r="M4768" t="s">
        <v>28</v>
      </c>
      <c r="N4768" t="s">
        <v>28</v>
      </c>
      <c r="O4768" t="s">
        <v>28</v>
      </c>
      <c r="P4768" t="s">
        <v>28</v>
      </c>
      <c r="Q4768" t="s">
        <v>28</v>
      </c>
      <c r="R4768" t="s">
        <v>28</v>
      </c>
      <c r="S4768" t="s">
        <v>28</v>
      </c>
      <c r="T4768" t="s">
        <v>28</v>
      </c>
      <c r="U4768" t="s">
        <v>28</v>
      </c>
    </row>
    <row r="4769" spans="1:21" x14ac:dyDescent="0.35">
      <c r="A4769" t="s">
        <v>56</v>
      </c>
      <c r="B4769">
        <v>28</v>
      </c>
      <c r="C4769">
        <v>2024</v>
      </c>
      <c r="D4769" t="s">
        <v>187</v>
      </c>
      <c r="E4769">
        <v>144</v>
      </c>
      <c r="F4769" t="s">
        <v>188</v>
      </c>
      <c r="G4769" t="s">
        <v>95</v>
      </c>
      <c r="H4769" t="s">
        <v>25</v>
      </c>
      <c r="I4769">
        <v>100</v>
      </c>
      <c r="J4769" t="s">
        <v>87</v>
      </c>
      <c r="K4769">
        <v>1500</v>
      </c>
      <c r="L4769">
        <v>2</v>
      </c>
      <c r="M4769">
        <v>2</v>
      </c>
      <c r="N4769" t="s">
        <v>27</v>
      </c>
      <c r="O4769" t="s">
        <v>27</v>
      </c>
      <c r="P4769">
        <v>18</v>
      </c>
      <c r="Q4769" t="s">
        <v>27</v>
      </c>
      <c r="R4769" t="s">
        <v>32</v>
      </c>
      <c r="S4769">
        <v>0</v>
      </c>
      <c r="T4769">
        <f>2*45</f>
        <v>90</v>
      </c>
      <c r="U4769" t="s">
        <v>39</v>
      </c>
    </row>
    <row r="4770" spans="1:21" x14ac:dyDescent="0.35">
      <c r="A4770" t="s">
        <v>57</v>
      </c>
      <c r="B4770">
        <v>29</v>
      </c>
      <c r="C4770">
        <v>2024</v>
      </c>
      <c r="D4770" t="s">
        <v>187</v>
      </c>
      <c r="E4770">
        <v>144</v>
      </c>
      <c r="F4770" t="s">
        <v>188</v>
      </c>
      <c r="G4770" t="s">
        <v>95</v>
      </c>
      <c r="H4770" t="s">
        <v>27</v>
      </c>
      <c r="I4770" t="s">
        <v>28</v>
      </c>
      <c r="J4770" t="s">
        <v>28</v>
      </c>
      <c r="K4770" t="s">
        <v>28</v>
      </c>
      <c r="L4770" t="s">
        <v>28</v>
      </c>
      <c r="M4770" t="s">
        <v>28</v>
      </c>
      <c r="N4770" t="s">
        <v>28</v>
      </c>
      <c r="O4770" t="s">
        <v>28</v>
      </c>
      <c r="P4770" t="s">
        <v>28</v>
      </c>
      <c r="Q4770" t="s">
        <v>28</v>
      </c>
      <c r="R4770" t="s">
        <v>28</v>
      </c>
      <c r="S4770" t="s">
        <v>28</v>
      </c>
      <c r="T4770" t="s">
        <v>28</v>
      </c>
      <c r="U4770" t="s">
        <v>28</v>
      </c>
    </row>
    <row r="4771" spans="1:21" x14ac:dyDescent="0.35">
      <c r="A4771" t="s">
        <v>58</v>
      </c>
      <c r="B4771">
        <v>30</v>
      </c>
      <c r="C4771">
        <v>2024</v>
      </c>
      <c r="D4771" t="s">
        <v>187</v>
      </c>
      <c r="E4771">
        <v>144</v>
      </c>
      <c r="F4771" t="s">
        <v>188</v>
      </c>
      <c r="G4771" t="s">
        <v>95</v>
      </c>
      <c r="H4771" t="s">
        <v>25</v>
      </c>
      <c r="I4771">
        <v>80</v>
      </c>
      <c r="J4771" t="s">
        <v>87</v>
      </c>
      <c r="K4771">
        <v>1100</v>
      </c>
      <c r="L4771">
        <v>2</v>
      </c>
      <c r="M4771">
        <v>2</v>
      </c>
      <c r="N4771" t="s">
        <v>27</v>
      </c>
      <c r="O4771" t="s">
        <v>27</v>
      </c>
      <c r="P4771">
        <v>18</v>
      </c>
      <c r="Q4771" t="s">
        <v>32</v>
      </c>
      <c r="R4771" t="s">
        <v>32</v>
      </c>
      <c r="S4771">
        <v>0</v>
      </c>
      <c r="T4771">
        <v>80</v>
      </c>
      <c r="U4771" t="s">
        <v>29</v>
      </c>
    </row>
    <row r="4772" spans="1:21" x14ac:dyDescent="0.35">
      <c r="A4772" t="s">
        <v>59</v>
      </c>
      <c r="B4772">
        <v>31</v>
      </c>
      <c r="C4772">
        <v>2024</v>
      </c>
      <c r="D4772" t="s">
        <v>187</v>
      </c>
      <c r="E4772">
        <v>144</v>
      </c>
      <c r="F4772" t="s">
        <v>188</v>
      </c>
      <c r="G4772" t="s">
        <v>95</v>
      </c>
      <c r="H4772" t="s">
        <v>25</v>
      </c>
      <c r="I4772">
        <v>148</v>
      </c>
      <c r="J4772" t="s">
        <v>87</v>
      </c>
      <c r="K4772">
        <v>1800</v>
      </c>
      <c r="L4772">
        <v>2</v>
      </c>
      <c r="M4772">
        <v>1</v>
      </c>
      <c r="N4772" t="s">
        <v>32</v>
      </c>
      <c r="O4772" t="s">
        <v>27</v>
      </c>
      <c r="P4772">
        <v>17</v>
      </c>
      <c r="Q4772" t="s">
        <v>32</v>
      </c>
      <c r="R4772" t="s">
        <v>32</v>
      </c>
      <c r="S4772">
        <v>8</v>
      </c>
      <c r="T4772">
        <v>118</v>
      </c>
      <c r="U4772" t="s">
        <v>39</v>
      </c>
    </row>
    <row r="4773" spans="1:21" x14ac:dyDescent="0.35">
      <c r="A4773" t="s">
        <v>60</v>
      </c>
      <c r="B4773">
        <v>32</v>
      </c>
      <c r="C4773">
        <v>2024</v>
      </c>
      <c r="D4773" t="s">
        <v>187</v>
      </c>
      <c r="E4773">
        <v>144</v>
      </c>
      <c r="F4773" t="s">
        <v>188</v>
      </c>
      <c r="G4773" t="s">
        <v>95</v>
      </c>
      <c r="H4773" t="s">
        <v>25</v>
      </c>
      <c r="I4773">
        <v>165</v>
      </c>
      <c r="J4773" t="s">
        <v>96</v>
      </c>
      <c r="K4773">
        <v>50</v>
      </c>
      <c r="L4773">
        <v>2</v>
      </c>
      <c r="M4773">
        <v>1</v>
      </c>
      <c r="N4773" t="s">
        <v>27</v>
      </c>
      <c r="O4773" t="s">
        <v>27</v>
      </c>
      <c r="P4773">
        <v>16</v>
      </c>
      <c r="Q4773" t="s">
        <v>32</v>
      </c>
      <c r="R4773" t="s">
        <v>27</v>
      </c>
      <c r="S4773">
        <v>0</v>
      </c>
      <c r="T4773">
        <v>50</v>
      </c>
      <c r="U4773" t="s">
        <v>27</v>
      </c>
    </row>
    <row r="4774" spans="1:21" x14ac:dyDescent="0.35">
      <c r="A4774" t="s">
        <v>61</v>
      </c>
      <c r="B4774">
        <v>33</v>
      </c>
      <c r="C4774">
        <v>2024</v>
      </c>
      <c r="D4774" t="s">
        <v>187</v>
      </c>
      <c r="E4774">
        <v>144</v>
      </c>
      <c r="F4774" t="s">
        <v>188</v>
      </c>
      <c r="G4774" t="s">
        <v>95</v>
      </c>
      <c r="H4774" t="s">
        <v>25</v>
      </c>
      <c r="I4774">
        <v>30</v>
      </c>
      <c r="J4774" t="s">
        <v>87</v>
      </c>
      <c r="K4774">
        <v>1500</v>
      </c>
      <c r="L4774">
        <v>2</v>
      </c>
      <c r="M4774">
        <v>2</v>
      </c>
      <c r="N4774" t="s">
        <v>32</v>
      </c>
      <c r="O4774" t="s">
        <v>27</v>
      </c>
      <c r="P4774" t="s">
        <v>28</v>
      </c>
      <c r="Q4774" t="s">
        <v>32</v>
      </c>
      <c r="R4774" t="s">
        <v>32</v>
      </c>
      <c r="S4774">
        <v>0</v>
      </c>
      <c r="T4774">
        <v>40</v>
      </c>
      <c r="U4774" t="s">
        <v>39</v>
      </c>
    </row>
    <row r="4775" spans="1:21" x14ac:dyDescent="0.35">
      <c r="A4775" t="s">
        <v>62</v>
      </c>
      <c r="B4775">
        <v>34</v>
      </c>
      <c r="C4775">
        <v>2024</v>
      </c>
      <c r="D4775" t="s">
        <v>187</v>
      </c>
      <c r="E4775">
        <v>144</v>
      </c>
      <c r="F4775" t="s">
        <v>188</v>
      </c>
      <c r="G4775" t="s">
        <v>95</v>
      </c>
      <c r="H4775" t="s">
        <v>25</v>
      </c>
      <c r="I4775">
        <v>140</v>
      </c>
      <c r="J4775" t="s">
        <v>87</v>
      </c>
      <c r="K4775">
        <v>900</v>
      </c>
      <c r="L4775">
        <v>2</v>
      </c>
      <c r="M4775">
        <v>2</v>
      </c>
      <c r="N4775" t="s">
        <v>27</v>
      </c>
      <c r="O4775" t="s">
        <v>27</v>
      </c>
      <c r="P4775">
        <v>17</v>
      </c>
      <c r="Q4775" t="s">
        <v>32</v>
      </c>
      <c r="R4775" t="s">
        <v>27</v>
      </c>
      <c r="S4775">
        <v>0</v>
      </c>
      <c r="T4775">
        <v>90</v>
      </c>
      <c r="U4775" t="s">
        <v>29</v>
      </c>
    </row>
    <row r="4776" spans="1:21" x14ac:dyDescent="0.35">
      <c r="A4776" t="s">
        <v>63</v>
      </c>
      <c r="B4776">
        <v>35</v>
      </c>
      <c r="C4776">
        <v>2024</v>
      </c>
      <c r="D4776" t="s">
        <v>187</v>
      </c>
      <c r="E4776">
        <v>144</v>
      </c>
      <c r="F4776" t="s">
        <v>188</v>
      </c>
      <c r="G4776" t="s">
        <v>95</v>
      </c>
      <c r="H4776" t="s">
        <v>25</v>
      </c>
      <c r="I4776">
        <v>313</v>
      </c>
      <c r="J4776" t="s">
        <v>96</v>
      </c>
      <c r="K4776">
        <v>1200</v>
      </c>
      <c r="L4776">
        <v>2</v>
      </c>
      <c r="M4776">
        <v>3</v>
      </c>
      <c r="N4776" t="s">
        <v>32</v>
      </c>
      <c r="O4776" t="s">
        <v>27</v>
      </c>
      <c r="P4776">
        <v>17</v>
      </c>
      <c r="Q4776" t="s">
        <v>27</v>
      </c>
      <c r="R4776" t="s">
        <v>27</v>
      </c>
      <c r="S4776">
        <v>0</v>
      </c>
      <c r="T4776">
        <v>200</v>
      </c>
      <c r="U4776" t="s">
        <v>39</v>
      </c>
    </row>
    <row r="4777" spans="1:21" x14ac:dyDescent="0.35">
      <c r="A4777" t="s">
        <v>64</v>
      </c>
      <c r="B4777">
        <v>36</v>
      </c>
      <c r="C4777">
        <v>2024</v>
      </c>
      <c r="D4777" t="s">
        <v>187</v>
      </c>
      <c r="E4777">
        <v>144</v>
      </c>
      <c r="F4777" t="s">
        <v>188</v>
      </c>
      <c r="G4777" t="s">
        <v>95</v>
      </c>
      <c r="H4777" t="s">
        <v>25</v>
      </c>
      <c r="I4777">
        <v>55</v>
      </c>
      <c r="J4777" t="s">
        <v>98</v>
      </c>
      <c r="K4777">
        <v>540</v>
      </c>
      <c r="L4777">
        <v>2</v>
      </c>
      <c r="M4777">
        <v>1</v>
      </c>
      <c r="N4777" t="s">
        <v>32</v>
      </c>
      <c r="O4777" t="s">
        <v>27</v>
      </c>
      <c r="P4777">
        <v>17</v>
      </c>
      <c r="Q4777" t="s">
        <v>32</v>
      </c>
      <c r="R4777" t="s">
        <v>27</v>
      </c>
      <c r="S4777">
        <v>0</v>
      </c>
      <c r="T4777">
        <v>20</v>
      </c>
      <c r="U4777" t="s">
        <v>39</v>
      </c>
    </row>
    <row r="4778" spans="1:21" x14ac:dyDescent="0.35">
      <c r="A4778" t="s">
        <v>65</v>
      </c>
      <c r="B4778">
        <v>37</v>
      </c>
      <c r="C4778">
        <v>2024</v>
      </c>
      <c r="D4778" t="s">
        <v>187</v>
      </c>
      <c r="E4778">
        <v>144</v>
      </c>
      <c r="F4778" t="s">
        <v>188</v>
      </c>
      <c r="G4778" t="s">
        <v>95</v>
      </c>
      <c r="H4778" t="s">
        <v>27</v>
      </c>
      <c r="I4778" t="s">
        <v>28</v>
      </c>
      <c r="J4778" t="s">
        <v>28</v>
      </c>
      <c r="K4778" t="s">
        <v>28</v>
      </c>
      <c r="L4778" t="s">
        <v>28</v>
      </c>
      <c r="M4778" t="s">
        <v>28</v>
      </c>
      <c r="N4778" t="s">
        <v>28</v>
      </c>
      <c r="O4778" t="s">
        <v>28</v>
      </c>
      <c r="P4778" t="s">
        <v>28</v>
      </c>
      <c r="Q4778" t="s">
        <v>28</v>
      </c>
      <c r="R4778" t="s">
        <v>28</v>
      </c>
      <c r="S4778" t="s">
        <v>28</v>
      </c>
      <c r="T4778" t="s">
        <v>28</v>
      </c>
      <c r="U4778" t="s">
        <v>28</v>
      </c>
    </row>
    <row r="4779" spans="1:21" x14ac:dyDescent="0.35">
      <c r="A4779" t="s">
        <v>66</v>
      </c>
      <c r="B4779">
        <v>38</v>
      </c>
      <c r="C4779">
        <v>2024</v>
      </c>
      <c r="D4779" t="s">
        <v>187</v>
      </c>
      <c r="E4779">
        <v>144</v>
      </c>
      <c r="F4779" t="s">
        <v>188</v>
      </c>
      <c r="G4779" t="s">
        <v>95</v>
      </c>
      <c r="H4779" t="s">
        <v>25</v>
      </c>
      <c r="I4779">
        <v>250</v>
      </c>
      <c r="J4779" t="s">
        <v>87</v>
      </c>
      <c r="K4779">
        <v>1500</v>
      </c>
      <c r="L4779">
        <v>2</v>
      </c>
      <c r="M4779">
        <v>3</v>
      </c>
      <c r="N4779" t="s">
        <v>27</v>
      </c>
      <c r="O4779" t="s">
        <v>27</v>
      </c>
      <c r="P4779" t="s">
        <v>28</v>
      </c>
      <c r="Q4779" t="s">
        <v>27</v>
      </c>
      <c r="R4779" t="s">
        <v>32</v>
      </c>
      <c r="S4779">
        <v>0</v>
      </c>
      <c r="T4779">
        <v>30</v>
      </c>
      <c r="U4779" t="s">
        <v>39</v>
      </c>
    </row>
    <row r="4780" spans="1:21" x14ac:dyDescent="0.35">
      <c r="A4780" t="s">
        <v>67</v>
      </c>
      <c r="B4780">
        <v>39</v>
      </c>
      <c r="C4780">
        <v>2024</v>
      </c>
      <c r="D4780" t="s">
        <v>187</v>
      </c>
      <c r="E4780">
        <v>144</v>
      </c>
      <c r="F4780" t="s">
        <v>188</v>
      </c>
      <c r="G4780" t="s">
        <v>95</v>
      </c>
      <c r="H4780" t="s">
        <v>25</v>
      </c>
      <c r="I4780">
        <v>0</v>
      </c>
      <c r="J4780" t="s">
        <v>27</v>
      </c>
      <c r="K4780">
        <v>1</v>
      </c>
      <c r="L4780">
        <v>2</v>
      </c>
      <c r="M4780">
        <v>0</v>
      </c>
      <c r="N4780" t="s">
        <v>32</v>
      </c>
      <c r="O4780" t="s">
        <v>27</v>
      </c>
      <c r="P4780">
        <v>16</v>
      </c>
      <c r="Q4780" t="s">
        <v>27</v>
      </c>
      <c r="R4780" t="s">
        <v>27</v>
      </c>
      <c r="S4780">
        <v>0</v>
      </c>
      <c r="T4780">
        <v>0</v>
      </c>
      <c r="U4780" t="s">
        <v>27</v>
      </c>
    </row>
    <row r="4781" spans="1:21" x14ac:dyDescent="0.35">
      <c r="A4781" t="s">
        <v>68</v>
      </c>
      <c r="B4781">
        <v>40</v>
      </c>
      <c r="C4781">
        <v>2024</v>
      </c>
      <c r="D4781" t="s">
        <v>187</v>
      </c>
      <c r="E4781">
        <v>144</v>
      </c>
      <c r="F4781" t="s">
        <v>188</v>
      </c>
      <c r="G4781" t="s">
        <v>95</v>
      </c>
      <c r="H4781" t="s">
        <v>25</v>
      </c>
      <c r="I4781">
        <v>60</v>
      </c>
      <c r="J4781" t="s">
        <v>97</v>
      </c>
      <c r="K4781">
        <v>1500</v>
      </c>
      <c r="L4781">
        <v>2</v>
      </c>
      <c r="M4781">
        <v>2</v>
      </c>
      <c r="N4781" t="s">
        <v>32</v>
      </c>
      <c r="O4781" t="s">
        <v>27</v>
      </c>
      <c r="P4781">
        <v>16</v>
      </c>
      <c r="Q4781" t="s">
        <v>27</v>
      </c>
      <c r="R4781" t="s">
        <v>27</v>
      </c>
      <c r="S4781">
        <v>0</v>
      </c>
      <c r="T4781">
        <v>50</v>
      </c>
      <c r="U4781" t="s">
        <v>39</v>
      </c>
    </row>
    <row r="4782" spans="1:21" x14ac:dyDescent="0.35">
      <c r="A4782" t="s">
        <v>69</v>
      </c>
      <c r="B4782">
        <v>41</v>
      </c>
      <c r="C4782">
        <v>2024</v>
      </c>
      <c r="D4782" t="s">
        <v>187</v>
      </c>
      <c r="E4782">
        <v>144</v>
      </c>
      <c r="F4782" t="s">
        <v>188</v>
      </c>
      <c r="G4782" t="s">
        <v>95</v>
      </c>
      <c r="H4782" t="s">
        <v>25</v>
      </c>
      <c r="I4782">
        <v>155</v>
      </c>
      <c r="J4782" t="s">
        <v>87</v>
      </c>
      <c r="K4782" t="s">
        <v>28</v>
      </c>
      <c r="L4782">
        <v>1</v>
      </c>
      <c r="M4782">
        <v>2</v>
      </c>
      <c r="N4782" t="s">
        <v>27</v>
      </c>
      <c r="O4782" t="s">
        <v>27</v>
      </c>
      <c r="P4782">
        <v>18</v>
      </c>
      <c r="Q4782" t="s">
        <v>27</v>
      </c>
      <c r="R4782" t="s">
        <v>32</v>
      </c>
      <c r="S4782">
        <v>0</v>
      </c>
      <c r="T4782">
        <v>65</v>
      </c>
      <c r="U4782" t="s">
        <v>39</v>
      </c>
    </row>
    <row r="4783" spans="1:21" x14ac:dyDescent="0.35">
      <c r="A4783" t="s">
        <v>70</v>
      </c>
      <c r="B4783">
        <v>42</v>
      </c>
      <c r="C4783">
        <v>2024</v>
      </c>
      <c r="D4783" t="s">
        <v>187</v>
      </c>
      <c r="E4783">
        <v>144</v>
      </c>
      <c r="F4783" t="s">
        <v>188</v>
      </c>
      <c r="G4783" t="s">
        <v>95</v>
      </c>
      <c r="H4783" t="s">
        <v>27</v>
      </c>
      <c r="I4783" t="s">
        <v>28</v>
      </c>
      <c r="J4783" t="s">
        <v>28</v>
      </c>
      <c r="K4783" t="s">
        <v>28</v>
      </c>
      <c r="L4783" t="s">
        <v>28</v>
      </c>
      <c r="M4783" t="s">
        <v>28</v>
      </c>
      <c r="N4783" t="s">
        <v>28</v>
      </c>
      <c r="O4783" t="s">
        <v>28</v>
      </c>
      <c r="P4783" t="s">
        <v>28</v>
      </c>
      <c r="Q4783" t="s">
        <v>28</v>
      </c>
      <c r="R4783" t="s">
        <v>28</v>
      </c>
      <c r="S4783" t="s">
        <v>28</v>
      </c>
      <c r="T4783" t="s">
        <v>28</v>
      </c>
      <c r="U4783" t="s">
        <v>28</v>
      </c>
    </row>
    <row r="4784" spans="1:21" x14ac:dyDescent="0.35">
      <c r="A4784" t="s">
        <v>71</v>
      </c>
      <c r="B4784">
        <v>44</v>
      </c>
      <c r="C4784">
        <v>2024</v>
      </c>
      <c r="D4784" t="s">
        <v>187</v>
      </c>
      <c r="E4784">
        <v>144</v>
      </c>
      <c r="F4784" t="s">
        <v>188</v>
      </c>
      <c r="G4784" t="s">
        <v>95</v>
      </c>
      <c r="H4784" t="s">
        <v>25</v>
      </c>
      <c r="I4784">
        <v>100</v>
      </c>
      <c r="J4784" t="s">
        <v>87</v>
      </c>
      <c r="K4784">
        <v>1000</v>
      </c>
      <c r="L4784">
        <v>2</v>
      </c>
      <c r="M4784">
        <v>1</v>
      </c>
      <c r="N4784" t="s">
        <v>32</v>
      </c>
      <c r="O4784" t="s">
        <v>27</v>
      </c>
      <c r="P4784">
        <v>18</v>
      </c>
      <c r="Q4784" t="s">
        <v>32</v>
      </c>
      <c r="R4784" t="s">
        <v>27</v>
      </c>
      <c r="S4784">
        <v>0</v>
      </c>
      <c r="T4784">
        <v>25</v>
      </c>
      <c r="U4784" t="s">
        <v>29</v>
      </c>
    </row>
    <row r="4785" spans="1:21" x14ac:dyDescent="0.35">
      <c r="A4785" t="s">
        <v>72</v>
      </c>
      <c r="B4785">
        <v>45</v>
      </c>
      <c r="C4785">
        <v>2024</v>
      </c>
      <c r="D4785" t="s">
        <v>187</v>
      </c>
      <c r="E4785">
        <v>144</v>
      </c>
      <c r="F4785" t="s">
        <v>188</v>
      </c>
      <c r="G4785" t="s">
        <v>95</v>
      </c>
      <c r="H4785" t="s">
        <v>25</v>
      </c>
      <c r="I4785">
        <v>125</v>
      </c>
      <c r="J4785" t="s">
        <v>27</v>
      </c>
      <c r="K4785">
        <v>240</v>
      </c>
      <c r="L4785">
        <v>2</v>
      </c>
      <c r="M4785">
        <v>1</v>
      </c>
      <c r="N4785" t="s">
        <v>27</v>
      </c>
      <c r="O4785" t="s">
        <v>27</v>
      </c>
      <c r="P4785">
        <v>16</v>
      </c>
      <c r="Q4785" t="s">
        <v>27</v>
      </c>
      <c r="R4785" t="s">
        <v>27</v>
      </c>
      <c r="S4785">
        <v>0</v>
      </c>
      <c r="T4785">
        <v>200</v>
      </c>
      <c r="U4785" t="s">
        <v>29</v>
      </c>
    </row>
    <row r="4786" spans="1:21" x14ac:dyDescent="0.35">
      <c r="A4786" t="s">
        <v>73</v>
      </c>
      <c r="B4786">
        <v>46</v>
      </c>
      <c r="C4786">
        <v>2024</v>
      </c>
      <c r="D4786" t="s">
        <v>187</v>
      </c>
      <c r="E4786">
        <v>144</v>
      </c>
      <c r="F4786" t="s">
        <v>188</v>
      </c>
      <c r="G4786" t="s">
        <v>95</v>
      </c>
      <c r="H4786" t="s">
        <v>25</v>
      </c>
      <c r="I4786">
        <v>100</v>
      </c>
      <c r="J4786" t="s">
        <v>27</v>
      </c>
      <c r="K4786">
        <v>1500</v>
      </c>
      <c r="L4786">
        <v>2</v>
      </c>
      <c r="M4786">
        <v>3</v>
      </c>
      <c r="N4786" t="s">
        <v>32</v>
      </c>
      <c r="O4786" t="s">
        <v>27</v>
      </c>
      <c r="P4786">
        <v>18</v>
      </c>
      <c r="Q4786" t="s">
        <v>27</v>
      </c>
      <c r="R4786" t="s">
        <v>32</v>
      </c>
      <c r="S4786">
        <v>0</v>
      </c>
      <c r="T4786">
        <v>100</v>
      </c>
      <c r="U4786" t="s">
        <v>39</v>
      </c>
    </row>
    <row r="4787" spans="1:21" x14ac:dyDescent="0.35">
      <c r="A4787" t="s">
        <v>74</v>
      </c>
      <c r="B4787">
        <v>47</v>
      </c>
      <c r="C4787">
        <v>2024</v>
      </c>
      <c r="D4787" t="s">
        <v>187</v>
      </c>
      <c r="E4787">
        <v>144</v>
      </c>
      <c r="F4787" t="s">
        <v>188</v>
      </c>
      <c r="G4787" t="s">
        <v>95</v>
      </c>
      <c r="H4787" t="s">
        <v>27</v>
      </c>
      <c r="I4787" t="s">
        <v>28</v>
      </c>
      <c r="J4787" t="s">
        <v>28</v>
      </c>
      <c r="K4787" t="s">
        <v>28</v>
      </c>
      <c r="L4787" t="s">
        <v>28</v>
      </c>
      <c r="M4787" t="s">
        <v>28</v>
      </c>
      <c r="N4787" t="s">
        <v>28</v>
      </c>
      <c r="O4787" t="s">
        <v>28</v>
      </c>
      <c r="P4787" t="s">
        <v>28</v>
      </c>
      <c r="Q4787" t="s">
        <v>28</v>
      </c>
      <c r="R4787" t="s">
        <v>28</v>
      </c>
      <c r="S4787" t="s">
        <v>28</v>
      </c>
      <c r="T4787" t="s">
        <v>28</v>
      </c>
      <c r="U4787" t="s">
        <v>28</v>
      </c>
    </row>
    <row r="4788" spans="1:21" x14ac:dyDescent="0.35">
      <c r="A4788" t="s">
        <v>75</v>
      </c>
      <c r="B4788">
        <v>48</v>
      </c>
      <c r="C4788">
        <v>2024</v>
      </c>
      <c r="D4788" t="s">
        <v>187</v>
      </c>
      <c r="E4788">
        <v>144</v>
      </c>
      <c r="F4788" t="s">
        <v>188</v>
      </c>
      <c r="G4788" t="s">
        <v>95</v>
      </c>
      <c r="H4788" t="s">
        <v>27</v>
      </c>
      <c r="I4788" t="s">
        <v>28</v>
      </c>
      <c r="J4788" t="s">
        <v>28</v>
      </c>
      <c r="K4788" t="s">
        <v>28</v>
      </c>
      <c r="L4788" t="s">
        <v>28</v>
      </c>
      <c r="M4788" t="s">
        <v>28</v>
      </c>
      <c r="N4788" t="s">
        <v>28</v>
      </c>
      <c r="O4788" t="s">
        <v>28</v>
      </c>
      <c r="P4788" t="s">
        <v>28</v>
      </c>
      <c r="Q4788" t="s">
        <v>28</v>
      </c>
      <c r="R4788" t="s">
        <v>28</v>
      </c>
      <c r="S4788" t="s">
        <v>28</v>
      </c>
      <c r="T4788" t="s">
        <v>28</v>
      </c>
      <c r="U4788" t="s">
        <v>28</v>
      </c>
    </row>
    <row r="4789" spans="1:21" x14ac:dyDescent="0.35">
      <c r="A4789" t="s">
        <v>76</v>
      </c>
      <c r="B4789">
        <v>49</v>
      </c>
      <c r="C4789">
        <v>2024</v>
      </c>
      <c r="D4789" t="s">
        <v>187</v>
      </c>
      <c r="E4789">
        <v>144</v>
      </c>
      <c r="F4789" t="s">
        <v>188</v>
      </c>
      <c r="G4789" t="s">
        <v>95</v>
      </c>
      <c r="H4789" t="s">
        <v>25</v>
      </c>
      <c r="I4789">
        <v>0</v>
      </c>
      <c r="J4789" t="s">
        <v>27</v>
      </c>
      <c r="K4789">
        <v>2</v>
      </c>
      <c r="L4789">
        <v>0</v>
      </c>
      <c r="M4789">
        <v>1</v>
      </c>
      <c r="N4789" t="s">
        <v>27</v>
      </c>
      <c r="O4789" t="s">
        <v>27</v>
      </c>
      <c r="P4789" t="s">
        <v>28</v>
      </c>
      <c r="Q4789" t="s">
        <v>27</v>
      </c>
      <c r="R4789" t="s">
        <v>27</v>
      </c>
      <c r="S4789">
        <v>0</v>
      </c>
      <c r="T4789">
        <v>0</v>
      </c>
      <c r="U4789" t="s">
        <v>27</v>
      </c>
    </row>
    <row r="4790" spans="1:21" x14ac:dyDescent="0.35">
      <c r="A4790" t="s">
        <v>77</v>
      </c>
      <c r="B4790">
        <v>50</v>
      </c>
      <c r="C4790">
        <v>2024</v>
      </c>
      <c r="D4790" t="s">
        <v>187</v>
      </c>
      <c r="E4790">
        <v>144</v>
      </c>
      <c r="F4790" t="s">
        <v>188</v>
      </c>
      <c r="G4790" t="s">
        <v>95</v>
      </c>
      <c r="H4790" t="s">
        <v>25</v>
      </c>
      <c r="I4790">
        <v>360</v>
      </c>
      <c r="J4790" t="s">
        <v>87</v>
      </c>
      <c r="K4790">
        <v>750</v>
      </c>
      <c r="L4790">
        <v>2</v>
      </c>
      <c r="M4790">
        <v>2</v>
      </c>
      <c r="N4790" t="s">
        <v>32</v>
      </c>
      <c r="O4790" t="s">
        <v>27</v>
      </c>
      <c r="P4790">
        <v>18</v>
      </c>
      <c r="Q4790" t="s">
        <v>27</v>
      </c>
      <c r="R4790" t="s">
        <v>27</v>
      </c>
      <c r="S4790">
        <v>0</v>
      </c>
      <c r="T4790">
        <v>155</v>
      </c>
      <c r="U4790" t="s">
        <v>29</v>
      </c>
    </row>
    <row r="4791" spans="1:21" x14ac:dyDescent="0.35">
      <c r="A4791" t="s">
        <v>78</v>
      </c>
      <c r="B4791">
        <v>51</v>
      </c>
      <c r="C4791">
        <v>2024</v>
      </c>
      <c r="D4791" t="s">
        <v>187</v>
      </c>
      <c r="E4791">
        <v>144</v>
      </c>
      <c r="F4791" t="s">
        <v>188</v>
      </c>
      <c r="G4791" t="s">
        <v>95</v>
      </c>
      <c r="H4791" t="s">
        <v>27</v>
      </c>
      <c r="I4791" t="s">
        <v>28</v>
      </c>
      <c r="J4791" t="s">
        <v>28</v>
      </c>
      <c r="K4791" t="s">
        <v>28</v>
      </c>
      <c r="L4791" t="s">
        <v>28</v>
      </c>
      <c r="M4791" t="s">
        <v>28</v>
      </c>
      <c r="N4791" t="s">
        <v>28</v>
      </c>
      <c r="O4791" t="s">
        <v>28</v>
      </c>
      <c r="P4791" t="s">
        <v>28</v>
      </c>
      <c r="Q4791" t="s">
        <v>28</v>
      </c>
      <c r="R4791" t="s">
        <v>28</v>
      </c>
      <c r="S4791" t="s">
        <v>28</v>
      </c>
      <c r="T4791" t="s">
        <v>28</v>
      </c>
      <c r="U4791" t="s">
        <v>28</v>
      </c>
    </row>
    <row r="4792" spans="1:21" x14ac:dyDescent="0.35">
      <c r="A4792" t="s">
        <v>79</v>
      </c>
      <c r="B4792">
        <v>53</v>
      </c>
      <c r="C4792">
        <v>2024</v>
      </c>
      <c r="D4792" t="s">
        <v>187</v>
      </c>
      <c r="E4792">
        <v>144</v>
      </c>
      <c r="F4792" t="s">
        <v>188</v>
      </c>
      <c r="G4792" t="s">
        <v>95</v>
      </c>
      <c r="H4792" t="s">
        <v>25</v>
      </c>
      <c r="I4792">
        <v>349</v>
      </c>
      <c r="J4792" t="s">
        <v>27</v>
      </c>
      <c r="K4792">
        <v>1000</v>
      </c>
      <c r="L4792">
        <v>2</v>
      </c>
      <c r="M4792">
        <v>2</v>
      </c>
      <c r="N4792" t="s">
        <v>32</v>
      </c>
      <c r="O4792" t="s">
        <v>27</v>
      </c>
      <c r="P4792">
        <v>17</v>
      </c>
      <c r="Q4792" t="s">
        <v>27</v>
      </c>
      <c r="R4792" t="s">
        <v>32</v>
      </c>
      <c r="S4792">
        <v>0</v>
      </c>
      <c r="T4792">
        <v>55</v>
      </c>
      <c r="U4792" t="s">
        <v>39</v>
      </c>
    </row>
    <row r="4793" spans="1:21" x14ac:dyDescent="0.35">
      <c r="A4793" t="s">
        <v>80</v>
      </c>
      <c r="B4793">
        <v>54</v>
      </c>
      <c r="C4793">
        <v>2024</v>
      </c>
      <c r="D4793" t="s">
        <v>187</v>
      </c>
      <c r="E4793">
        <v>144</v>
      </c>
      <c r="F4793" t="s">
        <v>188</v>
      </c>
      <c r="G4793" t="s">
        <v>95</v>
      </c>
      <c r="H4793" t="s">
        <v>27</v>
      </c>
      <c r="I4793" t="s">
        <v>28</v>
      </c>
      <c r="J4793" t="s">
        <v>28</v>
      </c>
      <c r="K4793" t="s">
        <v>28</v>
      </c>
      <c r="L4793" t="s">
        <v>28</v>
      </c>
      <c r="M4793" t="s">
        <v>28</v>
      </c>
      <c r="N4793" t="s">
        <v>28</v>
      </c>
      <c r="O4793" t="s">
        <v>28</v>
      </c>
      <c r="P4793" t="s">
        <v>28</v>
      </c>
      <c r="Q4793" t="s">
        <v>28</v>
      </c>
      <c r="R4793" t="s">
        <v>28</v>
      </c>
      <c r="S4793" t="s">
        <v>28</v>
      </c>
      <c r="T4793" t="s">
        <v>28</v>
      </c>
      <c r="U4793" t="s">
        <v>28</v>
      </c>
    </row>
    <row r="4794" spans="1:21" x14ac:dyDescent="0.35">
      <c r="A4794" t="s">
        <v>81</v>
      </c>
      <c r="B4794">
        <v>55</v>
      </c>
      <c r="C4794">
        <v>2024</v>
      </c>
      <c r="D4794" t="s">
        <v>187</v>
      </c>
      <c r="E4794">
        <v>144</v>
      </c>
      <c r="F4794" t="s">
        <v>188</v>
      </c>
      <c r="G4794" t="s">
        <v>95</v>
      </c>
      <c r="H4794" t="s">
        <v>25</v>
      </c>
      <c r="I4794">
        <v>60</v>
      </c>
      <c r="J4794" t="s">
        <v>87</v>
      </c>
      <c r="K4794">
        <v>1000</v>
      </c>
      <c r="L4794">
        <v>2</v>
      </c>
      <c r="M4794">
        <v>3</v>
      </c>
      <c r="N4794" t="s">
        <v>32</v>
      </c>
      <c r="O4794" t="s">
        <v>27</v>
      </c>
      <c r="P4794">
        <v>18</v>
      </c>
      <c r="Q4794" t="s">
        <v>27</v>
      </c>
      <c r="R4794" t="s">
        <v>32</v>
      </c>
      <c r="S4794">
        <v>4</v>
      </c>
      <c r="T4794">
        <v>60</v>
      </c>
      <c r="U4794" t="s">
        <v>29</v>
      </c>
    </row>
    <row r="4795" spans="1:21" x14ac:dyDescent="0.35">
      <c r="A4795" t="s">
        <v>82</v>
      </c>
      <c r="B4795">
        <v>56</v>
      </c>
      <c r="C4795">
        <v>2024</v>
      </c>
      <c r="D4795" t="s">
        <v>187</v>
      </c>
      <c r="E4795">
        <v>144</v>
      </c>
      <c r="F4795" t="s">
        <v>188</v>
      </c>
      <c r="G4795" t="s">
        <v>95</v>
      </c>
      <c r="H4795" t="s">
        <v>25</v>
      </c>
      <c r="I4795">
        <v>200</v>
      </c>
      <c r="J4795" t="s">
        <v>96</v>
      </c>
      <c r="K4795">
        <v>1250</v>
      </c>
      <c r="L4795">
        <v>2</v>
      </c>
      <c r="M4795">
        <v>2</v>
      </c>
      <c r="N4795" t="s">
        <v>27</v>
      </c>
      <c r="O4795" t="s">
        <v>27</v>
      </c>
      <c r="P4795">
        <v>17</v>
      </c>
      <c r="Q4795" t="s">
        <v>27</v>
      </c>
      <c r="R4795" t="s">
        <v>27</v>
      </c>
      <c r="S4795">
        <v>0</v>
      </c>
      <c r="T4795">
        <v>150</v>
      </c>
      <c r="U4795" t="s">
        <v>29</v>
      </c>
    </row>
    <row r="4796" spans="1:21" x14ac:dyDescent="0.35">
      <c r="A4796" t="s">
        <v>21</v>
      </c>
      <c r="B4796">
        <v>1</v>
      </c>
      <c r="C4796">
        <v>2024</v>
      </c>
      <c r="D4796" t="s">
        <v>190</v>
      </c>
      <c r="E4796">
        <v>145</v>
      </c>
      <c r="F4796" t="s">
        <v>91</v>
      </c>
      <c r="G4796" t="s">
        <v>24</v>
      </c>
      <c r="H4796" t="s">
        <v>25</v>
      </c>
      <c r="I4796">
        <v>275</v>
      </c>
      <c r="J4796" t="s">
        <v>31</v>
      </c>
      <c r="K4796" t="s">
        <v>28</v>
      </c>
      <c r="L4796">
        <v>5</v>
      </c>
      <c r="M4796">
        <v>1</v>
      </c>
      <c r="N4796" t="s">
        <v>27</v>
      </c>
      <c r="O4796" t="s">
        <v>32</v>
      </c>
      <c r="P4796" t="s">
        <v>28</v>
      </c>
      <c r="Q4796" t="s">
        <v>32</v>
      </c>
      <c r="R4796" t="s">
        <v>27</v>
      </c>
      <c r="S4796">
        <v>24</v>
      </c>
      <c r="T4796">
        <v>200</v>
      </c>
      <c r="U4796" t="s">
        <v>39</v>
      </c>
    </row>
    <row r="4797" spans="1:21" x14ac:dyDescent="0.35">
      <c r="A4797" t="s">
        <v>30</v>
      </c>
      <c r="B4797">
        <v>2</v>
      </c>
      <c r="C4797">
        <v>2024</v>
      </c>
      <c r="D4797" t="s">
        <v>190</v>
      </c>
      <c r="E4797">
        <v>145</v>
      </c>
      <c r="F4797" t="s">
        <v>91</v>
      </c>
      <c r="G4797" t="s">
        <v>24</v>
      </c>
      <c r="H4797" t="s">
        <v>25</v>
      </c>
      <c r="I4797">
        <v>270</v>
      </c>
      <c r="J4797" t="s">
        <v>31</v>
      </c>
      <c r="K4797" t="s">
        <v>28</v>
      </c>
      <c r="L4797">
        <v>5</v>
      </c>
      <c r="M4797">
        <v>0</v>
      </c>
      <c r="N4797" t="s">
        <v>27</v>
      </c>
      <c r="O4797" t="s">
        <v>27</v>
      </c>
      <c r="P4797">
        <v>18</v>
      </c>
      <c r="Q4797" t="s">
        <v>32</v>
      </c>
      <c r="R4797" t="s">
        <v>27</v>
      </c>
      <c r="S4797">
        <v>0</v>
      </c>
      <c r="T4797">
        <v>70</v>
      </c>
      <c r="U4797" t="s">
        <v>39</v>
      </c>
    </row>
    <row r="4798" spans="1:21" x14ac:dyDescent="0.35">
      <c r="A4798" t="s">
        <v>33</v>
      </c>
      <c r="B4798">
        <v>4</v>
      </c>
      <c r="C4798">
        <v>2024</v>
      </c>
      <c r="D4798" t="s">
        <v>190</v>
      </c>
      <c r="E4798">
        <v>145</v>
      </c>
      <c r="F4798" t="s">
        <v>91</v>
      </c>
      <c r="G4798" t="s">
        <v>24</v>
      </c>
      <c r="H4798" t="s">
        <v>25</v>
      </c>
      <c r="I4798">
        <v>300</v>
      </c>
      <c r="J4798" t="s">
        <v>31</v>
      </c>
      <c r="K4798" t="s">
        <v>28</v>
      </c>
      <c r="L4798">
        <v>5</v>
      </c>
      <c r="M4798">
        <v>1</v>
      </c>
      <c r="N4798" t="s">
        <v>27</v>
      </c>
      <c r="O4798" t="s">
        <v>32</v>
      </c>
      <c r="P4798" t="s">
        <v>28</v>
      </c>
      <c r="Q4798" t="s">
        <v>32</v>
      </c>
      <c r="R4798" t="s">
        <v>27</v>
      </c>
      <c r="S4798">
        <v>20</v>
      </c>
      <c r="T4798">
        <v>200</v>
      </c>
      <c r="U4798" t="s">
        <v>39</v>
      </c>
    </row>
    <row r="4799" spans="1:21" x14ac:dyDescent="0.35">
      <c r="A4799" t="s">
        <v>34</v>
      </c>
      <c r="B4799">
        <v>5</v>
      </c>
      <c r="C4799">
        <v>2024</v>
      </c>
      <c r="D4799" t="s">
        <v>190</v>
      </c>
      <c r="E4799">
        <v>145</v>
      </c>
      <c r="F4799" t="s">
        <v>91</v>
      </c>
      <c r="G4799" t="s">
        <v>24</v>
      </c>
      <c r="H4799" t="s">
        <v>25</v>
      </c>
      <c r="I4799">
        <v>100</v>
      </c>
      <c r="J4799" t="s">
        <v>31</v>
      </c>
      <c r="K4799" t="s">
        <v>28</v>
      </c>
      <c r="L4799">
        <v>5</v>
      </c>
      <c r="M4799">
        <v>1</v>
      </c>
      <c r="N4799" t="s">
        <v>27</v>
      </c>
      <c r="O4799" t="s">
        <v>27</v>
      </c>
      <c r="P4799" t="s">
        <v>28</v>
      </c>
      <c r="Q4799" t="s">
        <v>27</v>
      </c>
      <c r="R4799" t="s">
        <v>27</v>
      </c>
      <c r="S4799">
        <v>20</v>
      </c>
      <c r="T4799">
        <v>3</v>
      </c>
      <c r="U4799" t="s">
        <v>39</v>
      </c>
    </row>
    <row r="4800" spans="1:21" x14ac:dyDescent="0.35">
      <c r="A4800" t="s">
        <v>35</v>
      </c>
      <c r="B4800">
        <v>6</v>
      </c>
      <c r="C4800">
        <v>2024</v>
      </c>
      <c r="D4800" t="s">
        <v>190</v>
      </c>
      <c r="E4800">
        <v>145</v>
      </c>
      <c r="F4800" t="s">
        <v>91</v>
      </c>
      <c r="G4800" t="s">
        <v>24</v>
      </c>
      <c r="H4800" t="s">
        <v>25</v>
      </c>
      <c r="I4800">
        <v>150</v>
      </c>
      <c r="J4800" t="s">
        <v>31</v>
      </c>
      <c r="K4800" t="s">
        <v>28</v>
      </c>
      <c r="L4800">
        <v>5</v>
      </c>
      <c r="M4800">
        <v>1</v>
      </c>
      <c r="N4800" t="s">
        <v>27</v>
      </c>
      <c r="O4800" t="s">
        <v>27</v>
      </c>
      <c r="P4800" t="s">
        <v>28</v>
      </c>
      <c r="Q4800" t="s">
        <v>27</v>
      </c>
      <c r="R4800" t="s">
        <v>27</v>
      </c>
      <c r="S4800">
        <v>24</v>
      </c>
      <c r="T4800">
        <v>150</v>
      </c>
      <c r="U4800" t="s">
        <v>39</v>
      </c>
    </row>
    <row r="4801" spans="1:21" x14ac:dyDescent="0.35">
      <c r="A4801" t="s">
        <v>36</v>
      </c>
      <c r="B4801">
        <v>8</v>
      </c>
      <c r="C4801">
        <v>2024</v>
      </c>
      <c r="D4801" t="s">
        <v>190</v>
      </c>
      <c r="E4801">
        <v>145</v>
      </c>
      <c r="F4801" t="s">
        <v>91</v>
      </c>
      <c r="G4801" t="s">
        <v>24</v>
      </c>
      <c r="H4801" t="s">
        <v>25</v>
      </c>
      <c r="I4801">
        <v>10</v>
      </c>
      <c r="J4801" t="s">
        <v>31</v>
      </c>
      <c r="K4801" t="s">
        <v>28</v>
      </c>
      <c r="L4801">
        <v>5</v>
      </c>
      <c r="M4801">
        <v>1</v>
      </c>
      <c r="N4801" t="s">
        <v>27</v>
      </c>
      <c r="O4801" t="s">
        <v>32</v>
      </c>
      <c r="P4801" t="s">
        <v>28</v>
      </c>
      <c r="Q4801" t="s">
        <v>27</v>
      </c>
      <c r="R4801" t="s">
        <v>27</v>
      </c>
      <c r="S4801">
        <v>0</v>
      </c>
      <c r="T4801">
        <v>6</v>
      </c>
      <c r="U4801" t="s">
        <v>29</v>
      </c>
    </row>
    <row r="4802" spans="1:21" x14ac:dyDescent="0.35">
      <c r="A4802" t="s">
        <v>37</v>
      </c>
      <c r="B4802">
        <v>9</v>
      </c>
      <c r="C4802">
        <v>2024</v>
      </c>
      <c r="D4802" t="s">
        <v>190</v>
      </c>
      <c r="E4802">
        <v>145</v>
      </c>
      <c r="F4802" t="s">
        <v>91</v>
      </c>
      <c r="G4802" t="s">
        <v>24</v>
      </c>
      <c r="H4802" t="s">
        <v>25</v>
      </c>
      <c r="I4802">
        <v>200</v>
      </c>
      <c r="J4802" t="s">
        <v>31</v>
      </c>
      <c r="K4802" t="s">
        <v>28</v>
      </c>
      <c r="L4802">
        <v>5</v>
      </c>
      <c r="M4802">
        <v>1</v>
      </c>
      <c r="N4802" t="s">
        <v>27</v>
      </c>
      <c r="O4802" t="s">
        <v>27</v>
      </c>
      <c r="P4802" t="s">
        <v>28</v>
      </c>
      <c r="Q4802" t="s">
        <v>32</v>
      </c>
      <c r="R4802" t="s">
        <v>27</v>
      </c>
      <c r="S4802">
        <v>20</v>
      </c>
      <c r="T4802">
        <v>205</v>
      </c>
      <c r="U4802" t="s">
        <v>29</v>
      </c>
    </row>
    <row r="4803" spans="1:21" x14ac:dyDescent="0.35">
      <c r="A4803" t="s">
        <v>38</v>
      </c>
      <c r="B4803">
        <v>10</v>
      </c>
      <c r="C4803">
        <v>2024</v>
      </c>
      <c r="D4803" t="s">
        <v>190</v>
      </c>
      <c r="E4803">
        <v>145</v>
      </c>
      <c r="F4803" t="s">
        <v>91</v>
      </c>
      <c r="G4803" t="s">
        <v>24</v>
      </c>
      <c r="H4803" t="s">
        <v>25</v>
      </c>
      <c r="I4803">
        <v>165</v>
      </c>
      <c r="J4803" t="s">
        <v>31</v>
      </c>
      <c r="K4803" t="s">
        <v>28</v>
      </c>
      <c r="L4803">
        <v>5</v>
      </c>
      <c r="M4803">
        <v>1</v>
      </c>
      <c r="N4803" t="s">
        <v>27</v>
      </c>
      <c r="O4803" t="s">
        <v>27</v>
      </c>
      <c r="P4803" t="s">
        <v>28</v>
      </c>
      <c r="Q4803" t="s">
        <v>27</v>
      </c>
      <c r="R4803" t="s">
        <v>27</v>
      </c>
      <c r="S4803">
        <v>30</v>
      </c>
      <c r="T4803">
        <v>165</v>
      </c>
      <c r="U4803" t="s">
        <v>39</v>
      </c>
    </row>
    <row r="4804" spans="1:21" x14ac:dyDescent="0.35">
      <c r="A4804" t="s">
        <v>41</v>
      </c>
      <c r="B4804">
        <v>12</v>
      </c>
      <c r="C4804">
        <v>2024</v>
      </c>
      <c r="D4804" t="s">
        <v>190</v>
      </c>
      <c r="E4804">
        <v>145</v>
      </c>
      <c r="F4804" t="s">
        <v>91</v>
      </c>
      <c r="G4804" t="s">
        <v>24</v>
      </c>
      <c r="H4804" t="s">
        <v>25</v>
      </c>
      <c r="I4804">
        <v>280</v>
      </c>
      <c r="J4804" t="s">
        <v>31</v>
      </c>
      <c r="K4804" t="s">
        <v>28</v>
      </c>
      <c r="L4804">
        <v>5</v>
      </c>
      <c r="M4804">
        <v>1</v>
      </c>
      <c r="N4804" t="s">
        <v>27</v>
      </c>
      <c r="O4804" t="s">
        <v>27</v>
      </c>
      <c r="P4804" t="s">
        <v>28</v>
      </c>
      <c r="Q4804" t="s">
        <v>27</v>
      </c>
      <c r="R4804" t="s">
        <v>27</v>
      </c>
      <c r="S4804">
        <v>30</v>
      </c>
      <c r="T4804">
        <v>80</v>
      </c>
      <c r="U4804" t="s">
        <v>29</v>
      </c>
    </row>
    <row r="4805" spans="1:21" x14ac:dyDescent="0.35">
      <c r="A4805" t="s">
        <v>42</v>
      </c>
      <c r="B4805">
        <v>13</v>
      </c>
      <c r="C4805">
        <v>2024</v>
      </c>
      <c r="D4805" t="s">
        <v>190</v>
      </c>
      <c r="E4805">
        <v>145</v>
      </c>
      <c r="F4805" t="s">
        <v>91</v>
      </c>
      <c r="G4805" t="s">
        <v>24</v>
      </c>
      <c r="H4805" t="s">
        <v>25</v>
      </c>
      <c r="I4805">
        <v>115</v>
      </c>
      <c r="J4805" t="s">
        <v>31</v>
      </c>
      <c r="K4805" t="s">
        <v>28</v>
      </c>
      <c r="L4805">
        <v>5</v>
      </c>
      <c r="M4805">
        <v>1</v>
      </c>
      <c r="N4805" t="s">
        <v>27</v>
      </c>
      <c r="O4805" t="s">
        <v>32</v>
      </c>
      <c r="P4805">
        <v>18</v>
      </c>
      <c r="Q4805" t="s">
        <v>27</v>
      </c>
      <c r="R4805" t="s">
        <v>27</v>
      </c>
      <c r="S4805">
        <v>20</v>
      </c>
      <c r="T4805">
        <v>60</v>
      </c>
      <c r="U4805" t="s">
        <v>29</v>
      </c>
    </row>
    <row r="4806" spans="1:21" x14ac:dyDescent="0.35">
      <c r="A4806" t="s">
        <v>43</v>
      </c>
      <c r="B4806">
        <v>15</v>
      </c>
      <c r="C4806">
        <v>2024</v>
      </c>
      <c r="D4806" t="s">
        <v>190</v>
      </c>
      <c r="E4806">
        <v>145</v>
      </c>
      <c r="F4806" t="s">
        <v>91</v>
      </c>
      <c r="G4806" t="s">
        <v>24</v>
      </c>
      <c r="H4806" t="s">
        <v>25</v>
      </c>
      <c r="I4806">
        <v>264</v>
      </c>
      <c r="J4806" t="s">
        <v>31</v>
      </c>
      <c r="K4806" t="s">
        <v>28</v>
      </c>
      <c r="L4806">
        <v>5</v>
      </c>
      <c r="M4806">
        <v>1</v>
      </c>
      <c r="N4806" t="s">
        <v>27</v>
      </c>
      <c r="O4806" t="s">
        <v>32</v>
      </c>
      <c r="P4806">
        <v>18</v>
      </c>
      <c r="Q4806" t="s">
        <v>32</v>
      </c>
      <c r="R4806" t="s">
        <v>27</v>
      </c>
      <c r="S4806">
        <v>0</v>
      </c>
      <c r="T4806">
        <v>176</v>
      </c>
      <c r="U4806" t="s">
        <v>27</v>
      </c>
    </row>
    <row r="4807" spans="1:21" x14ac:dyDescent="0.35">
      <c r="A4807" t="s">
        <v>44</v>
      </c>
      <c r="B4807">
        <v>16</v>
      </c>
      <c r="C4807">
        <v>2024</v>
      </c>
      <c r="D4807" t="s">
        <v>190</v>
      </c>
      <c r="E4807">
        <v>145</v>
      </c>
      <c r="F4807" t="s">
        <v>91</v>
      </c>
      <c r="G4807" t="s">
        <v>24</v>
      </c>
      <c r="H4807" t="s">
        <v>25</v>
      </c>
      <c r="I4807">
        <v>95</v>
      </c>
      <c r="J4807" t="s">
        <v>31</v>
      </c>
      <c r="K4807" t="s">
        <v>28</v>
      </c>
      <c r="L4807">
        <v>5</v>
      </c>
      <c r="M4807">
        <v>1</v>
      </c>
      <c r="N4807" t="s">
        <v>27</v>
      </c>
      <c r="O4807" t="s">
        <v>27</v>
      </c>
      <c r="P4807" t="s">
        <v>28</v>
      </c>
      <c r="Q4807" t="s">
        <v>27</v>
      </c>
      <c r="R4807" t="s">
        <v>27</v>
      </c>
      <c r="S4807">
        <v>20</v>
      </c>
      <c r="T4807">
        <v>160</v>
      </c>
      <c r="U4807" t="s">
        <v>29</v>
      </c>
    </row>
    <row r="4808" spans="1:21" x14ac:dyDescent="0.35">
      <c r="A4808" t="s">
        <v>45</v>
      </c>
      <c r="B4808">
        <v>17</v>
      </c>
      <c r="C4808">
        <v>2024</v>
      </c>
      <c r="D4808" t="s">
        <v>190</v>
      </c>
      <c r="E4808">
        <v>145</v>
      </c>
      <c r="F4808" t="s">
        <v>91</v>
      </c>
      <c r="G4808" t="s">
        <v>24</v>
      </c>
      <c r="H4808" t="s">
        <v>25</v>
      </c>
      <c r="I4808">
        <v>90</v>
      </c>
      <c r="J4808" t="s">
        <v>31</v>
      </c>
      <c r="K4808" t="s">
        <v>28</v>
      </c>
      <c r="L4808">
        <v>5</v>
      </c>
      <c r="M4808">
        <v>1</v>
      </c>
      <c r="N4808" t="s">
        <v>27</v>
      </c>
      <c r="O4808" t="s">
        <v>27</v>
      </c>
      <c r="P4808">
        <v>21</v>
      </c>
      <c r="Q4808" t="s">
        <v>27</v>
      </c>
      <c r="R4808" t="s">
        <v>27</v>
      </c>
      <c r="S4808">
        <v>20</v>
      </c>
      <c r="T4808">
        <v>100</v>
      </c>
      <c r="U4808" t="s">
        <v>29</v>
      </c>
    </row>
    <row r="4809" spans="1:21" x14ac:dyDescent="0.35">
      <c r="A4809" t="s">
        <v>46</v>
      </c>
      <c r="B4809">
        <v>18</v>
      </c>
      <c r="C4809">
        <v>2024</v>
      </c>
      <c r="D4809" t="s">
        <v>190</v>
      </c>
      <c r="E4809">
        <v>145</v>
      </c>
      <c r="F4809" t="s">
        <v>91</v>
      </c>
      <c r="G4809" t="s">
        <v>24</v>
      </c>
      <c r="H4809" t="s">
        <v>25</v>
      </c>
      <c r="I4809">
        <v>150</v>
      </c>
      <c r="J4809" t="s">
        <v>31</v>
      </c>
      <c r="K4809" t="s">
        <v>28</v>
      </c>
      <c r="L4809">
        <v>5</v>
      </c>
      <c r="M4809">
        <v>2</v>
      </c>
      <c r="N4809" t="s">
        <v>27</v>
      </c>
      <c r="O4809" t="s">
        <v>32</v>
      </c>
      <c r="P4809" t="s">
        <v>28</v>
      </c>
      <c r="Q4809" t="s">
        <v>27</v>
      </c>
      <c r="R4809" t="s">
        <v>27</v>
      </c>
      <c r="S4809">
        <v>36</v>
      </c>
      <c r="T4809">
        <v>100</v>
      </c>
      <c r="U4809" t="s">
        <v>29</v>
      </c>
    </row>
    <row r="4810" spans="1:21" x14ac:dyDescent="0.35">
      <c r="A4810" t="s">
        <v>47</v>
      </c>
      <c r="B4810">
        <v>19</v>
      </c>
      <c r="C4810">
        <v>2024</v>
      </c>
      <c r="D4810" t="s">
        <v>190</v>
      </c>
      <c r="E4810">
        <v>145</v>
      </c>
      <c r="F4810" t="s">
        <v>91</v>
      </c>
      <c r="G4810" t="s">
        <v>24</v>
      </c>
      <c r="H4810" t="s">
        <v>25</v>
      </c>
      <c r="I4810">
        <v>120</v>
      </c>
      <c r="J4810" t="s">
        <v>31</v>
      </c>
      <c r="K4810" t="s">
        <v>28</v>
      </c>
      <c r="L4810">
        <v>5</v>
      </c>
      <c r="M4810">
        <v>1</v>
      </c>
      <c r="N4810" t="s">
        <v>27</v>
      </c>
      <c r="O4810" t="s">
        <v>27</v>
      </c>
      <c r="P4810" t="s">
        <v>28</v>
      </c>
      <c r="Q4810" t="s">
        <v>27</v>
      </c>
      <c r="R4810" t="s">
        <v>27</v>
      </c>
      <c r="S4810">
        <v>26</v>
      </c>
      <c r="T4810">
        <v>96</v>
      </c>
      <c r="U4810" t="s">
        <v>29</v>
      </c>
    </row>
    <row r="4811" spans="1:21" x14ac:dyDescent="0.35">
      <c r="A4811" t="s">
        <v>48</v>
      </c>
      <c r="B4811">
        <v>20</v>
      </c>
      <c r="C4811">
        <v>2024</v>
      </c>
      <c r="D4811" t="s">
        <v>190</v>
      </c>
      <c r="E4811">
        <v>145</v>
      </c>
      <c r="F4811" t="s">
        <v>91</v>
      </c>
      <c r="G4811" t="s">
        <v>24</v>
      </c>
      <c r="H4811" t="s">
        <v>25</v>
      </c>
      <c r="I4811">
        <v>135</v>
      </c>
      <c r="J4811" t="s">
        <v>31</v>
      </c>
      <c r="K4811" t="s">
        <v>28</v>
      </c>
      <c r="L4811">
        <v>5</v>
      </c>
      <c r="M4811">
        <v>1</v>
      </c>
      <c r="N4811" t="s">
        <v>27</v>
      </c>
      <c r="O4811" t="s">
        <v>27</v>
      </c>
      <c r="P4811" t="s">
        <v>28</v>
      </c>
      <c r="Q4811" t="s">
        <v>27</v>
      </c>
      <c r="R4811" t="s">
        <v>27</v>
      </c>
      <c r="S4811">
        <v>20</v>
      </c>
      <c r="T4811">
        <v>135</v>
      </c>
      <c r="U4811" t="s">
        <v>39</v>
      </c>
    </row>
    <row r="4812" spans="1:21" x14ac:dyDescent="0.35">
      <c r="A4812" t="s">
        <v>49</v>
      </c>
      <c r="B4812">
        <v>21</v>
      </c>
      <c r="C4812">
        <v>2024</v>
      </c>
      <c r="D4812" t="s">
        <v>190</v>
      </c>
      <c r="E4812">
        <v>145</v>
      </c>
      <c r="F4812" t="s">
        <v>91</v>
      </c>
      <c r="G4812" t="s">
        <v>24</v>
      </c>
      <c r="H4812" t="s">
        <v>25</v>
      </c>
      <c r="I4812">
        <v>150</v>
      </c>
      <c r="J4812" t="s">
        <v>31</v>
      </c>
      <c r="K4812" t="s">
        <v>28</v>
      </c>
      <c r="L4812">
        <v>5</v>
      </c>
      <c r="M4812">
        <v>1</v>
      </c>
      <c r="N4812" t="s">
        <v>27</v>
      </c>
      <c r="O4812" t="s">
        <v>32</v>
      </c>
      <c r="P4812" t="s">
        <v>28</v>
      </c>
      <c r="Q4812" t="s">
        <v>27</v>
      </c>
      <c r="R4812" t="s">
        <v>27</v>
      </c>
      <c r="S4812">
        <v>30</v>
      </c>
      <c r="T4812">
        <v>100</v>
      </c>
      <c r="U4812" t="s">
        <v>39</v>
      </c>
    </row>
    <row r="4813" spans="1:21" x14ac:dyDescent="0.35">
      <c r="A4813" t="s">
        <v>50</v>
      </c>
      <c r="B4813">
        <v>22</v>
      </c>
      <c r="C4813">
        <v>2024</v>
      </c>
      <c r="D4813" t="s">
        <v>190</v>
      </c>
      <c r="E4813">
        <v>145</v>
      </c>
      <c r="F4813" t="s">
        <v>91</v>
      </c>
      <c r="G4813" t="s">
        <v>24</v>
      </c>
      <c r="H4813" t="s">
        <v>25</v>
      </c>
      <c r="I4813">
        <v>125</v>
      </c>
      <c r="J4813" t="s">
        <v>31</v>
      </c>
      <c r="K4813" t="s">
        <v>28</v>
      </c>
      <c r="L4813">
        <v>5</v>
      </c>
      <c r="M4813">
        <v>1</v>
      </c>
      <c r="N4813" t="s">
        <v>27</v>
      </c>
      <c r="O4813" t="s">
        <v>27</v>
      </c>
      <c r="P4813" t="s">
        <v>28</v>
      </c>
      <c r="Q4813" t="s">
        <v>32</v>
      </c>
      <c r="R4813" t="s">
        <v>27</v>
      </c>
      <c r="S4813">
        <v>20</v>
      </c>
      <c r="T4813">
        <v>130</v>
      </c>
      <c r="U4813" t="s">
        <v>39</v>
      </c>
    </row>
    <row r="4814" spans="1:21" x14ac:dyDescent="0.35">
      <c r="A4814" t="s">
        <v>51</v>
      </c>
      <c r="B4814">
        <v>23</v>
      </c>
      <c r="C4814">
        <v>2024</v>
      </c>
      <c r="D4814" t="s">
        <v>190</v>
      </c>
      <c r="E4814">
        <v>145</v>
      </c>
      <c r="F4814" t="s">
        <v>91</v>
      </c>
      <c r="G4814" t="s">
        <v>24</v>
      </c>
      <c r="H4814" t="s">
        <v>25</v>
      </c>
      <c r="I4814">
        <v>50</v>
      </c>
      <c r="J4814" t="s">
        <v>31</v>
      </c>
      <c r="K4814" t="s">
        <v>28</v>
      </c>
      <c r="L4814">
        <v>5</v>
      </c>
      <c r="M4814">
        <v>1</v>
      </c>
      <c r="N4814" t="s">
        <v>27</v>
      </c>
      <c r="O4814" t="s">
        <v>27</v>
      </c>
      <c r="P4814" t="s">
        <v>28</v>
      </c>
      <c r="Q4814" t="s">
        <v>27</v>
      </c>
      <c r="R4814" t="s">
        <v>27</v>
      </c>
      <c r="S4814">
        <v>50</v>
      </c>
      <c r="T4814">
        <v>100</v>
      </c>
      <c r="U4814" t="s">
        <v>29</v>
      </c>
    </row>
    <row r="4815" spans="1:21" x14ac:dyDescent="0.35">
      <c r="A4815" t="s">
        <v>52</v>
      </c>
      <c r="B4815">
        <v>24</v>
      </c>
      <c r="C4815">
        <v>2024</v>
      </c>
      <c r="D4815" t="s">
        <v>190</v>
      </c>
      <c r="E4815">
        <v>145</v>
      </c>
      <c r="F4815" t="s">
        <v>91</v>
      </c>
      <c r="G4815" t="s">
        <v>24</v>
      </c>
      <c r="H4815" t="s">
        <v>25</v>
      </c>
      <c r="I4815">
        <v>150</v>
      </c>
      <c r="J4815" t="s">
        <v>31</v>
      </c>
      <c r="K4815" t="s">
        <v>28</v>
      </c>
      <c r="L4815">
        <v>5</v>
      </c>
      <c r="M4815">
        <v>2</v>
      </c>
      <c r="N4815" t="s">
        <v>27</v>
      </c>
      <c r="O4815" t="s">
        <v>27</v>
      </c>
      <c r="P4815" t="s">
        <v>28</v>
      </c>
      <c r="Q4815" t="s">
        <v>32</v>
      </c>
      <c r="R4815" t="s">
        <v>32</v>
      </c>
      <c r="S4815">
        <v>30</v>
      </c>
      <c r="T4815">
        <v>250</v>
      </c>
      <c r="U4815" t="s">
        <v>29</v>
      </c>
    </row>
    <row r="4816" spans="1:21" x14ac:dyDescent="0.35">
      <c r="A4816" t="s">
        <v>53</v>
      </c>
      <c r="B4816">
        <v>25</v>
      </c>
      <c r="C4816">
        <v>2024</v>
      </c>
      <c r="D4816" t="s">
        <v>190</v>
      </c>
      <c r="E4816">
        <v>145</v>
      </c>
      <c r="F4816" t="s">
        <v>91</v>
      </c>
      <c r="G4816" t="s">
        <v>24</v>
      </c>
      <c r="H4816" t="s">
        <v>25</v>
      </c>
      <c r="I4816">
        <v>68</v>
      </c>
      <c r="J4816" t="s">
        <v>31</v>
      </c>
      <c r="K4816" t="s">
        <v>28</v>
      </c>
      <c r="L4816">
        <v>5</v>
      </c>
      <c r="M4816">
        <v>1</v>
      </c>
      <c r="N4816" t="s">
        <v>27</v>
      </c>
      <c r="O4816" t="s">
        <v>27</v>
      </c>
      <c r="P4816" t="s">
        <v>28</v>
      </c>
      <c r="Q4816" t="s">
        <v>32</v>
      </c>
      <c r="R4816" t="s">
        <v>27</v>
      </c>
      <c r="S4816">
        <v>20</v>
      </c>
      <c r="T4816">
        <v>68</v>
      </c>
      <c r="U4816" t="s">
        <v>39</v>
      </c>
    </row>
    <row r="4817" spans="1:21" x14ac:dyDescent="0.35">
      <c r="A4817" t="s">
        <v>54</v>
      </c>
      <c r="B4817">
        <v>26</v>
      </c>
      <c r="C4817">
        <v>2024</v>
      </c>
      <c r="D4817" t="s">
        <v>190</v>
      </c>
      <c r="E4817">
        <v>145</v>
      </c>
      <c r="F4817" t="s">
        <v>91</v>
      </c>
      <c r="G4817" t="s">
        <v>24</v>
      </c>
      <c r="H4817" t="s">
        <v>25</v>
      </c>
      <c r="I4817">
        <v>187.4</v>
      </c>
      <c r="J4817" t="s">
        <v>31</v>
      </c>
      <c r="K4817" t="s">
        <v>28</v>
      </c>
      <c r="L4817">
        <v>5</v>
      </c>
      <c r="M4817">
        <v>1</v>
      </c>
      <c r="N4817" t="s">
        <v>27</v>
      </c>
      <c r="O4817" t="s">
        <v>27</v>
      </c>
      <c r="P4817" t="s">
        <v>28</v>
      </c>
      <c r="Q4817" t="s">
        <v>32</v>
      </c>
      <c r="R4817" t="s">
        <v>32</v>
      </c>
      <c r="S4817">
        <v>20</v>
      </c>
      <c r="T4817">
        <v>165.4</v>
      </c>
      <c r="U4817" t="s">
        <v>29</v>
      </c>
    </row>
    <row r="4818" spans="1:21" x14ac:dyDescent="0.35">
      <c r="A4818" t="s">
        <v>55</v>
      </c>
      <c r="B4818">
        <v>27</v>
      </c>
      <c r="C4818">
        <v>2024</v>
      </c>
      <c r="D4818" t="s">
        <v>190</v>
      </c>
      <c r="E4818">
        <v>145</v>
      </c>
      <c r="F4818" t="s">
        <v>91</v>
      </c>
      <c r="G4818" t="s">
        <v>24</v>
      </c>
      <c r="H4818" t="s">
        <v>25</v>
      </c>
      <c r="I4818">
        <v>208</v>
      </c>
      <c r="J4818" t="s">
        <v>31</v>
      </c>
      <c r="K4818" t="s">
        <v>28</v>
      </c>
      <c r="L4818">
        <v>5</v>
      </c>
      <c r="M4818">
        <v>1</v>
      </c>
      <c r="N4818" t="s">
        <v>27</v>
      </c>
      <c r="O4818" t="s">
        <v>27</v>
      </c>
      <c r="P4818" t="s">
        <v>28</v>
      </c>
      <c r="Q4818" t="s">
        <v>27</v>
      </c>
      <c r="R4818" t="s">
        <v>27</v>
      </c>
      <c r="S4818">
        <v>30</v>
      </c>
      <c r="T4818">
        <v>200</v>
      </c>
      <c r="U4818" t="s">
        <v>39</v>
      </c>
    </row>
    <row r="4819" spans="1:21" x14ac:dyDescent="0.35">
      <c r="A4819" t="s">
        <v>56</v>
      </c>
      <c r="B4819">
        <v>28</v>
      </c>
      <c r="C4819">
        <v>2024</v>
      </c>
      <c r="D4819" t="s">
        <v>190</v>
      </c>
      <c r="E4819">
        <v>145</v>
      </c>
      <c r="F4819" t="s">
        <v>91</v>
      </c>
      <c r="G4819" t="s">
        <v>24</v>
      </c>
      <c r="H4819" t="s">
        <v>25</v>
      </c>
      <c r="I4819">
        <v>200</v>
      </c>
      <c r="J4819" t="s">
        <v>31</v>
      </c>
      <c r="K4819" t="s">
        <v>28</v>
      </c>
      <c r="L4819">
        <v>5</v>
      </c>
      <c r="M4819">
        <v>1</v>
      </c>
      <c r="N4819" t="s">
        <v>27</v>
      </c>
      <c r="O4819" t="s">
        <v>27</v>
      </c>
      <c r="P4819" t="s">
        <v>28</v>
      </c>
      <c r="Q4819" t="s">
        <v>27</v>
      </c>
      <c r="R4819" t="s">
        <v>27</v>
      </c>
      <c r="S4819">
        <v>20</v>
      </c>
      <c r="T4819">
        <v>100</v>
      </c>
      <c r="U4819" t="s">
        <v>39</v>
      </c>
    </row>
    <row r="4820" spans="1:21" x14ac:dyDescent="0.35">
      <c r="A4820" t="s">
        <v>57</v>
      </c>
      <c r="B4820">
        <v>29</v>
      </c>
      <c r="C4820">
        <v>2024</v>
      </c>
      <c r="D4820" t="s">
        <v>190</v>
      </c>
      <c r="E4820">
        <v>145</v>
      </c>
      <c r="F4820" t="s">
        <v>91</v>
      </c>
      <c r="G4820" t="s">
        <v>24</v>
      </c>
      <c r="H4820" t="s">
        <v>25</v>
      </c>
      <c r="I4820">
        <v>25</v>
      </c>
      <c r="J4820" t="s">
        <v>31</v>
      </c>
      <c r="K4820" t="s">
        <v>28</v>
      </c>
      <c r="L4820">
        <v>5</v>
      </c>
      <c r="M4820">
        <v>2</v>
      </c>
      <c r="N4820" t="s">
        <v>27</v>
      </c>
      <c r="O4820" t="s">
        <v>27</v>
      </c>
      <c r="P4820" t="s">
        <v>28</v>
      </c>
      <c r="Q4820" t="s">
        <v>32</v>
      </c>
      <c r="R4820" t="s">
        <v>27</v>
      </c>
      <c r="S4820">
        <v>30</v>
      </c>
      <c r="T4820">
        <v>33.33</v>
      </c>
      <c r="U4820" t="s">
        <v>39</v>
      </c>
    </row>
    <row r="4821" spans="1:21" x14ac:dyDescent="0.35">
      <c r="A4821" t="s">
        <v>40</v>
      </c>
      <c r="B4821">
        <v>11</v>
      </c>
      <c r="C4821">
        <v>2024</v>
      </c>
      <c r="D4821" t="s">
        <v>190</v>
      </c>
      <c r="E4821">
        <v>145</v>
      </c>
      <c r="F4821" t="s">
        <v>91</v>
      </c>
      <c r="G4821" t="s">
        <v>24</v>
      </c>
      <c r="H4821" t="s">
        <v>25</v>
      </c>
      <c r="I4821">
        <v>210</v>
      </c>
      <c r="J4821" t="s">
        <v>31</v>
      </c>
      <c r="K4821" t="s">
        <v>28</v>
      </c>
      <c r="L4821">
        <v>5</v>
      </c>
      <c r="M4821">
        <v>1</v>
      </c>
      <c r="N4821" t="s">
        <v>27</v>
      </c>
      <c r="O4821" t="s">
        <v>27</v>
      </c>
      <c r="P4821" t="s">
        <v>28</v>
      </c>
      <c r="Q4821" t="s">
        <v>27</v>
      </c>
      <c r="R4821" t="s">
        <v>32</v>
      </c>
      <c r="S4821">
        <v>20</v>
      </c>
      <c r="T4821">
        <v>179</v>
      </c>
      <c r="U4821" t="s">
        <v>29</v>
      </c>
    </row>
    <row r="4822" spans="1:21" x14ac:dyDescent="0.35">
      <c r="A4822" t="s">
        <v>58</v>
      </c>
      <c r="B4822">
        <v>30</v>
      </c>
      <c r="C4822">
        <v>2024</v>
      </c>
      <c r="D4822" t="s">
        <v>190</v>
      </c>
      <c r="E4822">
        <v>145</v>
      </c>
      <c r="F4822" t="s">
        <v>91</v>
      </c>
      <c r="G4822" t="s">
        <v>24</v>
      </c>
      <c r="H4822" t="s">
        <v>25</v>
      </c>
      <c r="I4822">
        <v>150</v>
      </c>
      <c r="J4822" t="s">
        <v>31</v>
      </c>
      <c r="K4822" t="s">
        <v>28</v>
      </c>
      <c r="L4822">
        <v>5</v>
      </c>
      <c r="M4822">
        <v>2</v>
      </c>
      <c r="N4822" t="s">
        <v>27</v>
      </c>
      <c r="O4822" t="s">
        <v>27</v>
      </c>
      <c r="P4822" t="s">
        <v>28</v>
      </c>
      <c r="Q4822" t="s">
        <v>27</v>
      </c>
      <c r="R4822" t="s">
        <v>27</v>
      </c>
      <c r="S4822">
        <v>20</v>
      </c>
      <c r="T4822">
        <v>160</v>
      </c>
      <c r="U4822" t="s">
        <v>27</v>
      </c>
    </row>
    <row r="4823" spans="1:21" x14ac:dyDescent="0.35">
      <c r="A4823" t="s">
        <v>59</v>
      </c>
      <c r="B4823">
        <v>31</v>
      </c>
      <c r="C4823">
        <v>2024</v>
      </c>
      <c r="D4823" t="s">
        <v>190</v>
      </c>
      <c r="E4823">
        <v>145</v>
      </c>
      <c r="F4823" t="s">
        <v>91</v>
      </c>
      <c r="G4823" t="s">
        <v>24</v>
      </c>
      <c r="H4823" t="s">
        <v>25</v>
      </c>
      <c r="I4823">
        <v>140</v>
      </c>
      <c r="J4823" t="s">
        <v>31</v>
      </c>
      <c r="K4823" t="s">
        <v>28</v>
      </c>
      <c r="L4823">
        <v>5</v>
      </c>
      <c r="M4823">
        <v>1</v>
      </c>
      <c r="N4823" t="s">
        <v>27</v>
      </c>
      <c r="O4823" t="s">
        <v>32</v>
      </c>
      <c r="P4823">
        <v>19</v>
      </c>
      <c r="Q4823" t="s">
        <v>32</v>
      </c>
      <c r="R4823" t="s">
        <v>27</v>
      </c>
      <c r="S4823">
        <v>20</v>
      </c>
      <c r="T4823">
        <v>140</v>
      </c>
      <c r="U4823" t="s">
        <v>29</v>
      </c>
    </row>
    <row r="4824" spans="1:21" x14ac:dyDescent="0.35">
      <c r="A4824" t="s">
        <v>60</v>
      </c>
      <c r="B4824">
        <v>32</v>
      </c>
      <c r="C4824">
        <v>2024</v>
      </c>
      <c r="D4824" t="s">
        <v>190</v>
      </c>
      <c r="E4824">
        <v>145</v>
      </c>
      <c r="F4824" t="s">
        <v>91</v>
      </c>
      <c r="G4824" t="s">
        <v>24</v>
      </c>
      <c r="H4824" t="s">
        <v>25</v>
      </c>
      <c r="I4824">
        <v>250</v>
      </c>
      <c r="J4824" t="s">
        <v>31</v>
      </c>
      <c r="K4824" t="s">
        <v>28</v>
      </c>
      <c r="L4824">
        <v>5</v>
      </c>
      <c r="M4824">
        <v>0</v>
      </c>
      <c r="N4824" t="s">
        <v>27</v>
      </c>
      <c r="O4824" t="s">
        <v>27</v>
      </c>
      <c r="P4824" t="s">
        <v>28</v>
      </c>
      <c r="Q4824" t="s">
        <v>32</v>
      </c>
      <c r="R4824" t="s">
        <v>27</v>
      </c>
      <c r="S4824">
        <v>20</v>
      </c>
      <c r="T4824">
        <v>200</v>
      </c>
      <c r="U4824" t="s">
        <v>29</v>
      </c>
    </row>
    <row r="4825" spans="1:21" x14ac:dyDescent="0.35">
      <c r="A4825" t="s">
        <v>61</v>
      </c>
      <c r="B4825">
        <v>33</v>
      </c>
      <c r="C4825">
        <v>2024</v>
      </c>
      <c r="D4825" t="s">
        <v>190</v>
      </c>
      <c r="E4825">
        <v>145</v>
      </c>
      <c r="F4825" t="s">
        <v>91</v>
      </c>
      <c r="G4825" t="s">
        <v>24</v>
      </c>
      <c r="H4825" t="s">
        <v>25</v>
      </c>
      <c r="I4825">
        <v>110</v>
      </c>
      <c r="J4825" t="s">
        <v>31</v>
      </c>
      <c r="K4825" t="s">
        <v>28</v>
      </c>
      <c r="L4825">
        <v>5</v>
      </c>
      <c r="M4825">
        <v>1</v>
      </c>
      <c r="N4825" t="s">
        <v>27</v>
      </c>
      <c r="O4825" t="s">
        <v>27</v>
      </c>
      <c r="P4825" t="s">
        <v>28</v>
      </c>
      <c r="Q4825" t="s">
        <v>32</v>
      </c>
      <c r="R4825" t="s">
        <v>27</v>
      </c>
      <c r="S4825">
        <v>30</v>
      </c>
      <c r="T4825">
        <v>110</v>
      </c>
      <c r="U4825" t="s">
        <v>27</v>
      </c>
    </row>
    <row r="4826" spans="1:21" x14ac:dyDescent="0.35">
      <c r="A4826" t="s">
        <v>62</v>
      </c>
      <c r="B4826">
        <v>34</v>
      </c>
      <c r="C4826">
        <v>2024</v>
      </c>
      <c r="D4826" t="s">
        <v>190</v>
      </c>
      <c r="E4826">
        <v>145</v>
      </c>
      <c r="F4826" t="s">
        <v>91</v>
      </c>
      <c r="G4826" t="s">
        <v>24</v>
      </c>
      <c r="H4826" t="s">
        <v>25</v>
      </c>
      <c r="I4826">
        <v>245</v>
      </c>
      <c r="J4826" t="s">
        <v>31</v>
      </c>
      <c r="K4826" t="s">
        <v>28</v>
      </c>
      <c r="L4826">
        <v>5</v>
      </c>
      <c r="M4826">
        <v>1</v>
      </c>
      <c r="N4826" t="s">
        <v>27</v>
      </c>
      <c r="O4826" t="s">
        <v>32</v>
      </c>
      <c r="P4826" t="s">
        <v>28</v>
      </c>
      <c r="Q4826" t="s">
        <v>27</v>
      </c>
      <c r="R4826" t="s">
        <v>27</v>
      </c>
      <c r="S4826">
        <v>20</v>
      </c>
      <c r="T4826">
        <v>170</v>
      </c>
      <c r="U4826" t="s">
        <v>39</v>
      </c>
    </row>
    <row r="4827" spans="1:21" x14ac:dyDescent="0.35">
      <c r="A4827" t="s">
        <v>63</v>
      </c>
      <c r="B4827">
        <v>35</v>
      </c>
      <c r="C4827">
        <v>2024</v>
      </c>
      <c r="D4827" t="s">
        <v>190</v>
      </c>
      <c r="E4827">
        <v>145</v>
      </c>
      <c r="F4827" t="s">
        <v>91</v>
      </c>
      <c r="G4827" t="s">
        <v>24</v>
      </c>
      <c r="H4827" t="s">
        <v>25</v>
      </c>
      <c r="I4827">
        <v>110</v>
      </c>
      <c r="J4827" t="s">
        <v>31</v>
      </c>
      <c r="K4827" t="s">
        <v>28</v>
      </c>
      <c r="L4827">
        <v>5</v>
      </c>
      <c r="M4827">
        <v>2</v>
      </c>
      <c r="N4827" t="s">
        <v>27</v>
      </c>
      <c r="O4827" t="s">
        <v>27</v>
      </c>
      <c r="P4827" t="s">
        <v>28</v>
      </c>
      <c r="Q4827" t="s">
        <v>27</v>
      </c>
      <c r="R4827" t="s">
        <v>27</v>
      </c>
      <c r="S4827">
        <v>20</v>
      </c>
      <c r="T4827">
        <v>200</v>
      </c>
      <c r="U4827" t="s">
        <v>29</v>
      </c>
    </row>
    <row r="4828" spans="1:21" x14ac:dyDescent="0.35">
      <c r="A4828" t="s">
        <v>64</v>
      </c>
      <c r="B4828">
        <v>36</v>
      </c>
      <c r="C4828">
        <v>2024</v>
      </c>
      <c r="D4828" t="s">
        <v>190</v>
      </c>
      <c r="E4828">
        <v>145</v>
      </c>
      <c r="F4828" t="s">
        <v>91</v>
      </c>
      <c r="G4828" t="s">
        <v>24</v>
      </c>
      <c r="H4828" t="s">
        <v>25</v>
      </c>
      <c r="I4828">
        <v>294</v>
      </c>
      <c r="J4828" t="s">
        <v>31</v>
      </c>
      <c r="K4828" t="s">
        <v>28</v>
      </c>
      <c r="L4828">
        <v>5</v>
      </c>
      <c r="M4828">
        <v>1</v>
      </c>
      <c r="N4828" t="s">
        <v>27</v>
      </c>
      <c r="O4828" t="s">
        <v>27</v>
      </c>
      <c r="P4828">
        <v>21</v>
      </c>
      <c r="Q4828" t="s">
        <v>32</v>
      </c>
      <c r="R4828" t="s">
        <v>27</v>
      </c>
      <c r="S4828">
        <v>20</v>
      </c>
      <c r="T4828">
        <v>152.66999999999999</v>
      </c>
      <c r="U4828" t="s">
        <v>29</v>
      </c>
    </row>
    <row r="4829" spans="1:21" x14ac:dyDescent="0.35">
      <c r="A4829" t="s">
        <v>65</v>
      </c>
      <c r="B4829">
        <v>37</v>
      </c>
      <c r="C4829">
        <v>2024</v>
      </c>
      <c r="D4829" t="s">
        <v>190</v>
      </c>
      <c r="E4829">
        <v>145</v>
      </c>
      <c r="F4829" t="s">
        <v>91</v>
      </c>
      <c r="G4829" t="s">
        <v>24</v>
      </c>
      <c r="H4829" t="s">
        <v>25</v>
      </c>
      <c r="I4829">
        <v>93</v>
      </c>
      <c r="J4829" t="s">
        <v>31</v>
      </c>
      <c r="K4829" t="s">
        <v>28</v>
      </c>
      <c r="L4829">
        <v>5</v>
      </c>
      <c r="M4829">
        <v>1</v>
      </c>
      <c r="N4829" t="s">
        <v>27</v>
      </c>
      <c r="O4829" t="s">
        <v>27</v>
      </c>
      <c r="P4829" t="s">
        <v>28</v>
      </c>
      <c r="Q4829" t="s">
        <v>32</v>
      </c>
      <c r="R4829" t="s">
        <v>27</v>
      </c>
      <c r="S4829">
        <v>20</v>
      </c>
      <c r="T4829">
        <v>126</v>
      </c>
      <c r="U4829" t="s">
        <v>39</v>
      </c>
    </row>
    <row r="4830" spans="1:21" x14ac:dyDescent="0.35">
      <c r="A4830" t="s">
        <v>66</v>
      </c>
      <c r="B4830">
        <v>38</v>
      </c>
      <c r="C4830">
        <v>2024</v>
      </c>
      <c r="D4830" t="s">
        <v>190</v>
      </c>
      <c r="E4830">
        <v>145</v>
      </c>
      <c r="F4830" t="s">
        <v>91</v>
      </c>
      <c r="G4830" t="s">
        <v>24</v>
      </c>
      <c r="H4830" t="s">
        <v>25</v>
      </c>
      <c r="I4830">
        <v>350</v>
      </c>
      <c r="J4830" t="s">
        <v>31</v>
      </c>
      <c r="K4830" t="s">
        <v>28</v>
      </c>
      <c r="L4830">
        <v>5</v>
      </c>
      <c r="M4830">
        <v>1</v>
      </c>
      <c r="N4830" t="s">
        <v>27</v>
      </c>
      <c r="O4830" t="s">
        <v>27</v>
      </c>
      <c r="P4830" t="s">
        <v>28</v>
      </c>
      <c r="Q4830" t="s">
        <v>32</v>
      </c>
      <c r="R4830" t="s">
        <v>27</v>
      </c>
      <c r="S4830">
        <v>20</v>
      </c>
      <c r="T4830">
        <v>150</v>
      </c>
      <c r="U4830" t="s">
        <v>39</v>
      </c>
    </row>
    <row r="4831" spans="1:21" x14ac:dyDescent="0.35">
      <c r="A4831" t="s">
        <v>67</v>
      </c>
      <c r="B4831">
        <v>39</v>
      </c>
      <c r="C4831">
        <v>2024</v>
      </c>
      <c r="D4831" t="s">
        <v>190</v>
      </c>
      <c r="E4831">
        <v>145</v>
      </c>
      <c r="F4831" t="s">
        <v>91</v>
      </c>
      <c r="G4831" t="s">
        <v>24</v>
      </c>
      <c r="H4831" t="s">
        <v>25</v>
      </c>
      <c r="I4831">
        <v>200</v>
      </c>
      <c r="J4831" t="s">
        <v>31</v>
      </c>
      <c r="K4831" t="s">
        <v>28</v>
      </c>
      <c r="L4831">
        <v>5</v>
      </c>
      <c r="M4831">
        <v>1</v>
      </c>
      <c r="N4831" t="s">
        <v>27</v>
      </c>
      <c r="O4831" t="s">
        <v>27</v>
      </c>
      <c r="P4831" t="s">
        <v>28</v>
      </c>
      <c r="Q4831" t="s">
        <v>27</v>
      </c>
      <c r="R4831" t="s">
        <v>27</v>
      </c>
      <c r="S4831">
        <v>20</v>
      </c>
      <c r="T4831">
        <v>120</v>
      </c>
      <c r="U4831" t="s">
        <v>27</v>
      </c>
    </row>
    <row r="4832" spans="1:21" x14ac:dyDescent="0.35">
      <c r="A4832" t="s">
        <v>68</v>
      </c>
      <c r="B4832">
        <v>40</v>
      </c>
      <c r="C4832">
        <v>2024</v>
      </c>
      <c r="D4832" t="s">
        <v>190</v>
      </c>
      <c r="E4832">
        <v>145</v>
      </c>
      <c r="F4832" t="s">
        <v>91</v>
      </c>
      <c r="G4832" t="s">
        <v>24</v>
      </c>
      <c r="H4832" t="s">
        <v>25</v>
      </c>
      <c r="I4832">
        <v>85</v>
      </c>
      <c r="J4832" t="s">
        <v>31</v>
      </c>
      <c r="K4832" t="s">
        <v>28</v>
      </c>
      <c r="L4832">
        <v>5</v>
      </c>
      <c r="M4832">
        <v>1</v>
      </c>
      <c r="N4832" t="s">
        <v>27</v>
      </c>
      <c r="O4832" t="s">
        <v>32</v>
      </c>
      <c r="P4832" t="s">
        <v>28</v>
      </c>
      <c r="Q4832" t="s">
        <v>32</v>
      </c>
      <c r="R4832" t="s">
        <v>27</v>
      </c>
      <c r="S4832">
        <v>20</v>
      </c>
      <c r="T4832">
        <v>170</v>
      </c>
      <c r="U4832" t="s">
        <v>39</v>
      </c>
    </row>
    <row r="4833" spans="1:21" x14ac:dyDescent="0.35">
      <c r="A4833" t="s">
        <v>69</v>
      </c>
      <c r="B4833">
        <v>41</v>
      </c>
      <c r="C4833">
        <v>2024</v>
      </c>
      <c r="D4833" t="s">
        <v>190</v>
      </c>
      <c r="E4833">
        <v>145</v>
      </c>
      <c r="F4833" t="s">
        <v>91</v>
      </c>
      <c r="G4833" t="s">
        <v>24</v>
      </c>
      <c r="H4833" t="s">
        <v>25</v>
      </c>
      <c r="I4833">
        <v>345</v>
      </c>
      <c r="J4833" t="s">
        <v>31</v>
      </c>
      <c r="K4833" t="s">
        <v>28</v>
      </c>
      <c r="L4833">
        <v>5</v>
      </c>
      <c r="M4833">
        <v>1</v>
      </c>
      <c r="N4833" t="s">
        <v>27</v>
      </c>
      <c r="O4833" t="s">
        <v>27</v>
      </c>
      <c r="P4833" t="s">
        <v>28</v>
      </c>
      <c r="Q4833" t="s">
        <v>27</v>
      </c>
      <c r="R4833" t="s">
        <v>32</v>
      </c>
      <c r="S4833">
        <v>20</v>
      </c>
      <c r="T4833">
        <v>250</v>
      </c>
      <c r="U4833" t="s">
        <v>27</v>
      </c>
    </row>
    <row r="4834" spans="1:21" x14ac:dyDescent="0.35">
      <c r="A4834" t="s">
        <v>70</v>
      </c>
      <c r="B4834">
        <v>42</v>
      </c>
      <c r="C4834">
        <v>2024</v>
      </c>
      <c r="D4834" t="s">
        <v>190</v>
      </c>
      <c r="E4834">
        <v>145</v>
      </c>
      <c r="F4834" t="s">
        <v>91</v>
      </c>
      <c r="G4834" t="s">
        <v>24</v>
      </c>
      <c r="H4834" t="s">
        <v>25</v>
      </c>
      <c r="I4834">
        <v>50</v>
      </c>
      <c r="J4834" t="s">
        <v>31</v>
      </c>
      <c r="K4834" t="s">
        <v>28</v>
      </c>
      <c r="L4834">
        <v>5</v>
      </c>
      <c r="M4834">
        <v>1</v>
      </c>
      <c r="N4834" t="s">
        <v>27</v>
      </c>
      <c r="O4834" t="s">
        <v>27</v>
      </c>
      <c r="P4834" t="s">
        <v>28</v>
      </c>
      <c r="Q4834" t="s">
        <v>32</v>
      </c>
      <c r="R4834" t="s">
        <v>27</v>
      </c>
      <c r="S4834">
        <v>20</v>
      </c>
      <c r="T4834">
        <v>65</v>
      </c>
      <c r="U4834" t="s">
        <v>39</v>
      </c>
    </row>
    <row r="4835" spans="1:21" x14ac:dyDescent="0.35">
      <c r="A4835" t="s">
        <v>71</v>
      </c>
      <c r="B4835">
        <v>44</v>
      </c>
      <c r="C4835">
        <v>2024</v>
      </c>
      <c r="D4835" t="s">
        <v>190</v>
      </c>
      <c r="E4835">
        <v>145</v>
      </c>
      <c r="F4835" t="s">
        <v>91</v>
      </c>
      <c r="G4835" t="s">
        <v>24</v>
      </c>
      <c r="H4835" t="s">
        <v>25</v>
      </c>
      <c r="I4835">
        <v>145</v>
      </c>
      <c r="J4835" t="s">
        <v>31</v>
      </c>
      <c r="K4835" t="s">
        <v>28</v>
      </c>
      <c r="L4835">
        <v>5</v>
      </c>
      <c r="M4835">
        <v>1</v>
      </c>
      <c r="N4835" t="s">
        <v>27</v>
      </c>
      <c r="O4835" t="s">
        <v>27</v>
      </c>
      <c r="P4835" t="s">
        <v>28</v>
      </c>
      <c r="Q4835" t="s">
        <v>32</v>
      </c>
      <c r="R4835" t="s">
        <v>27</v>
      </c>
      <c r="S4835">
        <v>20</v>
      </c>
      <c r="T4835">
        <v>145</v>
      </c>
      <c r="U4835" t="s">
        <v>29</v>
      </c>
    </row>
    <row r="4836" spans="1:21" x14ac:dyDescent="0.35">
      <c r="A4836" t="s">
        <v>72</v>
      </c>
      <c r="B4836">
        <v>45</v>
      </c>
      <c r="C4836">
        <v>2024</v>
      </c>
      <c r="D4836" t="s">
        <v>190</v>
      </c>
      <c r="E4836">
        <v>145</v>
      </c>
      <c r="F4836" t="s">
        <v>91</v>
      </c>
      <c r="G4836" t="s">
        <v>24</v>
      </c>
      <c r="H4836" t="s">
        <v>25</v>
      </c>
      <c r="I4836">
        <v>200</v>
      </c>
      <c r="J4836" t="s">
        <v>31</v>
      </c>
      <c r="K4836" t="s">
        <v>28</v>
      </c>
      <c r="L4836">
        <v>5</v>
      </c>
      <c r="M4836">
        <v>1</v>
      </c>
      <c r="N4836" t="s">
        <v>27</v>
      </c>
      <c r="O4836" t="s">
        <v>32</v>
      </c>
      <c r="P4836" t="s">
        <v>28</v>
      </c>
      <c r="Q4836" t="s">
        <v>27</v>
      </c>
      <c r="R4836" t="s">
        <v>27</v>
      </c>
      <c r="S4836">
        <v>16</v>
      </c>
      <c r="T4836">
        <v>140</v>
      </c>
      <c r="U4836" t="s">
        <v>27</v>
      </c>
    </row>
    <row r="4837" spans="1:21" x14ac:dyDescent="0.35">
      <c r="A4837" t="s">
        <v>73</v>
      </c>
      <c r="B4837">
        <v>46</v>
      </c>
      <c r="C4837">
        <v>2024</v>
      </c>
      <c r="D4837" t="s">
        <v>190</v>
      </c>
      <c r="E4837">
        <v>145</v>
      </c>
      <c r="F4837" t="s">
        <v>91</v>
      </c>
      <c r="G4837" t="s">
        <v>24</v>
      </c>
      <c r="H4837" t="s">
        <v>25</v>
      </c>
      <c r="I4837">
        <v>250</v>
      </c>
      <c r="J4837" t="s">
        <v>31</v>
      </c>
      <c r="K4837" t="s">
        <v>28</v>
      </c>
      <c r="L4837">
        <v>5</v>
      </c>
      <c r="M4837">
        <v>1</v>
      </c>
      <c r="N4837" t="s">
        <v>27</v>
      </c>
      <c r="O4837" t="s">
        <v>27</v>
      </c>
      <c r="P4837" t="s">
        <v>28</v>
      </c>
      <c r="Q4837" t="s">
        <v>27</v>
      </c>
      <c r="R4837" t="s">
        <v>27</v>
      </c>
      <c r="S4837">
        <v>20</v>
      </c>
      <c r="T4837">
        <v>150</v>
      </c>
      <c r="U4837" t="s">
        <v>29</v>
      </c>
    </row>
    <row r="4838" spans="1:21" x14ac:dyDescent="0.35">
      <c r="A4838" t="s">
        <v>74</v>
      </c>
      <c r="B4838">
        <v>47</v>
      </c>
      <c r="C4838">
        <v>2024</v>
      </c>
      <c r="D4838" t="s">
        <v>190</v>
      </c>
      <c r="E4838">
        <v>145</v>
      </c>
      <c r="F4838" t="s">
        <v>91</v>
      </c>
      <c r="G4838" t="s">
        <v>24</v>
      </c>
      <c r="H4838" t="s">
        <v>25</v>
      </c>
      <c r="I4838">
        <v>160</v>
      </c>
      <c r="J4838" t="s">
        <v>31</v>
      </c>
      <c r="K4838" t="s">
        <v>28</v>
      </c>
      <c r="L4838">
        <v>5</v>
      </c>
      <c r="M4838">
        <v>2</v>
      </c>
      <c r="N4838" t="s">
        <v>27</v>
      </c>
      <c r="O4838" t="s">
        <v>32</v>
      </c>
      <c r="P4838">
        <v>18</v>
      </c>
      <c r="Q4838" t="s">
        <v>32</v>
      </c>
      <c r="R4838" t="s">
        <v>27</v>
      </c>
      <c r="S4838">
        <v>20</v>
      </c>
      <c r="T4838">
        <v>70</v>
      </c>
      <c r="U4838" t="s">
        <v>39</v>
      </c>
    </row>
    <row r="4839" spans="1:21" x14ac:dyDescent="0.35">
      <c r="A4839" t="s">
        <v>75</v>
      </c>
      <c r="B4839">
        <v>48</v>
      </c>
      <c r="C4839">
        <v>2024</v>
      </c>
      <c r="D4839" t="s">
        <v>190</v>
      </c>
      <c r="E4839">
        <v>145</v>
      </c>
      <c r="F4839" t="s">
        <v>91</v>
      </c>
      <c r="G4839" t="s">
        <v>24</v>
      </c>
      <c r="H4839" t="s">
        <v>25</v>
      </c>
      <c r="I4839">
        <v>150</v>
      </c>
      <c r="J4839" t="s">
        <v>31</v>
      </c>
      <c r="K4839" t="s">
        <v>28</v>
      </c>
      <c r="L4839">
        <v>5</v>
      </c>
      <c r="M4839">
        <v>2</v>
      </c>
      <c r="N4839" t="s">
        <v>27</v>
      </c>
      <c r="O4839" t="s">
        <v>27</v>
      </c>
      <c r="P4839" t="s">
        <v>28</v>
      </c>
      <c r="Q4839" t="s">
        <v>27</v>
      </c>
      <c r="R4839" t="s">
        <v>27</v>
      </c>
      <c r="S4839">
        <v>20</v>
      </c>
      <c r="T4839">
        <v>100</v>
      </c>
      <c r="U4839" t="s">
        <v>27</v>
      </c>
    </row>
    <row r="4840" spans="1:21" x14ac:dyDescent="0.35">
      <c r="A4840" t="s">
        <v>76</v>
      </c>
      <c r="B4840">
        <v>49</v>
      </c>
      <c r="C4840">
        <v>2024</v>
      </c>
      <c r="D4840" t="s">
        <v>190</v>
      </c>
      <c r="E4840">
        <v>145</v>
      </c>
      <c r="F4840" t="s">
        <v>91</v>
      </c>
      <c r="G4840" t="s">
        <v>24</v>
      </c>
      <c r="H4840" t="s">
        <v>25</v>
      </c>
      <c r="I4840">
        <v>70</v>
      </c>
      <c r="J4840" t="s">
        <v>31</v>
      </c>
      <c r="K4840" t="s">
        <v>28</v>
      </c>
      <c r="L4840">
        <v>5</v>
      </c>
      <c r="M4840">
        <v>1</v>
      </c>
      <c r="N4840" t="s">
        <v>27</v>
      </c>
      <c r="O4840" t="s">
        <v>32</v>
      </c>
      <c r="P4840" t="s">
        <v>28</v>
      </c>
      <c r="Q4840" t="s">
        <v>27</v>
      </c>
      <c r="R4840" t="s">
        <v>27</v>
      </c>
      <c r="S4840">
        <v>20</v>
      </c>
      <c r="T4840">
        <v>47</v>
      </c>
      <c r="U4840" t="s">
        <v>29</v>
      </c>
    </row>
    <row r="4841" spans="1:21" x14ac:dyDescent="0.35">
      <c r="A4841" t="s">
        <v>77</v>
      </c>
      <c r="B4841">
        <v>50</v>
      </c>
      <c r="C4841">
        <v>2024</v>
      </c>
      <c r="D4841" t="s">
        <v>190</v>
      </c>
      <c r="E4841">
        <v>145</v>
      </c>
      <c r="F4841" t="s">
        <v>91</v>
      </c>
      <c r="G4841" t="s">
        <v>24</v>
      </c>
      <c r="H4841" t="s">
        <v>25</v>
      </c>
      <c r="I4841">
        <v>115</v>
      </c>
      <c r="J4841" t="s">
        <v>31</v>
      </c>
      <c r="K4841" t="s">
        <v>28</v>
      </c>
      <c r="L4841">
        <v>5</v>
      </c>
      <c r="M4841">
        <v>1</v>
      </c>
      <c r="N4841" t="s">
        <v>27</v>
      </c>
      <c r="O4841" t="s">
        <v>27</v>
      </c>
      <c r="P4841" t="s">
        <v>28</v>
      </c>
      <c r="Q4841" t="s">
        <v>27</v>
      </c>
      <c r="R4841" t="s">
        <v>27</v>
      </c>
      <c r="S4841">
        <v>20</v>
      </c>
      <c r="T4841">
        <v>275</v>
      </c>
      <c r="U4841" t="s">
        <v>29</v>
      </c>
    </row>
    <row r="4842" spans="1:21" x14ac:dyDescent="0.35">
      <c r="A4842" t="s">
        <v>78</v>
      </c>
      <c r="B4842">
        <v>51</v>
      </c>
      <c r="C4842">
        <v>2024</v>
      </c>
      <c r="D4842" t="s">
        <v>190</v>
      </c>
      <c r="E4842">
        <v>145</v>
      </c>
      <c r="F4842" t="s">
        <v>91</v>
      </c>
      <c r="G4842" t="s">
        <v>24</v>
      </c>
      <c r="H4842" t="s">
        <v>25</v>
      </c>
      <c r="I4842">
        <v>135</v>
      </c>
      <c r="J4842" t="s">
        <v>31</v>
      </c>
      <c r="K4842" t="s">
        <v>28</v>
      </c>
      <c r="L4842">
        <v>5</v>
      </c>
      <c r="M4842">
        <v>1</v>
      </c>
      <c r="N4842" t="s">
        <v>27</v>
      </c>
      <c r="O4842" t="s">
        <v>27</v>
      </c>
      <c r="P4842" t="s">
        <v>28</v>
      </c>
      <c r="Q4842" t="s">
        <v>27</v>
      </c>
      <c r="R4842" t="s">
        <v>27</v>
      </c>
      <c r="S4842">
        <v>20</v>
      </c>
      <c r="T4842">
        <v>150</v>
      </c>
      <c r="U4842" t="s">
        <v>29</v>
      </c>
    </row>
    <row r="4843" spans="1:21" x14ac:dyDescent="0.35">
      <c r="A4843" t="s">
        <v>79</v>
      </c>
      <c r="B4843">
        <v>53</v>
      </c>
      <c r="C4843">
        <v>2024</v>
      </c>
      <c r="D4843" t="s">
        <v>190</v>
      </c>
      <c r="E4843">
        <v>145</v>
      </c>
      <c r="F4843" t="s">
        <v>91</v>
      </c>
      <c r="G4843" t="s">
        <v>24</v>
      </c>
      <c r="H4843" t="s">
        <v>25</v>
      </c>
      <c r="I4843">
        <v>191</v>
      </c>
      <c r="J4843" t="s">
        <v>31</v>
      </c>
      <c r="K4843" t="s">
        <v>28</v>
      </c>
      <c r="L4843">
        <v>5</v>
      </c>
      <c r="M4843">
        <v>2</v>
      </c>
      <c r="N4843" t="s">
        <v>27</v>
      </c>
      <c r="O4843" t="s">
        <v>27</v>
      </c>
      <c r="P4843" t="s">
        <v>28</v>
      </c>
      <c r="Q4843" t="s">
        <v>27</v>
      </c>
      <c r="R4843" t="s">
        <v>27</v>
      </c>
      <c r="S4843">
        <v>20</v>
      </c>
      <c r="T4843">
        <v>122</v>
      </c>
      <c r="U4843" t="s">
        <v>29</v>
      </c>
    </row>
    <row r="4844" spans="1:21" x14ac:dyDescent="0.35">
      <c r="A4844" t="s">
        <v>80</v>
      </c>
      <c r="B4844">
        <v>54</v>
      </c>
      <c r="C4844">
        <v>2024</v>
      </c>
      <c r="D4844" t="s">
        <v>190</v>
      </c>
      <c r="E4844">
        <v>145</v>
      </c>
      <c r="F4844" t="s">
        <v>91</v>
      </c>
      <c r="G4844" t="s">
        <v>24</v>
      </c>
      <c r="H4844" t="s">
        <v>25</v>
      </c>
      <c r="I4844">
        <v>300</v>
      </c>
      <c r="J4844" t="s">
        <v>31</v>
      </c>
      <c r="K4844" t="s">
        <v>28</v>
      </c>
      <c r="L4844">
        <v>5</v>
      </c>
      <c r="M4844">
        <v>2</v>
      </c>
      <c r="N4844" t="s">
        <v>27</v>
      </c>
      <c r="O4844" t="s">
        <v>27</v>
      </c>
      <c r="P4844" t="s">
        <v>28</v>
      </c>
      <c r="Q4844" t="s">
        <v>27</v>
      </c>
      <c r="R4844" t="s">
        <v>27</v>
      </c>
      <c r="S4844">
        <v>20</v>
      </c>
      <c r="T4844">
        <v>175</v>
      </c>
      <c r="U4844" t="s">
        <v>39</v>
      </c>
    </row>
    <row r="4845" spans="1:21" x14ac:dyDescent="0.35">
      <c r="A4845" t="s">
        <v>81</v>
      </c>
      <c r="B4845">
        <v>55</v>
      </c>
      <c r="C4845">
        <v>2024</v>
      </c>
      <c r="D4845" t="s">
        <v>190</v>
      </c>
      <c r="E4845">
        <v>145</v>
      </c>
      <c r="F4845" t="s">
        <v>91</v>
      </c>
      <c r="G4845" t="s">
        <v>24</v>
      </c>
      <c r="H4845" t="s">
        <v>25</v>
      </c>
      <c r="I4845">
        <v>85</v>
      </c>
      <c r="J4845" t="s">
        <v>31</v>
      </c>
      <c r="K4845" t="s">
        <v>28</v>
      </c>
      <c r="L4845">
        <v>5</v>
      </c>
      <c r="M4845">
        <v>1</v>
      </c>
      <c r="N4845" t="s">
        <v>27</v>
      </c>
      <c r="O4845" t="s">
        <v>27</v>
      </c>
      <c r="P4845" t="s">
        <v>28</v>
      </c>
      <c r="Q4845" t="s">
        <v>27</v>
      </c>
      <c r="R4845" t="s">
        <v>27</v>
      </c>
      <c r="S4845">
        <v>20</v>
      </c>
      <c r="T4845">
        <v>60</v>
      </c>
      <c r="U4845" t="s">
        <v>39</v>
      </c>
    </row>
    <row r="4846" spans="1:21" x14ac:dyDescent="0.35">
      <c r="A4846" t="s">
        <v>82</v>
      </c>
      <c r="B4846">
        <v>56</v>
      </c>
      <c r="C4846">
        <v>2024</v>
      </c>
      <c r="D4846" t="s">
        <v>190</v>
      </c>
      <c r="E4846">
        <v>145</v>
      </c>
      <c r="F4846" t="s">
        <v>91</v>
      </c>
      <c r="G4846" t="s">
        <v>24</v>
      </c>
      <c r="H4846" t="s">
        <v>25</v>
      </c>
      <c r="I4846">
        <v>300</v>
      </c>
      <c r="J4846" t="s">
        <v>31</v>
      </c>
      <c r="K4846" t="s">
        <v>28</v>
      </c>
      <c r="L4846">
        <v>5</v>
      </c>
      <c r="M4846">
        <v>1</v>
      </c>
      <c r="N4846" t="s">
        <v>27</v>
      </c>
      <c r="O4846" t="s">
        <v>32</v>
      </c>
      <c r="P4846" t="s">
        <v>28</v>
      </c>
      <c r="Q4846" t="s">
        <v>27</v>
      </c>
      <c r="R4846" t="s">
        <v>27</v>
      </c>
      <c r="S4846">
        <v>24</v>
      </c>
      <c r="T4846">
        <v>200</v>
      </c>
      <c r="U4846" t="s">
        <v>29</v>
      </c>
    </row>
    <row r="4847" spans="1:21" x14ac:dyDescent="0.35">
      <c r="A4847" t="s">
        <v>21</v>
      </c>
      <c r="B4847">
        <v>1</v>
      </c>
      <c r="C4847">
        <v>2024</v>
      </c>
      <c r="D4847" t="s">
        <v>191</v>
      </c>
      <c r="E4847">
        <v>146</v>
      </c>
      <c r="F4847" t="s">
        <v>91</v>
      </c>
      <c r="G4847" t="s">
        <v>24</v>
      </c>
      <c r="H4847" t="s">
        <v>25</v>
      </c>
      <c r="I4847">
        <v>100</v>
      </c>
      <c r="J4847" t="s">
        <v>106</v>
      </c>
      <c r="K4847" t="s">
        <v>28</v>
      </c>
      <c r="L4847">
        <v>4</v>
      </c>
      <c r="M4847">
        <v>0</v>
      </c>
      <c r="N4847" t="s">
        <v>27</v>
      </c>
      <c r="O4847" t="s">
        <v>32</v>
      </c>
      <c r="P4847" t="s">
        <v>28</v>
      </c>
      <c r="Q4847" t="s">
        <v>27</v>
      </c>
      <c r="R4847" t="s">
        <v>27</v>
      </c>
      <c r="S4847">
        <v>20</v>
      </c>
      <c r="T4847">
        <v>100</v>
      </c>
      <c r="U4847" t="s">
        <v>39</v>
      </c>
    </row>
    <row r="4848" spans="1:21" x14ac:dyDescent="0.35">
      <c r="A4848" t="s">
        <v>30</v>
      </c>
      <c r="B4848">
        <v>2</v>
      </c>
      <c r="C4848">
        <v>2024</v>
      </c>
      <c r="D4848" t="s">
        <v>191</v>
      </c>
      <c r="E4848">
        <v>146</v>
      </c>
      <c r="F4848" t="s">
        <v>91</v>
      </c>
      <c r="G4848" t="s">
        <v>24</v>
      </c>
      <c r="H4848" t="s">
        <v>25</v>
      </c>
      <c r="I4848">
        <v>270</v>
      </c>
      <c r="J4848" t="s">
        <v>126</v>
      </c>
      <c r="K4848" t="s">
        <v>28</v>
      </c>
      <c r="L4848">
        <v>3</v>
      </c>
      <c r="M4848">
        <v>0</v>
      </c>
      <c r="N4848" t="s">
        <v>27</v>
      </c>
      <c r="O4848" t="s">
        <v>27</v>
      </c>
      <c r="P4848" t="s">
        <v>28</v>
      </c>
      <c r="Q4848" t="s">
        <v>27</v>
      </c>
      <c r="R4848" t="s">
        <v>27</v>
      </c>
      <c r="S4848">
        <v>15</v>
      </c>
      <c r="T4848">
        <v>70</v>
      </c>
      <c r="U4848" t="s">
        <v>39</v>
      </c>
    </row>
    <row r="4849" spans="1:21" x14ac:dyDescent="0.35">
      <c r="A4849" t="s">
        <v>33</v>
      </c>
      <c r="B4849">
        <v>4</v>
      </c>
      <c r="C4849">
        <v>2024</v>
      </c>
      <c r="D4849" t="s">
        <v>191</v>
      </c>
      <c r="E4849">
        <v>146</v>
      </c>
      <c r="F4849" t="s">
        <v>91</v>
      </c>
      <c r="G4849" t="s">
        <v>24</v>
      </c>
      <c r="H4849" t="s">
        <v>25</v>
      </c>
      <c r="I4849">
        <v>300</v>
      </c>
      <c r="J4849" t="s">
        <v>106</v>
      </c>
      <c r="K4849" t="s">
        <v>28</v>
      </c>
      <c r="L4849">
        <v>4</v>
      </c>
      <c r="M4849">
        <v>0</v>
      </c>
      <c r="N4849" t="s">
        <v>27</v>
      </c>
      <c r="O4849" t="s">
        <v>32</v>
      </c>
      <c r="P4849" t="s">
        <v>28</v>
      </c>
      <c r="Q4849" t="s">
        <v>32</v>
      </c>
      <c r="R4849" t="s">
        <v>27</v>
      </c>
      <c r="S4849">
        <v>20</v>
      </c>
      <c r="T4849">
        <v>200</v>
      </c>
      <c r="U4849" t="s">
        <v>39</v>
      </c>
    </row>
    <row r="4850" spans="1:21" x14ac:dyDescent="0.35">
      <c r="A4850" t="s">
        <v>34</v>
      </c>
      <c r="B4850">
        <v>5</v>
      </c>
      <c r="C4850">
        <v>2024</v>
      </c>
      <c r="D4850" t="s">
        <v>191</v>
      </c>
      <c r="E4850">
        <v>146</v>
      </c>
      <c r="F4850" t="s">
        <v>91</v>
      </c>
      <c r="G4850" t="s">
        <v>24</v>
      </c>
      <c r="H4850" t="s">
        <v>25</v>
      </c>
      <c r="I4850">
        <v>100</v>
      </c>
      <c r="J4850" t="s">
        <v>106</v>
      </c>
      <c r="K4850" t="s">
        <v>28</v>
      </c>
      <c r="L4850">
        <v>4</v>
      </c>
      <c r="M4850">
        <v>0</v>
      </c>
      <c r="N4850" t="s">
        <v>27</v>
      </c>
      <c r="O4850" t="s">
        <v>27</v>
      </c>
      <c r="P4850" t="s">
        <v>28</v>
      </c>
      <c r="Q4850" t="s">
        <v>27</v>
      </c>
      <c r="R4850" t="s">
        <v>27</v>
      </c>
      <c r="S4850">
        <v>20</v>
      </c>
      <c r="T4850">
        <v>3</v>
      </c>
      <c r="U4850" t="s">
        <v>39</v>
      </c>
    </row>
    <row r="4851" spans="1:21" x14ac:dyDescent="0.35">
      <c r="A4851" t="s">
        <v>35</v>
      </c>
      <c r="B4851">
        <v>6</v>
      </c>
      <c r="C4851">
        <v>2024</v>
      </c>
      <c r="D4851" t="s">
        <v>191</v>
      </c>
      <c r="E4851">
        <v>146</v>
      </c>
      <c r="F4851" t="s">
        <v>91</v>
      </c>
      <c r="G4851" t="s">
        <v>24</v>
      </c>
      <c r="H4851" t="s">
        <v>25</v>
      </c>
      <c r="I4851">
        <v>50</v>
      </c>
      <c r="J4851" t="s">
        <v>126</v>
      </c>
      <c r="K4851" t="s">
        <v>28</v>
      </c>
      <c r="L4851">
        <v>3</v>
      </c>
      <c r="M4851">
        <v>0</v>
      </c>
      <c r="N4851" t="s">
        <v>27</v>
      </c>
      <c r="O4851" t="s">
        <v>27</v>
      </c>
      <c r="P4851" t="s">
        <v>28</v>
      </c>
      <c r="Q4851" t="s">
        <v>27</v>
      </c>
      <c r="R4851" t="s">
        <v>27</v>
      </c>
      <c r="S4851">
        <v>12</v>
      </c>
      <c r="T4851">
        <v>100</v>
      </c>
      <c r="U4851" t="s">
        <v>39</v>
      </c>
    </row>
    <row r="4852" spans="1:21" x14ac:dyDescent="0.35">
      <c r="A4852" t="s">
        <v>36</v>
      </c>
      <c r="B4852">
        <v>8</v>
      </c>
      <c r="C4852">
        <v>2024</v>
      </c>
      <c r="D4852" t="s">
        <v>191</v>
      </c>
      <c r="E4852">
        <v>146</v>
      </c>
      <c r="F4852" t="s">
        <v>91</v>
      </c>
      <c r="G4852" t="s">
        <v>24</v>
      </c>
      <c r="H4852" t="s">
        <v>25</v>
      </c>
      <c r="I4852">
        <v>90</v>
      </c>
      <c r="J4852" t="s">
        <v>106</v>
      </c>
      <c r="K4852" t="s">
        <v>28</v>
      </c>
      <c r="L4852">
        <v>4</v>
      </c>
      <c r="M4852">
        <v>0</v>
      </c>
      <c r="N4852" t="s">
        <v>27</v>
      </c>
      <c r="O4852" t="s">
        <v>27</v>
      </c>
      <c r="P4852" t="s">
        <v>28</v>
      </c>
      <c r="Q4852" t="s">
        <v>27</v>
      </c>
      <c r="R4852" t="s">
        <v>27</v>
      </c>
      <c r="S4852">
        <v>20</v>
      </c>
      <c r="T4852">
        <v>36</v>
      </c>
      <c r="U4852" t="s">
        <v>29</v>
      </c>
    </row>
    <row r="4853" spans="1:21" x14ac:dyDescent="0.35">
      <c r="A4853" t="s">
        <v>37</v>
      </c>
      <c r="B4853">
        <v>9</v>
      </c>
      <c r="C4853">
        <v>2024</v>
      </c>
      <c r="D4853" t="s">
        <v>191</v>
      </c>
      <c r="E4853">
        <v>146</v>
      </c>
      <c r="F4853" t="s">
        <v>91</v>
      </c>
      <c r="G4853" t="s">
        <v>24</v>
      </c>
      <c r="H4853" t="s">
        <v>27</v>
      </c>
      <c r="J4853" t="s">
        <v>28</v>
      </c>
      <c r="K4853" t="s">
        <v>28</v>
      </c>
      <c r="L4853" t="s">
        <v>28</v>
      </c>
      <c r="M4853" t="s">
        <v>28</v>
      </c>
      <c r="N4853" t="s">
        <v>28</v>
      </c>
      <c r="P4853" t="s">
        <v>28</v>
      </c>
      <c r="Q4853" t="s">
        <v>28</v>
      </c>
      <c r="R4853" t="s">
        <v>28</v>
      </c>
      <c r="S4853" t="s">
        <v>28</v>
      </c>
      <c r="T4853" t="s">
        <v>28</v>
      </c>
      <c r="U4853" t="s">
        <v>28</v>
      </c>
    </row>
    <row r="4854" spans="1:21" x14ac:dyDescent="0.35">
      <c r="A4854" t="s">
        <v>38</v>
      </c>
      <c r="B4854">
        <v>10</v>
      </c>
      <c r="C4854">
        <v>2024</v>
      </c>
      <c r="D4854" t="s">
        <v>191</v>
      </c>
      <c r="E4854">
        <v>146</v>
      </c>
      <c r="F4854" t="s">
        <v>91</v>
      </c>
      <c r="G4854" t="s">
        <v>24</v>
      </c>
      <c r="H4854" t="s">
        <v>27</v>
      </c>
      <c r="J4854" t="s">
        <v>28</v>
      </c>
      <c r="K4854" t="s">
        <v>28</v>
      </c>
      <c r="L4854" t="s">
        <v>28</v>
      </c>
      <c r="M4854" t="s">
        <v>28</v>
      </c>
      <c r="N4854" t="s">
        <v>28</v>
      </c>
      <c r="P4854" t="s">
        <v>28</v>
      </c>
      <c r="Q4854" t="s">
        <v>28</v>
      </c>
      <c r="R4854" t="s">
        <v>28</v>
      </c>
      <c r="S4854" t="s">
        <v>28</v>
      </c>
      <c r="T4854" t="s">
        <v>28</v>
      </c>
      <c r="U4854" t="s">
        <v>28</v>
      </c>
    </row>
    <row r="4855" spans="1:21" x14ac:dyDescent="0.35">
      <c r="A4855" t="s">
        <v>40</v>
      </c>
      <c r="B4855">
        <v>11</v>
      </c>
      <c r="C4855">
        <v>2024</v>
      </c>
      <c r="D4855" t="s">
        <v>191</v>
      </c>
      <c r="E4855">
        <v>146</v>
      </c>
      <c r="F4855" t="s">
        <v>91</v>
      </c>
      <c r="G4855" t="s">
        <v>24</v>
      </c>
      <c r="H4855" t="s">
        <v>25</v>
      </c>
      <c r="I4855">
        <v>210</v>
      </c>
      <c r="J4855" t="s">
        <v>126</v>
      </c>
      <c r="K4855" t="s">
        <v>28</v>
      </c>
      <c r="L4855">
        <v>3</v>
      </c>
      <c r="M4855">
        <v>0</v>
      </c>
      <c r="N4855" t="s">
        <v>27</v>
      </c>
      <c r="O4855" t="s">
        <v>27</v>
      </c>
      <c r="P4855" t="s">
        <v>28</v>
      </c>
      <c r="Q4855" t="s">
        <v>27</v>
      </c>
      <c r="R4855" t="s">
        <v>27</v>
      </c>
      <c r="S4855">
        <v>10</v>
      </c>
      <c r="T4855">
        <v>125</v>
      </c>
      <c r="U4855" t="s">
        <v>29</v>
      </c>
    </row>
    <row r="4856" spans="1:21" x14ac:dyDescent="0.35">
      <c r="A4856" t="s">
        <v>41</v>
      </c>
      <c r="B4856">
        <v>12</v>
      </c>
      <c r="C4856">
        <v>2024</v>
      </c>
      <c r="D4856" t="s">
        <v>191</v>
      </c>
      <c r="E4856">
        <v>146</v>
      </c>
      <c r="F4856" t="s">
        <v>91</v>
      </c>
      <c r="G4856" t="s">
        <v>24</v>
      </c>
      <c r="H4856" t="s">
        <v>25</v>
      </c>
      <c r="I4856">
        <v>130</v>
      </c>
      <c r="J4856" t="s">
        <v>106</v>
      </c>
      <c r="K4856" t="s">
        <v>28</v>
      </c>
      <c r="L4856">
        <v>4</v>
      </c>
      <c r="M4856">
        <v>0</v>
      </c>
      <c r="N4856" t="s">
        <v>27</v>
      </c>
      <c r="O4856" t="s">
        <v>27</v>
      </c>
      <c r="P4856" t="s">
        <v>28</v>
      </c>
      <c r="Q4856" t="s">
        <v>27</v>
      </c>
      <c r="R4856" t="s">
        <v>27</v>
      </c>
      <c r="S4856">
        <v>20</v>
      </c>
      <c r="T4856">
        <v>55</v>
      </c>
      <c r="U4856" t="s">
        <v>29</v>
      </c>
    </row>
    <row r="4857" spans="1:21" x14ac:dyDescent="0.35">
      <c r="A4857" t="s">
        <v>42</v>
      </c>
      <c r="B4857">
        <v>13</v>
      </c>
      <c r="C4857">
        <v>2024</v>
      </c>
      <c r="D4857" t="s">
        <v>191</v>
      </c>
      <c r="E4857">
        <v>146</v>
      </c>
      <c r="F4857" t="s">
        <v>91</v>
      </c>
      <c r="G4857" t="s">
        <v>24</v>
      </c>
      <c r="H4857" t="s">
        <v>25</v>
      </c>
      <c r="I4857">
        <v>45</v>
      </c>
      <c r="J4857" t="s">
        <v>126</v>
      </c>
      <c r="K4857" t="s">
        <v>28</v>
      </c>
      <c r="L4857">
        <v>3</v>
      </c>
      <c r="M4857">
        <v>0</v>
      </c>
      <c r="N4857" t="s">
        <v>27</v>
      </c>
      <c r="O4857" t="s">
        <v>32</v>
      </c>
      <c r="P4857">
        <v>18</v>
      </c>
      <c r="Q4857" t="s">
        <v>27</v>
      </c>
      <c r="R4857" t="s">
        <v>27</v>
      </c>
      <c r="S4857">
        <v>0</v>
      </c>
      <c r="T4857">
        <v>20</v>
      </c>
      <c r="U4857" t="s">
        <v>27</v>
      </c>
    </row>
    <row r="4858" spans="1:21" x14ac:dyDescent="0.35">
      <c r="A4858" t="s">
        <v>43</v>
      </c>
      <c r="B4858">
        <v>15</v>
      </c>
      <c r="C4858">
        <v>2024</v>
      </c>
      <c r="D4858" t="s">
        <v>191</v>
      </c>
      <c r="E4858">
        <v>146</v>
      </c>
      <c r="F4858" t="s">
        <v>91</v>
      </c>
      <c r="G4858" t="s">
        <v>24</v>
      </c>
      <c r="H4858" t="s">
        <v>27</v>
      </c>
      <c r="J4858" t="s">
        <v>28</v>
      </c>
      <c r="K4858" t="s">
        <v>28</v>
      </c>
      <c r="L4858" t="s">
        <v>28</v>
      </c>
      <c r="M4858" t="s">
        <v>28</v>
      </c>
      <c r="N4858" t="s">
        <v>28</v>
      </c>
      <c r="P4858" t="s">
        <v>28</v>
      </c>
      <c r="Q4858" t="s">
        <v>28</v>
      </c>
      <c r="R4858" t="s">
        <v>28</v>
      </c>
      <c r="S4858" t="s">
        <v>28</v>
      </c>
      <c r="T4858" t="s">
        <v>28</v>
      </c>
      <c r="U4858" t="s">
        <v>28</v>
      </c>
    </row>
    <row r="4859" spans="1:21" x14ac:dyDescent="0.35">
      <c r="A4859" t="s">
        <v>44</v>
      </c>
      <c r="B4859">
        <v>16</v>
      </c>
      <c r="C4859">
        <v>2024</v>
      </c>
      <c r="D4859" t="s">
        <v>191</v>
      </c>
      <c r="E4859">
        <v>146</v>
      </c>
      <c r="F4859" t="s">
        <v>91</v>
      </c>
      <c r="G4859" t="s">
        <v>24</v>
      </c>
      <c r="H4859" t="s">
        <v>25</v>
      </c>
      <c r="I4859">
        <v>95</v>
      </c>
      <c r="J4859" t="s">
        <v>126</v>
      </c>
      <c r="K4859" t="s">
        <v>28</v>
      </c>
      <c r="L4859">
        <v>3</v>
      </c>
      <c r="M4859">
        <v>1</v>
      </c>
      <c r="N4859" t="s">
        <v>27</v>
      </c>
      <c r="O4859" t="s">
        <v>27</v>
      </c>
      <c r="P4859" t="s">
        <v>28</v>
      </c>
      <c r="Q4859" t="s">
        <v>27</v>
      </c>
      <c r="R4859" t="s">
        <v>27</v>
      </c>
      <c r="S4859">
        <v>20</v>
      </c>
      <c r="T4859">
        <v>160</v>
      </c>
      <c r="U4859" t="s">
        <v>29</v>
      </c>
    </row>
    <row r="4860" spans="1:21" x14ac:dyDescent="0.35">
      <c r="A4860" t="s">
        <v>45</v>
      </c>
      <c r="B4860">
        <v>17</v>
      </c>
      <c r="C4860">
        <v>2024</v>
      </c>
      <c r="D4860" t="s">
        <v>191</v>
      </c>
      <c r="E4860">
        <v>146</v>
      </c>
      <c r="F4860" t="s">
        <v>91</v>
      </c>
      <c r="G4860" t="s">
        <v>24</v>
      </c>
      <c r="H4860" t="s">
        <v>25</v>
      </c>
      <c r="I4860">
        <v>45</v>
      </c>
      <c r="J4860" t="s">
        <v>126</v>
      </c>
      <c r="K4860" t="s">
        <v>28</v>
      </c>
      <c r="L4860">
        <v>3</v>
      </c>
      <c r="M4860">
        <v>0</v>
      </c>
      <c r="N4860" t="s">
        <v>27</v>
      </c>
      <c r="O4860" t="s">
        <v>27</v>
      </c>
      <c r="P4860" t="s">
        <v>28</v>
      </c>
      <c r="Q4860" t="s">
        <v>32</v>
      </c>
      <c r="R4860" t="s">
        <v>27</v>
      </c>
      <c r="S4860">
        <v>10</v>
      </c>
      <c r="T4860">
        <v>50</v>
      </c>
      <c r="U4860" t="s">
        <v>29</v>
      </c>
    </row>
    <row r="4861" spans="1:21" x14ac:dyDescent="0.35">
      <c r="A4861" t="s">
        <v>46</v>
      </c>
      <c r="B4861">
        <v>18</v>
      </c>
      <c r="C4861">
        <v>2024</v>
      </c>
      <c r="D4861" t="s">
        <v>191</v>
      </c>
      <c r="E4861">
        <v>146</v>
      </c>
      <c r="F4861" t="s">
        <v>91</v>
      </c>
      <c r="G4861" t="s">
        <v>24</v>
      </c>
      <c r="H4861" t="s">
        <v>25</v>
      </c>
      <c r="I4861">
        <v>50</v>
      </c>
      <c r="J4861" t="s">
        <v>106</v>
      </c>
      <c r="K4861" t="s">
        <v>28</v>
      </c>
      <c r="L4861">
        <v>4</v>
      </c>
      <c r="M4861">
        <v>0</v>
      </c>
      <c r="N4861" t="s">
        <v>27</v>
      </c>
      <c r="O4861" t="s">
        <v>32</v>
      </c>
      <c r="P4861" t="s">
        <v>28</v>
      </c>
      <c r="Q4861" t="s">
        <v>27</v>
      </c>
      <c r="R4861" t="s">
        <v>27</v>
      </c>
      <c r="S4861">
        <v>0</v>
      </c>
      <c r="T4861">
        <f>2*25</f>
        <v>50</v>
      </c>
      <c r="U4861" t="s">
        <v>29</v>
      </c>
    </row>
    <row r="4862" spans="1:21" x14ac:dyDescent="0.35">
      <c r="A4862" t="s">
        <v>47</v>
      </c>
      <c r="B4862">
        <v>19</v>
      </c>
      <c r="C4862">
        <v>2024</v>
      </c>
      <c r="D4862" t="s">
        <v>191</v>
      </c>
      <c r="E4862">
        <v>146</v>
      </c>
      <c r="F4862" t="s">
        <v>91</v>
      </c>
      <c r="G4862" t="s">
        <v>24</v>
      </c>
      <c r="H4862" t="s">
        <v>27</v>
      </c>
      <c r="J4862" t="s">
        <v>28</v>
      </c>
      <c r="K4862" t="s">
        <v>28</v>
      </c>
      <c r="L4862" t="s">
        <v>28</v>
      </c>
      <c r="M4862" t="s">
        <v>28</v>
      </c>
      <c r="N4862" t="s">
        <v>28</v>
      </c>
      <c r="P4862" t="s">
        <v>28</v>
      </c>
      <c r="Q4862" t="s">
        <v>28</v>
      </c>
      <c r="R4862" t="s">
        <v>28</v>
      </c>
      <c r="S4862" t="s">
        <v>28</v>
      </c>
      <c r="T4862" t="s">
        <v>28</v>
      </c>
      <c r="U4862" t="s">
        <v>28</v>
      </c>
    </row>
    <row r="4863" spans="1:21" x14ac:dyDescent="0.35">
      <c r="A4863" t="s">
        <v>48</v>
      </c>
      <c r="B4863">
        <v>20</v>
      </c>
      <c r="C4863">
        <v>2024</v>
      </c>
      <c r="D4863" t="s">
        <v>191</v>
      </c>
      <c r="E4863">
        <v>146</v>
      </c>
      <c r="F4863" t="s">
        <v>91</v>
      </c>
      <c r="G4863" t="s">
        <v>24</v>
      </c>
      <c r="H4863" t="s">
        <v>27</v>
      </c>
      <c r="J4863" t="s">
        <v>28</v>
      </c>
      <c r="K4863" t="s">
        <v>28</v>
      </c>
      <c r="L4863" t="s">
        <v>28</v>
      </c>
      <c r="M4863" t="s">
        <v>28</v>
      </c>
      <c r="N4863" t="s">
        <v>28</v>
      </c>
      <c r="P4863" t="s">
        <v>28</v>
      </c>
      <c r="Q4863" t="s">
        <v>28</v>
      </c>
      <c r="R4863" t="s">
        <v>28</v>
      </c>
      <c r="S4863" t="s">
        <v>28</v>
      </c>
      <c r="T4863" t="s">
        <v>28</v>
      </c>
      <c r="U4863" t="s">
        <v>28</v>
      </c>
    </row>
    <row r="4864" spans="1:21" x14ac:dyDescent="0.35">
      <c r="A4864" t="s">
        <v>49</v>
      </c>
      <c r="B4864">
        <v>21</v>
      </c>
      <c r="C4864">
        <v>2024</v>
      </c>
      <c r="D4864" t="s">
        <v>191</v>
      </c>
      <c r="E4864">
        <v>146</v>
      </c>
      <c r="F4864" t="s">
        <v>91</v>
      </c>
      <c r="G4864" t="s">
        <v>24</v>
      </c>
      <c r="H4864" t="s">
        <v>25</v>
      </c>
      <c r="I4864">
        <v>175</v>
      </c>
      <c r="J4864" t="s">
        <v>106</v>
      </c>
      <c r="K4864" t="s">
        <v>28</v>
      </c>
      <c r="L4864">
        <v>4</v>
      </c>
      <c r="M4864">
        <v>0</v>
      </c>
      <c r="N4864" t="s">
        <v>27</v>
      </c>
      <c r="O4864" t="s">
        <v>27</v>
      </c>
      <c r="P4864" t="s">
        <v>28</v>
      </c>
      <c r="Q4864" t="s">
        <v>27</v>
      </c>
      <c r="R4864" t="s">
        <v>27</v>
      </c>
      <c r="S4864">
        <v>30</v>
      </c>
      <c r="T4864">
        <v>100</v>
      </c>
      <c r="U4864" t="s">
        <v>39</v>
      </c>
    </row>
    <row r="4865" spans="1:21" x14ac:dyDescent="0.35">
      <c r="A4865" t="s">
        <v>50</v>
      </c>
      <c r="B4865">
        <v>22</v>
      </c>
      <c r="C4865">
        <v>2024</v>
      </c>
      <c r="D4865" t="s">
        <v>191</v>
      </c>
      <c r="E4865">
        <v>146</v>
      </c>
      <c r="F4865" t="s">
        <v>91</v>
      </c>
      <c r="G4865" t="s">
        <v>24</v>
      </c>
      <c r="H4865" t="s">
        <v>25</v>
      </c>
      <c r="I4865">
        <v>125</v>
      </c>
      <c r="J4865" t="s">
        <v>106</v>
      </c>
      <c r="K4865" t="s">
        <v>28</v>
      </c>
      <c r="L4865">
        <v>4</v>
      </c>
      <c r="M4865">
        <v>0</v>
      </c>
      <c r="N4865" t="s">
        <v>27</v>
      </c>
      <c r="O4865" t="s">
        <v>27</v>
      </c>
      <c r="P4865" t="s">
        <v>28</v>
      </c>
      <c r="Q4865" t="s">
        <v>32</v>
      </c>
      <c r="R4865" t="s">
        <v>27</v>
      </c>
      <c r="S4865">
        <v>20</v>
      </c>
      <c r="T4865">
        <v>130</v>
      </c>
      <c r="U4865" t="s">
        <v>29</v>
      </c>
    </row>
    <row r="4866" spans="1:21" x14ac:dyDescent="0.35">
      <c r="A4866" t="s">
        <v>51</v>
      </c>
      <c r="B4866">
        <v>23</v>
      </c>
      <c r="C4866">
        <v>2024</v>
      </c>
      <c r="D4866" t="s">
        <v>191</v>
      </c>
      <c r="E4866">
        <v>146</v>
      </c>
      <c r="F4866" t="s">
        <v>91</v>
      </c>
      <c r="G4866" t="s">
        <v>24</v>
      </c>
      <c r="H4866" t="s">
        <v>25</v>
      </c>
      <c r="I4866">
        <v>50</v>
      </c>
      <c r="J4866" t="s">
        <v>126</v>
      </c>
      <c r="K4866" t="s">
        <v>28</v>
      </c>
      <c r="L4866">
        <v>3</v>
      </c>
      <c r="M4866">
        <v>0</v>
      </c>
      <c r="N4866" t="s">
        <v>27</v>
      </c>
      <c r="O4866" t="s">
        <v>27</v>
      </c>
      <c r="P4866" t="s">
        <v>28</v>
      </c>
      <c r="Q4866" t="s">
        <v>27</v>
      </c>
      <c r="R4866" t="s">
        <v>27</v>
      </c>
      <c r="S4866">
        <v>0</v>
      </c>
      <c r="T4866">
        <v>100</v>
      </c>
      <c r="U4866" t="s">
        <v>29</v>
      </c>
    </row>
    <row r="4867" spans="1:21" x14ac:dyDescent="0.35">
      <c r="A4867" t="s">
        <v>52</v>
      </c>
      <c r="B4867">
        <v>24</v>
      </c>
      <c r="C4867">
        <v>2024</v>
      </c>
      <c r="D4867" t="s">
        <v>191</v>
      </c>
      <c r="E4867">
        <v>146</v>
      </c>
      <c r="F4867" t="s">
        <v>91</v>
      </c>
      <c r="G4867" t="s">
        <v>24</v>
      </c>
      <c r="H4867" t="s">
        <v>25</v>
      </c>
      <c r="I4867">
        <v>100</v>
      </c>
      <c r="J4867" t="s">
        <v>126</v>
      </c>
      <c r="K4867" t="s">
        <v>28</v>
      </c>
      <c r="L4867">
        <v>3</v>
      </c>
      <c r="M4867">
        <v>1</v>
      </c>
      <c r="N4867" t="s">
        <v>27</v>
      </c>
      <c r="O4867" t="s">
        <v>27</v>
      </c>
      <c r="P4867" t="s">
        <v>28</v>
      </c>
      <c r="Q4867" t="s">
        <v>32</v>
      </c>
      <c r="R4867" t="s">
        <v>32</v>
      </c>
      <c r="S4867">
        <v>10</v>
      </c>
      <c r="T4867">
        <v>100</v>
      </c>
      <c r="U4867" t="s">
        <v>39</v>
      </c>
    </row>
    <row r="4868" spans="1:21" x14ac:dyDescent="0.35">
      <c r="A4868" t="s">
        <v>53</v>
      </c>
      <c r="B4868">
        <v>25</v>
      </c>
      <c r="C4868">
        <v>2024</v>
      </c>
      <c r="D4868" t="s">
        <v>191</v>
      </c>
      <c r="E4868">
        <v>146</v>
      </c>
      <c r="F4868" t="s">
        <v>91</v>
      </c>
      <c r="G4868" t="s">
        <v>24</v>
      </c>
      <c r="H4868" t="s">
        <v>25</v>
      </c>
      <c r="I4868">
        <v>68</v>
      </c>
      <c r="J4868" t="s">
        <v>126</v>
      </c>
      <c r="K4868" t="s">
        <v>28</v>
      </c>
      <c r="L4868">
        <v>3</v>
      </c>
      <c r="M4868">
        <v>0</v>
      </c>
      <c r="N4868" t="s">
        <v>27</v>
      </c>
      <c r="O4868" t="s">
        <v>27</v>
      </c>
      <c r="P4868" t="s">
        <v>28</v>
      </c>
      <c r="Q4868" t="s">
        <v>32</v>
      </c>
      <c r="R4868" t="s">
        <v>27</v>
      </c>
      <c r="S4868">
        <v>0</v>
      </c>
      <c r="T4868">
        <v>68</v>
      </c>
      <c r="U4868" t="s">
        <v>29</v>
      </c>
    </row>
    <row r="4869" spans="1:21" x14ac:dyDescent="0.35">
      <c r="A4869" t="s">
        <v>54</v>
      </c>
      <c r="B4869">
        <v>26</v>
      </c>
      <c r="C4869">
        <v>2024</v>
      </c>
      <c r="D4869" t="s">
        <v>191</v>
      </c>
      <c r="E4869">
        <v>146</v>
      </c>
      <c r="F4869" t="s">
        <v>91</v>
      </c>
      <c r="G4869" t="s">
        <v>24</v>
      </c>
      <c r="H4869" t="s">
        <v>27</v>
      </c>
      <c r="J4869" t="s">
        <v>28</v>
      </c>
      <c r="K4869" t="s">
        <v>28</v>
      </c>
      <c r="L4869" t="s">
        <v>28</v>
      </c>
      <c r="M4869" t="s">
        <v>28</v>
      </c>
      <c r="N4869" t="s">
        <v>28</v>
      </c>
      <c r="P4869" t="s">
        <v>28</v>
      </c>
      <c r="Q4869" t="s">
        <v>28</v>
      </c>
      <c r="R4869" t="s">
        <v>28</v>
      </c>
      <c r="S4869" t="s">
        <v>28</v>
      </c>
      <c r="T4869" t="s">
        <v>28</v>
      </c>
      <c r="U4869" t="s">
        <v>28</v>
      </c>
    </row>
    <row r="4870" spans="1:21" x14ac:dyDescent="0.35">
      <c r="A4870" t="s">
        <v>55</v>
      </c>
      <c r="B4870">
        <v>27</v>
      </c>
      <c r="C4870">
        <v>2024</v>
      </c>
      <c r="D4870" t="s">
        <v>191</v>
      </c>
      <c r="E4870">
        <v>146</v>
      </c>
      <c r="F4870" t="s">
        <v>91</v>
      </c>
      <c r="G4870" t="s">
        <v>24</v>
      </c>
      <c r="H4870" t="s">
        <v>27</v>
      </c>
      <c r="J4870" t="s">
        <v>28</v>
      </c>
      <c r="K4870" t="s">
        <v>28</v>
      </c>
      <c r="L4870" t="s">
        <v>28</v>
      </c>
      <c r="M4870" t="s">
        <v>28</v>
      </c>
      <c r="N4870" t="s">
        <v>28</v>
      </c>
      <c r="P4870" t="s">
        <v>28</v>
      </c>
      <c r="Q4870" t="s">
        <v>28</v>
      </c>
      <c r="R4870" t="s">
        <v>28</v>
      </c>
      <c r="S4870" t="s">
        <v>28</v>
      </c>
      <c r="T4870" t="s">
        <v>28</v>
      </c>
      <c r="U4870" t="s">
        <v>28</v>
      </c>
    </row>
    <row r="4871" spans="1:21" x14ac:dyDescent="0.35">
      <c r="A4871" t="s">
        <v>56</v>
      </c>
      <c r="B4871">
        <v>28</v>
      </c>
      <c r="C4871">
        <v>2024</v>
      </c>
      <c r="D4871" t="s">
        <v>191</v>
      </c>
      <c r="E4871">
        <v>146</v>
      </c>
      <c r="F4871" t="s">
        <v>91</v>
      </c>
      <c r="G4871" t="s">
        <v>24</v>
      </c>
      <c r="H4871" t="s">
        <v>25</v>
      </c>
      <c r="I4871">
        <v>50</v>
      </c>
      <c r="J4871" t="s">
        <v>87</v>
      </c>
      <c r="K4871" t="s">
        <v>28</v>
      </c>
      <c r="L4871">
        <v>1</v>
      </c>
      <c r="M4871">
        <v>0</v>
      </c>
      <c r="N4871" t="s">
        <v>27</v>
      </c>
      <c r="O4871" t="s">
        <v>27</v>
      </c>
      <c r="P4871">
        <v>18</v>
      </c>
      <c r="Q4871" t="s">
        <v>32</v>
      </c>
      <c r="R4871" t="s">
        <v>27</v>
      </c>
      <c r="S4871">
        <v>0</v>
      </c>
      <c r="T4871">
        <v>50</v>
      </c>
      <c r="U4871" t="s">
        <v>39</v>
      </c>
    </row>
    <row r="4872" spans="1:21" x14ac:dyDescent="0.35">
      <c r="A4872" t="s">
        <v>57</v>
      </c>
      <c r="B4872">
        <v>29</v>
      </c>
      <c r="C4872">
        <v>2024</v>
      </c>
      <c r="D4872" t="s">
        <v>191</v>
      </c>
      <c r="E4872">
        <v>146</v>
      </c>
      <c r="F4872" t="s">
        <v>91</v>
      </c>
      <c r="G4872" t="s">
        <v>24</v>
      </c>
      <c r="H4872" t="s">
        <v>25</v>
      </c>
      <c r="I4872">
        <v>25</v>
      </c>
      <c r="J4872" t="s">
        <v>106</v>
      </c>
      <c r="K4872" t="s">
        <v>28</v>
      </c>
      <c r="L4872">
        <v>4</v>
      </c>
      <c r="M4872">
        <v>1</v>
      </c>
      <c r="N4872" t="s">
        <v>27</v>
      </c>
      <c r="O4872" t="s">
        <v>27</v>
      </c>
      <c r="P4872" t="s">
        <v>28</v>
      </c>
      <c r="Q4872" t="s">
        <v>27</v>
      </c>
      <c r="R4872" t="s">
        <v>27</v>
      </c>
      <c r="S4872">
        <v>0</v>
      </c>
      <c r="T4872">
        <v>20</v>
      </c>
      <c r="U4872" t="s">
        <v>29</v>
      </c>
    </row>
    <row r="4873" spans="1:21" x14ac:dyDescent="0.35">
      <c r="A4873" t="s">
        <v>58</v>
      </c>
      <c r="B4873">
        <v>30</v>
      </c>
      <c r="C4873">
        <v>2024</v>
      </c>
      <c r="D4873" t="s">
        <v>191</v>
      </c>
      <c r="E4873">
        <v>146</v>
      </c>
      <c r="F4873" t="s">
        <v>91</v>
      </c>
      <c r="G4873" t="s">
        <v>24</v>
      </c>
      <c r="H4873" t="s">
        <v>25</v>
      </c>
      <c r="I4873">
        <v>60</v>
      </c>
      <c r="J4873" t="s">
        <v>106</v>
      </c>
      <c r="K4873" t="s">
        <v>28</v>
      </c>
      <c r="L4873">
        <v>4</v>
      </c>
      <c r="M4873">
        <v>0</v>
      </c>
      <c r="N4873" t="s">
        <v>27</v>
      </c>
      <c r="O4873" t="s">
        <v>27</v>
      </c>
      <c r="P4873" t="s">
        <v>28</v>
      </c>
      <c r="Q4873" t="s">
        <v>27</v>
      </c>
      <c r="R4873" t="s">
        <v>27</v>
      </c>
      <c r="S4873">
        <v>0</v>
      </c>
      <c r="T4873">
        <v>50</v>
      </c>
      <c r="U4873" t="s">
        <v>27</v>
      </c>
    </row>
    <row r="4874" spans="1:21" x14ac:dyDescent="0.35">
      <c r="A4874" t="s">
        <v>59</v>
      </c>
      <c r="B4874">
        <v>31</v>
      </c>
      <c r="C4874">
        <v>2024</v>
      </c>
      <c r="D4874" t="s">
        <v>191</v>
      </c>
      <c r="E4874">
        <v>146</v>
      </c>
      <c r="F4874" t="s">
        <v>91</v>
      </c>
      <c r="G4874" t="s">
        <v>24</v>
      </c>
      <c r="H4874" t="s">
        <v>25</v>
      </c>
      <c r="I4874">
        <v>60</v>
      </c>
      <c r="J4874" t="s">
        <v>126</v>
      </c>
      <c r="K4874" t="s">
        <v>28</v>
      </c>
      <c r="L4874">
        <v>3</v>
      </c>
      <c r="M4874">
        <v>0</v>
      </c>
      <c r="N4874" t="s">
        <v>27</v>
      </c>
      <c r="O4874" t="s">
        <v>32</v>
      </c>
      <c r="P4874">
        <v>19</v>
      </c>
      <c r="Q4874" t="s">
        <v>32</v>
      </c>
      <c r="R4874" t="s">
        <v>27</v>
      </c>
      <c r="S4874">
        <v>20</v>
      </c>
      <c r="T4874">
        <v>120</v>
      </c>
      <c r="U4874" t="s">
        <v>29</v>
      </c>
    </row>
    <row r="4875" spans="1:21" x14ac:dyDescent="0.35">
      <c r="A4875" t="s">
        <v>60</v>
      </c>
      <c r="B4875">
        <v>32</v>
      </c>
      <c r="C4875">
        <v>2024</v>
      </c>
      <c r="D4875" t="s">
        <v>191</v>
      </c>
      <c r="E4875">
        <v>146</v>
      </c>
      <c r="F4875" t="s">
        <v>91</v>
      </c>
      <c r="G4875" t="s">
        <v>24</v>
      </c>
      <c r="H4875" t="s">
        <v>27</v>
      </c>
      <c r="J4875" t="s">
        <v>28</v>
      </c>
      <c r="K4875" t="s">
        <v>28</v>
      </c>
      <c r="L4875" t="s">
        <v>28</v>
      </c>
      <c r="M4875" t="s">
        <v>28</v>
      </c>
      <c r="N4875" t="s">
        <v>28</v>
      </c>
      <c r="P4875" t="s">
        <v>28</v>
      </c>
      <c r="Q4875" t="s">
        <v>28</v>
      </c>
      <c r="R4875" t="s">
        <v>28</v>
      </c>
      <c r="S4875" t="s">
        <v>28</v>
      </c>
      <c r="T4875" t="s">
        <v>28</v>
      </c>
      <c r="U4875" t="s">
        <v>28</v>
      </c>
    </row>
    <row r="4876" spans="1:21" x14ac:dyDescent="0.35">
      <c r="A4876" t="s">
        <v>61</v>
      </c>
      <c r="B4876">
        <v>33</v>
      </c>
      <c r="C4876">
        <v>2024</v>
      </c>
      <c r="D4876" t="s">
        <v>191</v>
      </c>
      <c r="E4876">
        <v>146</v>
      </c>
      <c r="F4876" t="s">
        <v>91</v>
      </c>
      <c r="G4876" t="s">
        <v>24</v>
      </c>
      <c r="H4876" t="s">
        <v>25</v>
      </c>
      <c r="I4876">
        <v>55</v>
      </c>
      <c r="J4876" t="s">
        <v>126</v>
      </c>
      <c r="K4876" t="s">
        <v>28</v>
      </c>
      <c r="L4876">
        <v>3</v>
      </c>
      <c r="M4876">
        <v>0</v>
      </c>
      <c r="N4876" t="s">
        <v>27</v>
      </c>
      <c r="O4876" t="s">
        <v>27</v>
      </c>
      <c r="P4876" t="s">
        <v>28</v>
      </c>
      <c r="Q4876" t="s">
        <v>32</v>
      </c>
      <c r="R4876" t="s">
        <v>27</v>
      </c>
      <c r="S4876">
        <v>12</v>
      </c>
      <c r="T4876">
        <v>55</v>
      </c>
      <c r="U4876" t="s">
        <v>27</v>
      </c>
    </row>
    <row r="4877" spans="1:21" x14ac:dyDescent="0.35">
      <c r="A4877" t="s">
        <v>62</v>
      </c>
      <c r="B4877">
        <v>34</v>
      </c>
      <c r="C4877">
        <v>2024</v>
      </c>
      <c r="D4877" t="s">
        <v>191</v>
      </c>
      <c r="E4877">
        <v>146</v>
      </c>
      <c r="F4877" t="s">
        <v>91</v>
      </c>
      <c r="G4877" t="s">
        <v>24</v>
      </c>
      <c r="H4877" t="s">
        <v>27</v>
      </c>
      <c r="J4877" t="s">
        <v>28</v>
      </c>
      <c r="K4877" t="s">
        <v>28</v>
      </c>
      <c r="L4877" t="s">
        <v>28</v>
      </c>
      <c r="M4877" t="s">
        <v>28</v>
      </c>
      <c r="N4877" t="s">
        <v>28</v>
      </c>
      <c r="P4877" t="s">
        <v>28</v>
      </c>
      <c r="Q4877" t="s">
        <v>28</v>
      </c>
      <c r="R4877" t="s">
        <v>28</v>
      </c>
      <c r="S4877" t="s">
        <v>28</v>
      </c>
      <c r="T4877" t="s">
        <v>28</v>
      </c>
      <c r="U4877" t="s">
        <v>28</v>
      </c>
    </row>
    <row r="4878" spans="1:21" x14ac:dyDescent="0.35">
      <c r="A4878" t="s">
        <v>63</v>
      </c>
      <c r="B4878">
        <v>35</v>
      </c>
      <c r="C4878">
        <v>2024</v>
      </c>
      <c r="D4878" t="s">
        <v>191</v>
      </c>
      <c r="E4878">
        <v>146</v>
      </c>
      <c r="F4878" t="s">
        <v>91</v>
      </c>
      <c r="G4878" t="s">
        <v>24</v>
      </c>
      <c r="H4878" t="s">
        <v>27</v>
      </c>
      <c r="J4878" t="s">
        <v>28</v>
      </c>
      <c r="K4878" t="s">
        <v>28</v>
      </c>
      <c r="L4878" t="s">
        <v>28</v>
      </c>
      <c r="M4878" t="s">
        <v>28</v>
      </c>
      <c r="N4878" t="s">
        <v>28</v>
      </c>
      <c r="P4878" t="s">
        <v>28</v>
      </c>
      <c r="Q4878" t="s">
        <v>28</v>
      </c>
      <c r="R4878" t="s">
        <v>28</v>
      </c>
      <c r="S4878" t="s">
        <v>28</v>
      </c>
      <c r="T4878" t="s">
        <v>28</v>
      </c>
      <c r="U4878" t="s">
        <v>28</v>
      </c>
    </row>
    <row r="4879" spans="1:21" x14ac:dyDescent="0.35">
      <c r="A4879" t="s">
        <v>64</v>
      </c>
      <c r="B4879">
        <v>36</v>
      </c>
      <c r="C4879">
        <v>2024</v>
      </c>
      <c r="D4879" t="s">
        <v>191</v>
      </c>
      <c r="E4879">
        <v>146</v>
      </c>
      <c r="F4879" t="s">
        <v>91</v>
      </c>
      <c r="G4879" t="s">
        <v>24</v>
      </c>
      <c r="H4879" t="s">
        <v>27</v>
      </c>
      <c r="J4879" t="s">
        <v>28</v>
      </c>
      <c r="K4879" t="s">
        <v>28</v>
      </c>
      <c r="L4879" t="s">
        <v>28</v>
      </c>
      <c r="M4879" t="s">
        <v>28</v>
      </c>
      <c r="N4879" t="s">
        <v>28</v>
      </c>
      <c r="P4879" t="s">
        <v>28</v>
      </c>
      <c r="Q4879" t="s">
        <v>28</v>
      </c>
      <c r="R4879" t="s">
        <v>28</v>
      </c>
      <c r="S4879" t="s">
        <v>28</v>
      </c>
      <c r="T4879" t="s">
        <v>28</v>
      </c>
      <c r="U4879" t="s">
        <v>28</v>
      </c>
    </row>
    <row r="4880" spans="1:21" x14ac:dyDescent="0.35">
      <c r="A4880" t="s">
        <v>65</v>
      </c>
      <c r="B4880">
        <v>37</v>
      </c>
      <c r="C4880">
        <v>2024</v>
      </c>
      <c r="D4880" t="s">
        <v>191</v>
      </c>
      <c r="E4880">
        <v>146</v>
      </c>
      <c r="F4880" t="s">
        <v>91</v>
      </c>
      <c r="G4880" t="s">
        <v>24</v>
      </c>
      <c r="H4880" t="s">
        <v>25</v>
      </c>
      <c r="I4880">
        <v>43</v>
      </c>
      <c r="J4880" t="s">
        <v>126</v>
      </c>
      <c r="K4880" t="s">
        <v>28</v>
      </c>
      <c r="L4880">
        <v>3</v>
      </c>
      <c r="M4880">
        <v>1</v>
      </c>
      <c r="N4880" t="s">
        <v>27</v>
      </c>
      <c r="O4880" t="s">
        <v>27</v>
      </c>
      <c r="P4880" t="s">
        <v>28</v>
      </c>
      <c r="Q4880" t="s">
        <v>27</v>
      </c>
      <c r="R4880" t="s">
        <v>27</v>
      </c>
      <c r="S4880">
        <v>0</v>
      </c>
      <c r="T4880">
        <v>86</v>
      </c>
      <c r="U4880" t="s">
        <v>39</v>
      </c>
    </row>
    <row r="4881" spans="1:21" x14ac:dyDescent="0.35">
      <c r="A4881" t="s">
        <v>66</v>
      </c>
      <c r="B4881">
        <v>38</v>
      </c>
      <c r="C4881">
        <v>2024</v>
      </c>
      <c r="D4881" t="s">
        <v>191</v>
      </c>
      <c r="E4881">
        <v>146</v>
      </c>
      <c r="F4881" t="s">
        <v>91</v>
      </c>
      <c r="G4881" t="s">
        <v>24</v>
      </c>
      <c r="H4881" t="s">
        <v>25</v>
      </c>
      <c r="I4881">
        <v>350</v>
      </c>
      <c r="J4881" t="s">
        <v>106</v>
      </c>
      <c r="K4881" t="s">
        <v>28</v>
      </c>
      <c r="L4881">
        <v>4</v>
      </c>
      <c r="M4881">
        <v>0</v>
      </c>
      <c r="N4881" t="s">
        <v>27</v>
      </c>
      <c r="O4881" t="s">
        <v>27</v>
      </c>
      <c r="P4881" t="s">
        <v>28</v>
      </c>
      <c r="Q4881" t="s">
        <v>32</v>
      </c>
      <c r="R4881" t="s">
        <v>27</v>
      </c>
      <c r="S4881">
        <v>20</v>
      </c>
      <c r="T4881">
        <v>150</v>
      </c>
      <c r="U4881" t="s">
        <v>39</v>
      </c>
    </row>
    <row r="4882" spans="1:21" x14ac:dyDescent="0.35">
      <c r="A4882" t="s">
        <v>67</v>
      </c>
      <c r="B4882">
        <v>39</v>
      </c>
      <c r="C4882">
        <v>2024</v>
      </c>
      <c r="D4882" t="s">
        <v>191</v>
      </c>
      <c r="E4882">
        <v>146</v>
      </c>
      <c r="F4882" t="s">
        <v>91</v>
      </c>
      <c r="G4882" t="s">
        <v>24</v>
      </c>
      <c r="H4882" t="s">
        <v>25</v>
      </c>
      <c r="I4882">
        <v>50</v>
      </c>
      <c r="J4882" t="s">
        <v>126</v>
      </c>
      <c r="K4882" t="s">
        <v>28</v>
      </c>
      <c r="L4882">
        <v>3</v>
      </c>
      <c r="M4882">
        <v>0</v>
      </c>
      <c r="N4882" t="s">
        <v>27</v>
      </c>
      <c r="O4882" t="s">
        <v>27</v>
      </c>
      <c r="P4882" t="s">
        <v>28</v>
      </c>
      <c r="Q4882" t="s">
        <v>27</v>
      </c>
      <c r="R4882" t="s">
        <v>27</v>
      </c>
      <c r="S4882">
        <v>0</v>
      </c>
      <c r="T4882">
        <v>50</v>
      </c>
      <c r="U4882" t="s">
        <v>27</v>
      </c>
    </row>
    <row r="4883" spans="1:21" x14ac:dyDescent="0.35">
      <c r="A4883" t="s">
        <v>68</v>
      </c>
      <c r="B4883">
        <v>40</v>
      </c>
      <c r="C4883">
        <v>2024</v>
      </c>
      <c r="D4883" t="s">
        <v>191</v>
      </c>
      <c r="E4883">
        <v>146</v>
      </c>
      <c r="F4883" t="s">
        <v>91</v>
      </c>
      <c r="G4883" t="s">
        <v>24</v>
      </c>
      <c r="H4883" t="s">
        <v>25</v>
      </c>
      <c r="I4883">
        <v>85</v>
      </c>
      <c r="J4883" t="s">
        <v>126</v>
      </c>
      <c r="K4883" t="s">
        <v>28</v>
      </c>
      <c r="L4883">
        <v>3</v>
      </c>
      <c r="M4883">
        <v>0</v>
      </c>
      <c r="N4883" t="s">
        <v>27</v>
      </c>
      <c r="O4883" t="s">
        <v>32</v>
      </c>
      <c r="P4883" t="s">
        <v>28</v>
      </c>
      <c r="Q4883" t="s">
        <v>27</v>
      </c>
      <c r="R4883" t="s">
        <v>27</v>
      </c>
      <c r="S4883">
        <v>20</v>
      </c>
      <c r="T4883">
        <v>170</v>
      </c>
      <c r="U4883" t="s">
        <v>39</v>
      </c>
    </row>
    <row r="4884" spans="1:21" x14ac:dyDescent="0.35">
      <c r="A4884" t="s">
        <v>69</v>
      </c>
      <c r="B4884">
        <v>41</v>
      </c>
      <c r="C4884">
        <v>2024</v>
      </c>
      <c r="D4884" t="s">
        <v>191</v>
      </c>
      <c r="E4884">
        <v>146</v>
      </c>
      <c r="F4884" t="s">
        <v>91</v>
      </c>
      <c r="G4884" t="s">
        <v>24</v>
      </c>
      <c r="H4884" t="s">
        <v>25</v>
      </c>
      <c r="I4884">
        <v>195</v>
      </c>
      <c r="J4884" t="s">
        <v>126</v>
      </c>
      <c r="K4884" t="s">
        <v>28</v>
      </c>
      <c r="L4884">
        <v>3</v>
      </c>
      <c r="M4884">
        <v>0</v>
      </c>
      <c r="N4884" t="s">
        <v>27</v>
      </c>
      <c r="O4884" t="s">
        <v>27</v>
      </c>
      <c r="P4884" t="s">
        <v>28</v>
      </c>
      <c r="Q4884" t="s">
        <v>27</v>
      </c>
      <c r="R4884" t="s">
        <v>27</v>
      </c>
      <c r="S4884">
        <v>10</v>
      </c>
      <c r="T4884">
        <v>100</v>
      </c>
      <c r="U4884" t="s">
        <v>27</v>
      </c>
    </row>
    <row r="4885" spans="1:21" x14ac:dyDescent="0.35">
      <c r="A4885" t="s">
        <v>70</v>
      </c>
      <c r="B4885">
        <v>42</v>
      </c>
      <c r="C4885">
        <v>2024</v>
      </c>
      <c r="D4885" t="s">
        <v>191</v>
      </c>
      <c r="E4885">
        <v>146</v>
      </c>
      <c r="F4885" t="s">
        <v>91</v>
      </c>
      <c r="G4885" t="s">
        <v>24</v>
      </c>
      <c r="H4885" t="s">
        <v>25</v>
      </c>
      <c r="I4885">
        <v>0</v>
      </c>
      <c r="J4885" t="s">
        <v>126</v>
      </c>
      <c r="K4885" t="s">
        <v>28</v>
      </c>
      <c r="L4885">
        <v>3</v>
      </c>
      <c r="M4885">
        <v>0</v>
      </c>
      <c r="N4885" t="s">
        <v>27</v>
      </c>
      <c r="O4885" t="s">
        <v>27</v>
      </c>
      <c r="P4885" t="s">
        <v>28</v>
      </c>
      <c r="Q4885" t="s">
        <v>27</v>
      </c>
      <c r="R4885" t="s">
        <v>27</v>
      </c>
      <c r="S4885">
        <v>0</v>
      </c>
      <c r="T4885">
        <v>0</v>
      </c>
      <c r="U4885" t="s">
        <v>39</v>
      </c>
    </row>
    <row r="4886" spans="1:21" x14ac:dyDescent="0.35">
      <c r="A4886" t="s">
        <v>71</v>
      </c>
      <c r="B4886">
        <v>44</v>
      </c>
      <c r="C4886">
        <v>2024</v>
      </c>
      <c r="D4886" t="s">
        <v>191</v>
      </c>
      <c r="E4886">
        <v>146</v>
      </c>
      <c r="F4886" t="s">
        <v>91</v>
      </c>
      <c r="G4886" t="s">
        <v>24</v>
      </c>
      <c r="H4886" t="s">
        <v>27</v>
      </c>
      <c r="J4886" t="s">
        <v>28</v>
      </c>
      <c r="K4886" t="s">
        <v>28</v>
      </c>
      <c r="L4886" t="s">
        <v>28</v>
      </c>
      <c r="M4886" t="s">
        <v>28</v>
      </c>
      <c r="N4886" t="s">
        <v>28</v>
      </c>
      <c r="P4886" t="s">
        <v>28</v>
      </c>
      <c r="Q4886" t="s">
        <v>28</v>
      </c>
      <c r="R4886" t="s">
        <v>28</v>
      </c>
      <c r="S4886" t="s">
        <v>28</v>
      </c>
      <c r="T4886" t="s">
        <v>28</v>
      </c>
      <c r="U4886" t="s">
        <v>28</v>
      </c>
    </row>
    <row r="4887" spans="1:21" x14ac:dyDescent="0.35">
      <c r="A4887" t="s">
        <v>72</v>
      </c>
      <c r="B4887">
        <v>45</v>
      </c>
      <c r="C4887">
        <v>2024</v>
      </c>
      <c r="D4887" t="s">
        <v>191</v>
      </c>
      <c r="E4887">
        <v>146</v>
      </c>
      <c r="F4887" t="s">
        <v>91</v>
      </c>
      <c r="G4887" t="s">
        <v>24</v>
      </c>
      <c r="H4887" t="s">
        <v>25</v>
      </c>
      <c r="I4887">
        <v>40</v>
      </c>
      <c r="J4887" t="s">
        <v>106</v>
      </c>
      <c r="K4887" t="s">
        <v>28</v>
      </c>
      <c r="L4887">
        <v>4</v>
      </c>
      <c r="M4887">
        <v>0</v>
      </c>
      <c r="N4887" t="s">
        <v>27</v>
      </c>
      <c r="O4887" t="s">
        <v>32</v>
      </c>
      <c r="P4887" t="s">
        <v>28</v>
      </c>
      <c r="Q4887" t="s">
        <v>27</v>
      </c>
      <c r="R4887" t="s">
        <v>27</v>
      </c>
      <c r="S4887">
        <v>8</v>
      </c>
      <c r="T4887">
        <v>30</v>
      </c>
      <c r="U4887" t="s">
        <v>27</v>
      </c>
    </row>
    <row r="4888" spans="1:21" x14ac:dyDescent="0.35">
      <c r="A4888" t="s">
        <v>73</v>
      </c>
      <c r="B4888">
        <v>46</v>
      </c>
      <c r="C4888">
        <v>2024</v>
      </c>
      <c r="D4888" t="s">
        <v>191</v>
      </c>
      <c r="E4888">
        <v>146</v>
      </c>
      <c r="F4888" t="s">
        <v>91</v>
      </c>
      <c r="G4888" t="s">
        <v>24</v>
      </c>
      <c r="H4888" t="s">
        <v>25</v>
      </c>
      <c r="I4888">
        <v>200</v>
      </c>
      <c r="J4888" t="s">
        <v>126</v>
      </c>
      <c r="K4888" t="s">
        <v>28</v>
      </c>
      <c r="L4888">
        <v>3</v>
      </c>
      <c r="M4888">
        <v>0</v>
      </c>
      <c r="N4888" t="s">
        <v>27</v>
      </c>
      <c r="O4888" t="s">
        <v>27</v>
      </c>
      <c r="P4888" t="s">
        <v>28</v>
      </c>
      <c r="Q4888" t="s">
        <v>27</v>
      </c>
      <c r="R4888" t="s">
        <v>27</v>
      </c>
      <c r="S4888">
        <v>20</v>
      </c>
      <c r="T4888">
        <v>100</v>
      </c>
      <c r="U4888" t="s">
        <v>29</v>
      </c>
    </row>
    <row r="4889" spans="1:21" x14ac:dyDescent="0.35">
      <c r="A4889" t="s">
        <v>74</v>
      </c>
      <c r="B4889">
        <v>47</v>
      </c>
      <c r="C4889">
        <v>2024</v>
      </c>
      <c r="D4889" t="s">
        <v>191</v>
      </c>
      <c r="E4889">
        <v>146</v>
      </c>
      <c r="F4889" t="s">
        <v>91</v>
      </c>
      <c r="G4889" t="s">
        <v>24</v>
      </c>
      <c r="H4889" t="s">
        <v>25</v>
      </c>
      <c r="I4889">
        <v>30</v>
      </c>
      <c r="J4889" t="s">
        <v>126</v>
      </c>
      <c r="K4889" t="s">
        <v>28</v>
      </c>
      <c r="L4889">
        <v>3</v>
      </c>
      <c r="M4889">
        <v>0</v>
      </c>
      <c r="N4889" t="s">
        <v>27</v>
      </c>
      <c r="O4889" t="s">
        <v>32</v>
      </c>
      <c r="P4889" t="s">
        <v>28</v>
      </c>
      <c r="Q4889" t="s">
        <v>27</v>
      </c>
      <c r="R4889" t="s">
        <v>27</v>
      </c>
      <c r="S4889">
        <v>10</v>
      </c>
      <c r="T4889">
        <v>35</v>
      </c>
      <c r="U4889" t="s">
        <v>39</v>
      </c>
    </row>
    <row r="4890" spans="1:21" x14ac:dyDescent="0.35">
      <c r="A4890" t="s">
        <v>75</v>
      </c>
      <c r="B4890">
        <v>48</v>
      </c>
      <c r="C4890">
        <v>2024</v>
      </c>
      <c r="D4890" t="s">
        <v>191</v>
      </c>
      <c r="E4890">
        <v>146</v>
      </c>
      <c r="F4890" t="s">
        <v>91</v>
      </c>
      <c r="G4890" t="s">
        <v>24</v>
      </c>
      <c r="H4890" t="s">
        <v>25</v>
      </c>
      <c r="I4890">
        <v>150</v>
      </c>
      <c r="J4890" t="s">
        <v>106</v>
      </c>
      <c r="K4890" t="s">
        <v>28</v>
      </c>
      <c r="L4890">
        <v>4</v>
      </c>
      <c r="M4890">
        <v>1</v>
      </c>
      <c r="N4890" t="s">
        <v>27</v>
      </c>
      <c r="O4890" t="s">
        <v>27</v>
      </c>
      <c r="P4890" t="s">
        <v>28</v>
      </c>
      <c r="Q4890" t="s">
        <v>27</v>
      </c>
      <c r="R4890" t="s">
        <v>27</v>
      </c>
      <c r="S4890">
        <v>20</v>
      </c>
      <c r="T4890">
        <v>100</v>
      </c>
      <c r="U4890" t="s">
        <v>27</v>
      </c>
    </row>
    <row r="4891" spans="1:21" x14ac:dyDescent="0.35">
      <c r="A4891" t="s">
        <v>76</v>
      </c>
      <c r="B4891">
        <v>49</v>
      </c>
      <c r="C4891">
        <v>2024</v>
      </c>
      <c r="D4891" t="s">
        <v>191</v>
      </c>
      <c r="E4891">
        <v>146</v>
      </c>
      <c r="F4891" t="s">
        <v>91</v>
      </c>
      <c r="G4891" t="s">
        <v>24</v>
      </c>
      <c r="H4891" t="s">
        <v>27</v>
      </c>
      <c r="J4891" t="s">
        <v>28</v>
      </c>
      <c r="K4891" t="s">
        <v>28</v>
      </c>
      <c r="L4891" t="s">
        <v>28</v>
      </c>
      <c r="M4891" t="s">
        <v>28</v>
      </c>
      <c r="N4891" t="s">
        <v>28</v>
      </c>
      <c r="P4891" t="s">
        <v>28</v>
      </c>
      <c r="Q4891" t="s">
        <v>28</v>
      </c>
      <c r="R4891" t="s">
        <v>28</v>
      </c>
      <c r="S4891" t="s">
        <v>28</v>
      </c>
      <c r="T4891" t="s">
        <v>28</v>
      </c>
      <c r="U4891" t="s">
        <v>28</v>
      </c>
    </row>
    <row r="4892" spans="1:21" x14ac:dyDescent="0.35">
      <c r="A4892" t="s">
        <v>77</v>
      </c>
      <c r="B4892">
        <v>50</v>
      </c>
      <c r="C4892">
        <v>2024</v>
      </c>
      <c r="D4892" t="s">
        <v>191</v>
      </c>
      <c r="E4892">
        <v>146</v>
      </c>
      <c r="F4892" t="s">
        <v>91</v>
      </c>
      <c r="G4892" t="s">
        <v>24</v>
      </c>
      <c r="H4892" t="s">
        <v>27</v>
      </c>
      <c r="J4892" t="s">
        <v>28</v>
      </c>
      <c r="K4892" t="s">
        <v>28</v>
      </c>
      <c r="L4892" t="s">
        <v>28</v>
      </c>
      <c r="M4892" t="s">
        <v>28</v>
      </c>
      <c r="N4892" t="s">
        <v>28</v>
      </c>
      <c r="P4892" t="s">
        <v>28</v>
      </c>
      <c r="Q4892" t="s">
        <v>28</v>
      </c>
      <c r="R4892" t="s">
        <v>28</v>
      </c>
      <c r="S4892" t="s">
        <v>28</v>
      </c>
      <c r="T4892" t="s">
        <v>28</v>
      </c>
      <c r="U4892" t="s">
        <v>28</v>
      </c>
    </row>
    <row r="4893" spans="1:21" x14ac:dyDescent="0.35">
      <c r="A4893" t="s">
        <v>78</v>
      </c>
      <c r="B4893">
        <v>51</v>
      </c>
      <c r="C4893">
        <v>2024</v>
      </c>
      <c r="D4893" t="s">
        <v>191</v>
      </c>
      <c r="E4893">
        <v>146</v>
      </c>
      <c r="F4893" t="s">
        <v>91</v>
      </c>
      <c r="G4893" t="s">
        <v>24</v>
      </c>
      <c r="H4893" t="s">
        <v>27</v>
      </c>
      <c r="J4893" t="s">
        <v>28</v>
      </c>
      <c r="K4893" t="s">
        <v>28</v>
      </c>
      <c r="L4893" t="s">
        <v>28</v>
      </c>
      <c r="M4893" t="s">
        <v>28</v>
      </c>
      <c r="N4893" t="s">
        <v>28</v>
      </c>
      <c r="P4893" t="s">
        <v>28</v>
      </c>
      <c r="Q4893" t="s">
        <v>28</v>
      </c>
      <c r="R4893" t="s">
        <v>28</v>
      </c>
      <c r="S4893" t="s">
        <v>28</v>
      </c>
      <c r="T4893" t="s">
        <v>28</v>
      </c>
      <c r="U4893" t="s">
        <v>28</v>
      </c>
    </row>
    <row r="4894" spans="1:21" x14ac:dyDescent="0.35">
      <c r="A4894" t="s">
        <v>79</v>
      </c>
      <c r="B4894">
        <v>53</v>
      </c>
      <c r="C4894">
        <v>2024</v>
      </c>
      <c r="D4894" t="s">
        <v>191</v>
      </c>
      <c r="E4894">
        <v>146</v>
      </c>
      <c r="F4894" t="s">
        <v>91</v>
      </c>
      <c r="G4894" t="s">
        <v>24</v>
      </c>
      <c r="H4894" t="s">
        <v>25</v>
      </c>
      <c r="I4894">
        <v>55</v>
      </c>
      <c r="J4894" t="s">
        <v>126</v>
      </c>
      <c r="K4894" t="s">
        <v>28</v>
      </c>
      <c r="L4894">
        <v>3</v>
      </c>
      <c r="M4894">
        <v>1</v>
      </c>
      <c r="N4894" t="s">
        <v>27</v>
      </c>
      <c r="O4894" t="s">
        <v>27</v>
      </c>
      <c r="P4894" t="s">
        <v>28</v>
      </c>
      <c r="Q4894" t="s">
        <v>27</v>
      </c>
      <c r="R4894" t="s">
        <v>27</v>
      </c>
      <c r="S4894">
        <v>20</v>
      </c>
      <c r="T4894">
        <v>30</v>
      </c>
      <c r="U4894" t="s">
        <v>29</v>
      </c>
    </row>
    <row r="4895" spans="1:21" x14ac:dyDescent="0.35">
      <c r="A4895" t="s">
        <v>80</v>
      </c>
      <c r="B4895">
        <v>54</v>
      </c>
      <c r="C4895">
        <v>2024</v>
      </c>
      <c r="D4895" t="s">
        <v>191</v>
      </c>
      <c r="E4895">
        <v>146</v>
      </c>
      <c r="F4895" t="s">
        <v>91</v>
      </c>
      <c r="G4895" t="s">
        <v>24</v>
      </c>
      <c r="H4895" t="s">
        <v>25</v>
      </c>
      <c r="I4895">
        <v>50</v>
      </c>
      <c r="J4895" t="s">
        <v>126</v>
      </c>
      <c r="K4895" t="s">
        <v>28</v>
      </c>
      <c r="L4895">
        <v>3</v>
      </c>
      <c r="M4895">
        <v>1</v>
      </c>
      <c r="N4895" t="s">
        <v>27</v>
      </c>
      <c r="O4895" t="s">
        <v>27</v>
      </c>
      <c r="P4895" t="s">
        <v>28</v>
      </c>
      <c r="Q4895" t="s">
        <v>27</v>
      </c>
      <c r="R4895" t="s">
        <v>27</v>
      </c>
      <c r="S4895">
        <v>10</v>
      </c>
      <c r="T4895">
        <v>60</v>
      </c>
      <c r="U4895" t="s">
        <v>39</v>
      </c>
    </row>
    <row r="4896" spans="1:21" x14ac:dyDescent="0.35">
      <c r="A4896" t="s">
        <v>81</v>
      </c>
      <c r="B4896">
        <v>55</v>
      </c>
      <c r="C4896">
        <v>2024</v>
      </c>
      <c r="D4896" t="s">
        <v>191</v>
      </c>
      <c r="E4896">
        <v>146</v>
      </c>
      <c r="F4896" t="s">
        <v>91</v>
      </c>
      <c r="G4896" t="s">
        <v>24</v>
      </c>
      <c r="H4896" t="s">
        <v>27</v>
      </c>
      <c r="J4896" t="s">
        <v>28</v>
      </c>
      <c r="K4896" t="s">
        <v>28</v>
      </c>
      <c r="L4896" t="s">
        <v>28</v>
      </c>
      <c r="M4896" t="s">
        <v>28</v>
      </c>
      <c r="N4896" t="s">
        <v>28</v>
      </c>
      <c r="P4896" t="s">
        <v>28</v>
      </c>
      <c r="Q4896" t="s">
        <v>28</v>
      </c>
      <c r="R4896" t="s">
        <v>28</v>
      </c>
      <c r="S4896" t="s">
        <v>28</v>
      </c>
      <c r="T4896" t="s">
        <v>28</v>
      </c>
      <c r="U4896" t="s">
        <v>28</v>
      </c>
    </row>
    <row r="4897" spans="1:21" x14ac:dyDescent="0.35">
      <c r="A4897" t="s">
        <v>82</v>
      </c>
      <c r="B4897">
        <v>56</v>
      </c>
      <c r="C4897">
        <v>2024</v>
      </c>
      <c r="D4897" t="s">
        <v>191</v>
      </c>
      <c r="E4897">
        <v>146</v>
      </c>
      <c r="F4897" t="s">
        <v>91</v>
      </c>
      <c r="G4897" t="s">
        <v>24</v>
      </c>
      <c r="H4897" t="s">
        <v>25</v>
      </c>
      <c r="I4897">
        <v>100</v>
      </c>
      <c r="J4897" t="s">
        <v>126</v>
      </c>
      <c r="K4897" t="s">
        <v>28</v>
      </c>
      <c r="L4897">
        <v>3</v>
      </c>
      <c r="M4897">
        <v>0</v>
      </c>
      <c r="N4897" t="s">
        <v>27</v>
      </c>
      <c r="O4897" t="s">
        <v>32</v>
      </c>
      <c r="P4897" t="s">
        <v>28</v>
      </c>
      <c r="Q4897" t="s">
        <v>27</v>
      </c>
      <c r="R4897" t="s">
        <v>27</v>
      </c>
      <c r="S4897">
        <v>24</v>
      </c>
      <c r="T4897">
        <v>100</v>
      </c>
      <c r="U4897" t="s">
        <v>29</v>
      </c>
    </row>
    <row r="4898" spans="1:21" x14ac:dyDescent="0.35">
      <c r="A4898" t="s">
        <v>21</v>
      </c>
      <c r="B4898">
        <v>1</v>
      </c>
      <c r="C4898">
        <v>2024</v>
      </c>
      <c r="D4898" t="s">
        <v>192</v>
      </c>
      <c r="E4898">
        <v>147</v>
      </c>
      <c r="F4898" t="s">
        <v>175</v>
      </c>
      <c r="G4898" t="s">
        <v>24</v>
      </c>
      <c r="H4898" t="s">
        <v>25</v>
      </c>
      <c r="I4898">
        <v>315</v>
      </c>
      <c r="J4898" t="s">
        <v>26</v>
      </c>
      <c r="K4898">
        <v>2000</v>
      </c>
      <c r="L4898">
        <v>6</v>
      </c>
      <c r="M4898">
        <v>1</v>
      </c>
      <c r="N4898" t="s">
        <v>27</v>
      </c>
      <c r="O4898" t="s">
        <v>27</v>
      </c>
      <c r="Q4898" t="s">
        <v>27</v>
      </c>
      <c r="R4898" t="s">
        <v>27</v>
      </c>
      <c r="S4898">
        <v>50</v>
      </c>
      <c r="T4898">
        <v>600</v>
      </c>
      <c r="U4898" t="s">
        <v>29</v>
      </c>
    </row>
    <row r="4899" spans="1:21" x14ac:dyDescent="0.35">
      <c r="A4899" t="s">
        <v>30</v>
      </c>
      <c r="B4899">
        <v>2</v>
      </c>
      <c r="C4899">
        <v>2024</v>
      </c>
      <c r="D4899" t="s">
        <v>192</v>
      </c>
      <c r="E4899">
        <v>147</v>
      </c>
      <c r="F4899" t="s">
        <v>175</v>
      </c>
      <c r="G4899" t="s">
        <v>24</v>
      </c>
      <c r="H4899" t="s">
        <v>25</v>
      </c>
      <c r="I4899">
        <v>825</v>
      </c>
      <c r="J4899" t="s">
        <v>26</v>
      </c>
      <c r="K4899">
        <v>4000</v>
      </c>
      <c r="L4899">
        <v>6</v>
      </c>
      <c r="M4899">
        <v>1</v>
      </c>
      <c r="N4899" t="s">
        <v>27</v>
      </c>
      <c r="O4899" t="s">
        <v>27</v>
      </c>
      <c r="Q4899" t="s">
        <v>27</v>
      </c>
      <c r="R4899" t="s">
        <v>27</v>
      </c>
      <c r="S4899">
        <v>50</v>
      </c>
      <c r="T4899">
        <v>425</v>
      </c>
      <c r="U4899" t="s">
        <v>29</v>
      </c>
    </row>
    <row r="4900" spans="1:21" x14ac:dyDescent="0.35">
      <c r="A4900" t="s">
        <v>33</v>
      </c>
      <c r="B4900">
        <v>4</v>
      </c>
      <c r="C4900">
        <v>2024</v>
      </c>
      <c r="D4900" t="s">
        <v>192</v>
      </c>
      <c r="E4900">
        <v>147</v>
      </c>
      <c r="F4900" t="s">
        <v>175</v>
      </c>
      <c r="G4900" t="s">
        <v>24</v>
      </c>
      <c r="H4900" t="s">
        <v>25</v>
      </c>
      <c r="I4900">
        <v>500</v>
      </c>
      <c r="J4900" t="s">
        <v>26</v>
      </c>
      <c r="K4900">
        <v>2000</v>
      </c>
      <c r="L4900">
        <v>6</v>
      </c>
      <c r="M4900">
        <v>1</v>
      </c>
      <c r="N4900" t="s">
        <v>27</v>
      </c>
      <c r="O4900" t="s">
        <v>32</v>
      </c>
      <c r="Q4900" t="s">
        <v>32</v>
      </c>
      <c r="R4900" t="s">
        <v>27</v>
      </c>
      <c r="S4900">
        <v>40</v>
      </c>
      <c r="T4900">
        <v>500</v>
      </c>
      <c r="U4900" t="s">
        <v>29</v>
      </c>
    </row>
    <row r="4901" spans="1:21" x14ac:dyDescent="0.35">
      <c r="A4901" t="s">
        <v>34</v>
      </c>
      <c r="B4901">
        <v>5</v>
      </c>
      <c r="C4901">
        <v>2024</v>
      </c>
      <c r="D4901" t="s">
        <v>192</v>
      </c>
      <c r="E4901">
        <v>147</v>
      </c>
      <c r="F4901" t="s">
        <v>175</v>
      </c>
      <c r="G4901" t="s">
        <v>24</v>
      </c>
      <c r="H4901" t="s">
        <v>25</v>
      </c>
      <c r="I4901">
        <v>120</v>
      </c>
      <c r="J4901" t="s">
        <v>26</v>
      </c>
      <c r="K4901">
        <v>2000</v>
      </c>
      <c r="L4901">
        <v>6</v>
      </c>
      <c r="M4901">
        <v>1</v>
      </c>
      <c r="N4901" t="s">
        <v>27</v>
      </c>
      <c r="O4901" t="s">
        <v>32</v>
      </c>
      <c r="P4901">
        <v>21</v>
      </c>
      <c r="Q4901" t="s">
        <v>32</v>
      </c>
      <c r="R4901" t="s">
        <v>27</v>
      </c>
      <c r="S4901">
        <v>40</v>
      </c>
      <c r="T4901">
        <v>11</v>
      </c>
      <c r="U4901" t="s">
        <v>27</v>
      </c>
    </row>
    <row r="4902" spans="1:21" x14ac:dyDescent="0.35">
      <c r="A4902" t="s">
        <v>35</v>
      </c>
      <c r="B4902">
        <v>6</v>
      </c>
      <c r="C4902">
        <v>2024</v>
      </c>
      <c r="D4902" t="s">
        <v>192</v>
      </c>
      <c r="E4902">
        <v>147</v>
      </c>
      <c r="F4902" t="s">
        <v>175</v>
      </c>
      <c r="G4902" t="s">
        <v>24</v>
      </c>
      <c r="H4902" t="s">
        <v>25</v>
      </c>
      <c r="I4902">
        <v>1801</v>
      </c>
      <c r="J4902" t="s">
        <v>26</v>
      </c>
      <c r="K4902">
        <v>2000</v>
      </c>
      <c r="L4902">
        <v>6</v>
      </c>
      <c r="M4902">
        <v>1</v>
      </c>
      <c r="N4902" t="s">
        <v>27</v>
      </c>
      <c r="O4902" t="s">
        <v>27</v>
      </c>
      <c r="Q4902" t="s">
        <v>27</v>
      </c>
      <c r="R4902" t="s">
        <v>27</v>
      </c>
      <c r="S4902">
        <v>50</v>
      </c>
      <c r="T4902">
        <v>1194</v>
      </c>
      <c r="U4902" t="s">
        <v>39</v>
      </c>
    </row>
    <row r="4903" spans="1:21" x14ac:dyDescent="0.35">
      <c r="A4903" t="s">
        <v>36</v>
      </c>
      <c r="B4903">
        <v>8</v>
      </c>
      <c r="C4903">
        <v>2024</v>
      </c>
      <c r="D4903" t="s">
        <v>192</v>
      </c>
      <c r="E4903">
        <v>147</v>
      </c>
      <c r="F4903" t="s">
        <v>175</v>
      </c>
      <c r="G4903" t="s">
        <v>24</v>
      </c>
      <c r="H4903" t="s">
        <v>25</v>
      </c>
      <c r="I4903">
        <v>270</v>
      </c>
      <c r="J4903" t="s">
        <v>26</v>
      </c>
      <c r="K4903">
        <v>2000</v>
      </c>
      <c r="L4903">
        <v>6</v>
      </c>
      <c r="M4903">
        <v>1</v>
      </c>
      <c r="N4903" t="s">
        <v>27</v>
      </c>
      <c r="O4903" t="s">
        <v>27</v>
      </c>
      <c r="P4903">
        <v>21</v>
      </c>
      <c r="Q4903" t="s">
        <v>32</v>
      </c>
      <c r="R4903" t="s">
        <v>27</v>
      </c>
      <c r="S4903">
        <v>50</v>
      </c>
      <c r="T4903">
        <v>276</v>
      </c>
      <c r="U4903" t="s">
        <v>29</v>
      </c>
    </row>
    <row r="4904" spans="1:21" x14ac:dyDescent="0.35">
      <c r="A4904" t="s">
        <v>37</v>
      </c>
      <c r="B4904">
        <v>9</v>
      </c>
      <c r="C4904">
        <v>2024</v>
      </c>
      <c r="D4904" t="s">
        <v>192</v>
      </c>
      <c r="E4904">
        <v>147</v>
      </c>
      <c r="F4904" t="s">
        <v>175</v>
      </c>
      <c r="G4904" t="s">
        <v>24</v>
      </c>
      <c r="H4904" t="s">
        <v>25</v>
      </c>
      <c r="I4904">
        <v>569.75</v>
      </c>
      <c r="J4904" t="s">
        <v>26</v>
      </c>
      <c r="K4904">
        <v>4000</v>
      </c>
      <c r="L4904">
        <v>6</v>
      </c>
      <c r="M4904">
        <v>1</v>
      </c>
      <c r="N4904" t="s">
        <v>27</v>
      </c>
      <c r="O4904" t="s">
        <v>27</v>
      </c>
      <c r="Q4904" t="s">
        <v>27</v>
      </c>
      <c r="R4904" t="s">
        <v>27</v>
      </c>
      <c r="S4904">
        <v>50</v>
      </c>
      <c r="T4904">
        <f>2*575</f>
        <v>1150</v>
      </c>
      <c r="U4904" t="s">
        <v>29</v>
      </c>
    </row>
    <row r="4905" spans="1:21" x14ac:dyDescent="0.35">
      <c r="A4905" t="s">
        <v>38</v>
      </c>
      <c r="B4905">
        <v>10</v>
      </c>
      <c r="C4905">
        <v>2024</v>
      </c>
      <c r="D4905" t="s">
        <v>192</v>
      </c>
      <c r="E4905">
        <v>147</v>
      </c>
      <c r="F4905" t="s">
        <v>175</v>
      </c>
      <c r="G4905" t="s">
        <v>24</v>
      </c>
      <c r="H4905" t="s">
        <v>25</v>
      </c>
      <c r="I4905">
        <v>430</v>
      </c>
      <c r="J4905" t="s">
        <v>26</v>
      </c>
      <c r="K4905">
        <v>2000</v>
      </c>
      <c r="L4905">
        <v>6</v>
      </c>
      <c r="M4905">
        <v>1</v>
      </c>
      <c r="N4905" t="s">
        <v>27</v>
      </c>
      <c r="O4905" t="s">
        <v>27</v>
      </c>
      <c r="Q4905" t="s">
        <v>27</v>
      </c>
      <c r="R4905" t="s">
        <v>32</v>
      </c>
      <c r="S4905">
        <v>41</v>
      </c>
      <c r="T4905">
        <v>430</v>
      </c>
      <c r="U4905" t="s">
        <v>29</v>
      </c>
    </row>
    <row r="4906" spans="1:21" x14ac:dyDescent="0.35">
      <c r="A4906" t="s">
        <v>41</v>
      </c>
      <c r="B4906">
        <v>12</v>
      </c>
      <c r="C4906">
        <v>2024</v>
      </c>
      <c r="D4906" t="s">
        <v>192</v>
      </c>
      <c r="E4906">
        <v>147</v>
      </c>
      <c r="F4906" t="s">
        <v>175</v>
      </c>
      <c r="G4906" t="s">
        <v>24</v>
      </c>
      <c r="H4906" t="s">
        <v>25</v>
      </c>
      <c r="I4906">
        <v>705</v>
      </c>
      <c r="J4906" t="s">
        <v>26</v>
      </c>
      <c r="K4906">
        <v>2000</v>
      </c>
      <c r="L4906">
        <v>6</v>
      </c>
      <c r="M4906">
        <v>1</v>
      </c>
      <c r="N4906" t="s">
        <v>27</v>
      </c>
      <c r="O4906" t="s">
        <v>27</v>
      </c>
      <c r="P4906">
        <v>21</v>
      </c>
      <c r="Q4906" t="s">
        <v>32</v>
      </c>
      <c r="R4906" t="s">
        <v>32</v>
      </c>
      <c r="S4906">
        <v>40</v>
      </c>
      <c r="T4906">
        <v>379</v>
      </c>
      <c r="U4906" t="s">
        <v>29</v>
      </c>
    </row>
    <row r="4907" spans="1:21" x14ac:dyDescent="0.35">
      <c r="A4907" t="s">
        <v>42</v>
      </c>
      <c r="B4907">
        <v>13</v>
      </c>
      <c r="C4907">
        <v>2024</v>
      </c>
      <c r="D4907" t="s">
        <v>192</v>
      </c>
      <c r="E4907">
        <v>147</v>
      </c>
      <c r="F4907" t="s">
        <v>175</v>
      </c>
      <c r="G4907" t="s">
        <v>24</v>
      </c>
      <c r="H4907" t="s">
        <v>25</v>
      </c>
      <c r="I4907">
        <v>500</v>
      </c>
      <c r="J4907" t="s">
        <v>26</v>
      </c>
      <c r="K4907">
        <v>2000</v>
      </c>
      <c r="L4907">
        <v>6</v>
      </c>
      <c r="M4907">
        <v>1</v>
      </c>
      <c r="N4907" t="s">
        <v>27</v>
      </c>
      <c r="O4907" t="s">
        <v>32</v>
      </c>
      <c r="Q4907" t="s">
        <v>32</v>
      </c>
      <c r="R4907" t="s">
        <v>32</v>
      </c>
      <c r="S4907">
        <v>40</v>
      </c>
      <c r="T4907">
        <v>230</v>
      </c>
      <c r="U4907" t="s">
        <v>39</v>
      </c>
    </row>
    <row r="4908" spans="1:21" x14ac:dyDescent="0.35">
      <c r="A4908" t="s">
        <v>43</v>
      </c>
      <c r="B4908">
        <v>15</v>
      </c>
      <c r="C4908">
        <v>2024</v>
      </c>
      <c r="D4908" t="s">
        <v>192</v>
      </c>
      <c r="E4908">
        <v>147</v>
      </c>
      <c r="F4908" t="s">
        <v>175</v>
      </c>
      <c r="G4908" t="s">
        <v>24</v>
      </c>
      <c r="H4908" t="s">
        <v>25</v>
      </c>
      <c r="I4908">
        <v>392</v>
      </c>
      <c r="J4908" t="s">
        <v>26</v>
      </c>
      <c r="K4908">
        <v>2000</v>
      </c>
      <c r="L4908">
        <v>6</v>
      </c>
      <c r="M4908">
        <v>1</v>
      </c>
      <c r="N4908" t="s">
        <v>27</v>
      </c>
      <c r="O4908" t="s">
        <v>32</v>
      </c>
      <c r="P4908">
        <v>18</v>
      </c>
      <c r="Q4908" t="s">
        <v>32</v>
      </c>
      <c r="R4908" t="s">
        <v>27</v>
      </c>
      <c r="S4908">
        <v>40</v>
      </c>
      <c r="T4908">
        <v>402</v>
      </c>
      <c r="U4908" t="s">
        <v>39</v>
      </c>
    </row>
    <row r="4909" spans="1:21" x14ac:dyDescent="0.35">
      <c r="A4909" t="s">
        <v>44</v>
      </c>
      <c r="B4909">
        <v>16</v>
      </c>
      <c r="C4909">
        <v>2024</v>
      </c>
      <c r="D4909" t="s">
        <v>192</v>
      </c>
      <c r="E4909">
        <v>147</v>
      </c>
      <c r="F4909" t="s">
        <v>175</v>
      </c>
      <c r="G4909" t="s">
        <v>24</v>
      </c>
      <c r="H4909" t="s">
        <v>25</v>
      </c>
      <c r="I4909">
        <v>400</v>
      </c>
      <c r="J4909" t="s">
        <v>26</v>
      </c>
      <c r="K4909">
        <v>2000</v>
      </c>
      <c r="L4909">
        <v>6</v>
      </c>
      <c r="M4909">
        <v>1</v>
      </c>
      <c r="N4909" t="s">
        <v>27</v>
      </c>
      <c r="O4909" t="s">
        <v>32</v>
      </c>
      <c r="Q4909" t="s">
        <v>27</v>
      </c>
      <c r="R4909" t="s">
        <v>32</v>
      </c>
      <c r="S4909">
        <v>40</v>
      </c>
      <c r="T4909">
        <v>200</v>
      </c>
      <c r="U4909" t="s">
        <v>29</v>
      </c>
    </row>
    <row r="4910" spans="1:21" x14ac:dyDescent="0.35">
      <c r="A4910" t="s">
        <v>45</v>
      </c>
      <c r="B4910">
        <v>17</v>
      </c>
      <c r="C4910">
        <v>2024</v>
      </c>
      <c r="D4910" t="s">
        <v>192</v>
      </c>
      <c r="E4910">
        <v>147</v>
      </c>
      <c r="F4910" t="s">
        <v>175</v>
      </c>
      <c r="G4910" t="s">
        <v>24</v>
      </c>
      <c r="H4910" t="s">
        <v>25</v>
      </c>
      <c r="I4910">
        <v>500</v>
      </c>
      <c r="J4910" t="s">
        <v>26</v>
      </c>
      <c r="K4910">
        <v>4000</v>
      </c>
      <c r="L4910">
        <v>6</v>
      </c>
      <c r="M4910">
        <v>1</v>
      </c>
      <c r="N4910" t="s">
        <v>27</v>
      </c>
      <c r="O4910" t="s">
        <v>32</v>
      </c>
      <c r="Q4910" t="s">
        <v>32</v>
      </c>
      <c r="R4910" t="s">
        <v>27</v>
      </c>
      <c r="S4910">
        <v>100</v>
      </c>
      <c r="T4910">
        <v>133.33000000000001</v>
      </c>
      <c r="U4910" t="s">
        <v>29</v>
      </c>
    </row>
    <row r="4911" spans="1:21" x14ac:dyDescent="0.35">
      <c r="A4911" t="s">
        <v>46</v>
      </c>
      <c r="B4911">
        <v>18</v>
      </c>
      <c r="C4911">
        <v>2024</v>
      </c>
      <c r="D4911" t="s">
        <v>192</v>
      </c>
      <c r="E4911">
        <v>147</v>
      </c>
      <c r="F4911" t="s">
        <v>175</v>
      </c>
      <c r="G4911" t="s">
        <v>24</v>
      </c>
      <c r="H4911" t="s">
        <v>25</v>
      </c>
      <c r="I4911">
        <v>250</v>
      </c>
      <c r="J4911" t="s">
        <v>26</v>
      </c>
      <c r="K4911">
        <v>2000</v>
      </c>
      <c r="L4911">
        <v>6</v>
      </c>
      <c r="M4911">
        <v>1</v>
      </c>
      <c r="N4911" t="s">
        <v>27</v>
      </c>
      <c r="O4911" t="s">
        <v>32</v>
      </c>
      <c r="Q4911" t="s">
        <v>27</v>
      </c>
      <c r="R4911" t="s">
        <v>27</v>
      </c>
      <c r="S4911">
        <v>2</v>
      </c>
      <c r="T4911">
        <v>200</v>
      </c>
      <c r="U4911" t="s">
        <v>29</v>
      </c>
    </row>
    <row r="4912" spans="1:21" x14ac:dyDescent="0.35">
      <c r="A4912" t="s">
        <v>47</v>
      </c>
      <c r="B4912">
        <v>19</v>
      </c>
      <c r="C4912">
        <v>2024</v>
      </c>
      <c r="D4912" t="s">
        <v>192</v>
      </c>
      <c r="E4912">
        <v>147</v>
      </c>
      <c r="F4912" t="s">
        <v>175</v>
      </c>
      <c r="G4912" t="s">
        <v>24</v>
      </c>
      <c r="H4912" t="s">
        <v>25</v>
      </c>
      <c r="I4912">
        <v>450</v>
      </c>
      <c r="J4912" t="s">
        <v>26</v>
      </c>
      <c r="K4912">
        <v>2000</v>
      </c>
      <c r="L4912">
        <v>6</v>
      </c>
      <c r="M4912">
        <v>1</v>
      </c>
      <c r="N4912" t="s">
        <v>27</v>
      </c>
      <c r="O4912" t="s">
        <v>27</v>
      </c>
      <c r="P4912">
        <v>21</v>
      </c>
      <c r="Q4912" t="s">
        <v>32</v>
      </c>
      <c r="R4912" t="s">
        <v>27</v>
      </c>
      <c r="S4912">
        <v>40</v>
      </c>
      <c r="T4912">
        <v>450</v>
      </c>
      <c r="U4912" t="s">
        <v>29</v>
      </c>
    </row>
    <row r="4913" spans="1:21" x14ac:dyDescent="0.35">
      <c r="A4913" t="s">
        <v>48</v>
      </c>
      <c r="B4913">
        <v>20</v>
      </c>
      <c r="C4913">
        <v>2024</v>
      </c>
      <c r="D4913" t="s">
        <v>192</v>
      </c>
      <c r="E4913">
        <v>147</v>
      </c>
      <c r="F4913" t="s">
        <v>175</v>
      </c>
      <c r="G4913" t="s">
        <v>24</v>
      </c>
      <c r="H4913" t="s">
        <v>25</v>
      </c>
      <c r="I4913">
        <v>303</v>
      </c>
      <c r="J4913" t="s">
        <v>26</v>
      </c>
      <c r="K4913">
        <v>2000</v>
      </c>
      <c r="L4913">
        <v>6</v>
      </c>
      <c r="M4913">
        <v>1</v>
      </c>
      <c r="N4913" t="s">
        <v>27</v>
      </c>
      <c r="O4913" t="s">
        <v>27</v>
      </c>
      <c r="P4913">
        <v>18</v>
      </c>
      <c r="Q4913" t="s">
        <v>32</v>
      </c>
      <c r="R4913" t="s">
        <v>32</v>
      </c>
      <c r="S4913">
        <v>40</v>
      </c>
      <c r="T4913">
        <v>720</v>
      </c>
      <c r="U4913" t="s">
        <v>29</v>
      </c>
    </row>
    <row r="4914" spans="1:21" x14ac:dyDescent="0.35">
      <c r="A4914" t="s">
        <v>49</v>
      </c>
      <c r="B4914">
        <v>21</v>
      </c>
      <c r="C4914">
        <v>2024</v>
      </c>
      <c r="D4914" t="s">
        <v>192</v>
      </c>
      <c r="E4914">
        <v>147</v>
      </c>
      <c r="F4914" t="s">
        <v>175</v>
      </c>
      <c r="G4914" t="s">
        <v>24</v>
      </c>
      <c r="H4914" t="s">
        <v>25</v>
      </c>
      <c r="I4914">
        <v>300</v>
      </c>
      <c r="J4914" t="s">
        <v>26</v>
      </c>
      <c r="K4914">
        <v>4000</v>
      </c>
      <c r="L4914">
        <v>6</v>
      </c>
      <c r="M4914">
        <v>1</v>
      </c>
      <c r="N4914" t="s">
        <v>27</v>
      </c>
      <c r="O4914" t="s">
        <v>32</v>
      </c>
      <c r="Q4914" t="s">
        <v>32</v>
      </c>
      <c r="R4914" t="s">
        <v>32</v>
      </c>
      <c r="S4914">
        <v>40</v>
      </c>
      <c r="T4914">
        <f>2*150</f>
        <v>300</v>
      </c>
      <c r="U4914" t="s">
        <v>29</v>
      </c>
    </row>
    <row r="4915" spans="1:21" x14ac:dyDescent="0.35">
      <c r="A4915" t="s">
        <v>50</v>
      </c>
      <c r="B4915">
        <v>22</v>
      </c>
      <c r="C4915">
        <v>2024</v>
      </c>
      <c r="D4915" t="s">
        <v>192</v>
      </c>
      <c r="E4915">
        <v>147</v>
      </c>
      <c r="F4915" t="s">
        <v>175</v>
      </c>
      <c r="G4915" t="s">
        <v>24</v>
      </c>
      <c r="H4915" t="s">
        <v>25</v>
      </c>
      <c r="I4915">
        <v>382</v>
      </c>
      <c r="J4915" t="s">
        <v>26</v>
      </c>
      <c r="K4915">
        <v>2000</v>
      </c>
      <c r="L4915">
        <v>6</v>
      </c>
      <c r="M4915">
        <v>1</v>
      </c>
      <c r="N4915" t="s">
        <v>27</v>
      </c>
      <c r="O4915" t="s">
        <v>32</v>
      </c>
      <c r="P4915">
        <v>21</v>
      </c>
      <c r="Q4915" t="s">
        <v>32</v>
      </c>
      <c r="R4915" t="s">
        <v>27</v>
      </c>
      <c r="S4915">
        <v>40</v>
      </c>
      <c r="T4915">
        <v>600</v>
      </c>
      <c r="U4915" t="s">
        <v>39</v>
      </c>
    </row>
    <row r="4916" spans="1:21" x14ac:dyDescent="0.35">
      <c r="A4916" t="s">
        <v>51</v>
      </c>
      <c r="B4916">
        <v>23</v>
      </c>
      <c r="C4916">
        <v>2024</v>
      </c>
      <c r="D4916" t="s">
        <v>192</v>
      </c>
      <c r="E4916">
        <v>147</v>
      </c>
      <c r="F4916" t="s">
        <v>175</v>
      </c>
      <c r="G4916" t="s">
        <v>24</v>
      </c>
      <c r="H4916" t="s">
        <v>25</v>
      </c>
      <c r="I4916">
        <v>700</v>
      </c>
      <c r="J4916" t="s">
        <v>26</v>
      </c>
      <c r="K4916">
        <v>6000</v>
      </c>
      <c r="L4916">
        <v>6</v>
      </c>
      <c r="M4916">
        <v>2</v>
      </c>
      <c r="N4916" t="s">
        <v>27</v>
      </c>
      <c r="O4916" t="s">
        <v>27</v>
      </c>
      <c r="Q4916" t="s">
        <v>32</v>
      </c>
      <c r="R4916" t="s">
        <v>27</v>
      </c>
      <c r="S4916">
        <v>40</v>
      </c>
      <c r="T4916">
        <v>500</v>
      </c>
      <c r="U4916" t="s">
        <v>39</v>
      </c>
    </row>
    <row r="4917" spans="1:21" x14ac:dyDescent="0.35">
      <c r="A4917" t="s">
        <v>52</v>
      </c>
      <c r="B4917">
        <v>24</v>
      </c>
      <c r="C4917">
        <v>2024</v>
      </c>
      <c r="D4917" t="s">
        <v>192</v>
      </c>
      <c r="E4917">
        <v>147</v>
      </c>
      <c r="F4917" t="s">
        <v>175</v>
      </c>
      <c r="G4917" t="s">
        <v>24</v>
      </c>
      <c r="H4917" t="s">
        <v>25</v>
      </c>
      <c r="I4917">
        <v>790</v>
      </c>
      <c r="J4917" t="s">
        <v>26</v>
      </c>
      <c r="K4917">
        <v>2000</v>
      </c>
      <c r="L4917">
        <v>6</v>
      </c>
      <c r="M4917">
        <v>1</v>
      </c>
      <c r="N4917" t="s">
        <v>27</v>
      </c>
      <c r="O4917" t="s">
        <v>32</v>
      </c>
      <c r="P4917">
        <v>18</v>
      </c>
      <c r="Q4917" t="s">
        <v>32</v>
      </c>
      <c r="R4917" t="s">
        <v>32</v>
      </c>
      <c r="S4917">
        <v>50</v>
      </c>
      <c r="T4917">
        <v>512</v>
      </c>
      <c r="U4917" t="s">
        <v>39</v>
      </c>
    </row>
    <row r="4918" spans="1:21" x14ac:dyDescent="0.35">
      <c r="A4918" t="s">
        <v>53</v>
      </c>
      <c r="B4918">
        <v>25</v>
      </c>
      <c r="C4918">
        <v>2024</v>
      </c>
      <c r="D4918" t="s">
        <v>192</v>
      </c>
      <c r="E4918">
        <v>147</v>
      </c>
      <c r="F4918" t="s">
        <v>175</v>
      </c>
      <c r="G4918" t="s">
        <v>24</v>
      </c>
      <c r="H4918" t="s">
        <v>25</v>
      </c>
      <c r="I4918">
        <v>600</v>
      </c>
      <c r="J4918" t="s">
        <v>26</v>
      </c>
      <c r="K4918">
        <v>4000</v>
      </c>
      <c r="L4918">
        <v>6</v>
      </c>
      <c r="M4918">
        <v>1</v>
      </c>
      <c r="N4918" t="s">
        <v>27</v>
      </c>
      <c r="O4918" t="s">
        <v>32</v>
      </c>
      <c r="P4918">
        <v>18</v>
      </c>
      <c r="Q4918" t="s">
        <v>32</v>
      </c>
      <c r="R4918" t="s">
        <v>32</v>
      </c>
      <c r="S4918">
        <v>50</v>
      </c>
      <c r="T4918">
        <v>600</v>
      </c>
      <c r="U4918" t="s">
        <v>27</v>
      </c>
    </row>
    <row r="4919" spans="1:21" x14ac:dyDescent="0.35">
      <c r="A4919" t="s">
        <v>54</v>
      </c>
      <c r="B4919">
        <v>26</v>
      </c>
      <c r="C4919">
        <v>2024</v>
      </c>
      <c r="D4919" t="s">
        <v>192</v>
      </c>
      <c r="E4919">
        <v>147</v>
      </c>
      <c r="F4919" t="s">
        <v>175</v>
      </c>
      <c r="G4919" t="s">
        <v>24</v>
      </c>
      <c r="H4919" t="s">
        <v>25</v>
      </c>
      <c r="I4919">
        <v>367.7</v>
      </c>
      <c r="J4919" t="s">
        <v>26</v>
      </c>
      <c r="K4919">
        <v>4000</v>
      </c>
      <c r="L4919">
        <v>6</v>
      </c>
      <c r="M4919">
        <v>1</v>
      </c>
      <c r="N4919" t="s">
        <v>27</v>
      </c>
      <c r="O4919" t="s">
        <v>32</v>
      </c>
      <c r="Q4919" t="s">
        <v>32</v>
      </c>
      <c r="R4919" t="s">
        <v>32</v>
      </c>
      <c r="S4919">
        <v>100</v>
      </c>
      <c r="T4919">
        <v>209.6</v>
      </c>
      <c r="U4919" t="s">
        <v>29</v>
      </c>
    </row>
    <row r="4920" spans="1:21" x14ac:dyDescent="0.35">
      <c r="A4920" t="s">
        <v>55</v>
      </c>
      <c r="B4920">
        <v>27</v>
      </c>
      <c r="C4920">
        <v>2024</v>
      </c>
      <c r="D4920" t="s">
        <v>192</v>
      </c>
      <c r="E4920">
        <v>147</v>
      </c>
      <c r="F4920" t="s">
        <v>175</v>
      </c>
      <c r="G4920" t="s">
        <v>24</v>
      </c>
      <c r="H4920" t="s">
        <v>25</v>
      </c>
      <c r="I4920">
        <v>425.25</v>
      </c>
      <c r="J4920" t="s">
        <v>26</v>
      </c>
      <c r="K4920">
        <v>2000</v>
      </c>
      <c r="L4920">
        <v>6</v>
      </c>
      <c r="M4920">
        <v>1</v>
      </c>
      <c r="N4920" t="s">
        <v>27</v>
      </c>
      <c r="O4920" t="s">
        <v>32</v>
      </c>
      <c r="Q4920" t="s">
        <v>32</v>
      </c>
      <c r="R4920" t="s">
        <v>27</v>
      </c>
      <c r="S4920">
        <v>50</v>
      </c>
      <c r="T4920">
        <v>384</v>
      </c>
      <c r="U4920" t="s">
        <v>29</v>
      </c>
    </row>
    <row r="4921" spans="1:21" x14ac:dyDescent="0.35">
      <c r="A4921" t="s">
        <v>56</v>
      </c>
      <c r="B4921">
        <v>28</v>
      </c>
      <c r="C4921">
        <v>2024</v>
      </c>
      <c r="D4921" t="s">
        <v>192</v>
      </c>
      <c r="E4921">
        <v>147</v>
      </c>
      <c r="F4921" t="s">
        <v>175</v>
      </c>
      <c r="G4921" t="s">
        <v>24</v>
      </c>
      <c r="H4921" t="s">
        <v>25</v>
      </c>
      <c r="I4921">
        <v>550</v>
      </c>
      <c r="J4921" t="s">
        <v>26</v>
      </c>
      <c r="K4921">
        <v>2000</v>
      </c>
      <c r="L4921">
        <v>6</v>
      </c>
      <c r="M4921">
        <v>1</v>
      </c>
      <c r="N4921" t="s">
        <v>27</v>
      </c>
      <c r="O4921" t="s">
        <v>32</v>
      </c>
      <c r="P4921">
        <v>21</v>
      </c>
      <c r="Q4921" t="s">
        <v>32</v>
      </c>
      <c r="R4921" t="s">
        <v>27</v>
      </c>
      <c r="S4921">
        <v>40</v>
      </c>
      <c r="T4921">
        <v>600</v>
      </c>
      <c r="U4921" t="s">
        <v>29</v>
      </c>
    </row>
    <row r="4922" spans="1:21" x14ac:dyDescent="0.35">
      <c r="A4922" t="s">
        <v>57</v>
      </c>
      <c r="B4922">
        <v>29</v>
      </c>
      <c r="C4922">
        <v>2024</v>
      </c>
      <c r="D4922" t="s">
        <v>192</v>
      </c>
      <c r="E4922">
        <v>147</v>
      </c>
      <c r="F4922" t="s">
        <v>175</v>
      </c>
      <c r="G4922" t="s">
        <v>24</v>
      </c>
      <c r="H4922" t="s">
        <v>25</v>
      </c>
      <c r="I4922">
        <v>82</v>
      </c>
      <c r="J4922" t="s">
        <v>26</v>
      </c>
      <c r="K4922">
        <v>2000</v>
      </c>
      <c r="L4922">
        <v>6</v>
      </c>
      <c r="M4922">
        <v>1</v>
      </c>
      <c r="N4922" t="s">
        <v>27</v>
      </c>
      <c r="O4922" t="s">
        <v>32</v>
      </c>
      <c r="Q4922" t="s">
        <v>32</v>
      </c>
      <c r="R4922" t="s">
        <v>27</v>
      </c>
      <c r="S4922">
        <v>50</v>
      </c>
      <c r="T4922">
        <v>214</v>
      </c>
      <c r="U4922" t="s">
        <v>29</v>
      </c>
    </row>
    <row r="4923" spans="1:21" x14ac:dyDescent="0.35">
      <c r="A4923" t="s">
        <v>40</v>
      </c>
      <c r="B4923">
        <v>11</v>
      </c>
      <c r="C4923">
        <v>2024</v>
      </c>
      <c r="D4923" t="s">
        <v>192</v>
      </c>
      <c r="E4923">
        <v>147</v>
      </c>
      <c r="F4923" t="s">
        <v>175</v>
      </c>
      <c r="G4923" t="s">
        <v>24</v>
      </c>
      <c r="H4923" t="s">
        <v>25</v>
      </c>
      <c r="I4923">
        <v>805</v>
      </c>
      <c r="J4923" t="s">
        <v>26</v>
      </c>
      <c r="K4923">
        <v>2000</v>
      </c>
      <c r="L4923">
        <v>6</v>
      </c>
      <c r="M4923">
        <v>1</v>
      </c>
      <c r="N4923" t="s">
        <v>27</v>
      </c>
      <c r="O4923" t="s">
        <v>27</v>
      </c>
      <c r="P4923">
        <v>18</v>
      </c>
      <c r="Q4923" t="s">
        <v>27</v>
      </c>
      <c r="R4923" t="s">
        <v>27</v>
      </c>
      <c r="S4923">
        <v>50</v>
      </c>
      <c r="T4923">
        <f>2*550</f>
        <v>1100</v>
      </c>
      <c r="U4923" t="s">
        <v>29</v>
      </c>
    </row>
    <row r="4924" spans="1:21" x14ac:dyDescent="0.35">
      <c r="A4924" t="s">
        <v>58</v>
      </c>
      <c r="B4924">
        <v>30</v>
      </c>
      <c r="C4924">
        <v>2024</v>
      </c>
      <c r="D4924" t="s">
        <v>192</v>
      </c>
      <c r="E4924">
        <v>147</v>
      </c>
      <c r="F4924" t="s">
        <v>175</v>
      </c>
      <c r="G4924" t="s">
        <v>24</v>
      </c>
      <c r="H4924" t="s">
        <v>25</v>
      </c>
      <c r="I4924">
        <v>375</v>
      </c>
      <c r="J4924" t="s">
        <v>26</v>
      </c>
      <c r="K4924">
        <v>4000</v>
      </c>
      <c r="L4924">
        <v>6</v>
      </c>
      <c r="M4924">
        <v>1</v>
      </c>
      <c r="N4924" t="s">
        <v>27</v>
      </c>
      <c r="O4924" t="s">
        <v>32</v>
      </c>
      <c r="Q4924" t="s">
        <v>32</v>
      </c>
      <c r="R4924" t="s">
        <v>32</v>
      </c>
      <c r="S4924">
        <v>0</v>
      </c>
      <c r="T4924">
        <v>375</v>
      </c>
      <c r="U4924" t="s">
        <v>29</v>
      </c>
    </row>
    <row r="4925" spans="1:21" x14ac:dyDescent="0.35">
      <c r="A4925" t="s">
        <v>59</v>
      </c>
      <c r="B4925">
        <v>31</v>
      </c>
      <c r="C4925">
        <v>2024</v>
      </c>
      <c r="D4925" t="s">
        <v>192</v>
      </c>
      <c r="E4925">
        <v>147</v>
      </c>
      <c r="F4925" t="s">
        <v>175</v>
      </c>
      <c r="G4925" t="s">
        <v>24</v>
      </c>
      <c r="H4925" t="s">
        <v>25</v>
      </c>
      <c r="I4925">
        <v>300</v>
      </c>
      <c r="J4925" t="s">
        <v>26</v>
      </c>
      <c r="K4925">
        <v>2000</v>
      </c>
      <c r="L4925">
        <v>6</v>
      </c>
      <c r="M4925">
        <v>1</v>
      </c>
      <c r="N4925" t="s">
        <v>27</v>
      </c>
      <c r="O4925" t="s">
        <v>32</v>
      </c>
      <c r="P4925">
        <v>19</v>
      </c>
      <c r="Q4925" t="s">
        <v>32</v>
      </c>
      <c r="R4925" t="s">
        <v>32</v>
      </c>
      <c r="S4925">
        <v>50</v>
      </c>
      <c r="T4925">
        <v>121</v>
      </c>
      <c r="U4925" t="s">
        <v>29</v>
      </c>
    </row>
    <row r="4926" spans="1:21" x14ac:dyDescent="0.35">
      <c r="A4926" t="s">
        <v>60</v>
      </c>
      <c r="B4926">
        <v>32</v>
      </c>
      <c r="C4926">
        <v>2024</v>
      </c>
      <c r="D4926" t="s">
        <v>192</v>
      </c>
      <c r="E4926">
        <v>147</v>
      </c>
      <c r="F4926" t="s">
        <v>175</v>
      </c>
      <c r="G4926" t="s">
        <v>24</v>
      </c>
      <c r="H4926" t="s">
        <v>25</v>
      </c>
      <c r="I4926">
        <v>1400</v>
      </c>
      <c r="J4926" t="s">
        <v>26</v>
      </c>
      <c r="K4926">
        <v>4000</v>
      </c>
      <c r="L4926">
        <v>6</v>
      </c>
      <c r="M4926">
        <v>1</v>
      </c>
      <c r="N4926" t="s">
        <v>27</v>
      </c>
      <c r="O4926" t="s">
        <v>32</v>
      </c>
      <c r="Q4926" t="s">
        <v>27</v>
      </c>
      <c r="R4926" t="s">
        <v>27</v>
      </c>
      <c r="S4926">
        <v>40</v>
      </c>
      <c r="T4926">
        <v>800</v>
      </c>
      <c r="U4926" t="s">
        <v>29</v>
      </c>
    </row>
    <row r="4927" spans="1:21" x14ac:dyDescent="0.35">
      <c r="A4927" t="s">
        <v>61</v>
      </c>
      <c r="B4927">
        <v>33</v>
      </c>
      <c r="C4927">
        <v>2024</v>
      </c>
      <c r="D4927" t="s">
        <v>192</v>
      </c>
      <c r="E4927">
        <v>147</v>
      </c>
      <c r="F4927" t="s">
        <v>175</v>
      </c>
      <c r="G4927" t="s">
        <v>24</v>
      </c>
      <c r="H4927" t="s">
        <v>25</v>
      </c>
      <c r="I4927">
        <v>378</v>
      </c>
      <c r="J4927" t="s">
        <v>26</v>
      </c>
      <c r="K4927">
        <v>4000</v>
      </c>
      <c r="L4927">
        <v>6</v>
      </c>
      <c r="M4927">
        <v>1</v>
      </c>
      <c r="N4927" t="s">
        <v>27</v>
      </c>
      <c r="O4927" t="s">
        <v>32</v>
      </c>
      <c r="P4927">
        <v>21</v>
      </c>
      <c r="Q4927" t="s">
        <v>32</v>
      </c>
      <c r="R4927" t="s">
        <v>32</v>
      </c>
      <c r="S4927">
        <v>100</v>
      </c>
      <c r="T4927">
        <v>378</v>
      </c>
      <c r="U4927" t="s">
        <v>29</v>
      </c>
    </row>
    <row r="4928" spans="1:21" x14ac:dyDescent="0.35">
      <c r="A4928" t="s">
        <v>62</v>
      </c>
      <c r="B4928">
        <v>34</v>
      </c>
      <c r="C4928">
        <v>2024</v>
      </c>
      <c r="D4928" t="s">
        <v>192</v>
      </c>
      <c r="E4928">
        <v>147</v>
      </c>
      <c r="F4928" t="s">
        <v>175</v>
      </c>
      <c r="G4928" t="s">
        <v>24</v>
      </c>
      <c r="H4928" t="s">
        <v>25</v>
      </c>
      <c r="I4928">
        <v>840</v>
      </c>
      <c r="J4928" t="s">
        <v>26</v>
      </c>
      <c r="K4928">
        <v>6000</v>
      </c>
      <c r="L4928">
        <v>6</v>
      </c>
      <c r="M4928">
        <v>1</v>
      </c>
      <c r="N4928" t="s">
        <v>27</v>
      </c>
      <c r="O4928" t="s">
        <v>32</v>
      </c>
      <c r="P4928">
        <v>21</v>
      </c>
      <c r="Q4928" t="s">
        <v>32</v>
      </c>
      <c r="R4928" t="s">
        <v>32</v>
      </c>
      <c r="S4928">
        <v>100</v>
      </c>
      <c r="T4928">
        <v>580</v>
      </c>
      <c r="U4928" t="s">
        <v>29</v>
      </c>
    </row>
    <row r="4929" spans="1:21" x14ac:dyDescent="0.35">
      <c r="A4929" t="s">
        <v>63</v>
      </c>
      <c r="B4929">
        <v>35</v>
      </c>
      <c r="C4929">
        <v>2024</v>
      </c>
      <c r="D4929" t="s">
        <v>192</v>
      </c>
      <c r="E4929">
        <v>147</v>
      </c>
      <c r="F4929" t="s">
        <v>175</v>
      </c>
      <c r="G4929" t="s">
        <v>24</v>
      </c>
      <c r="H4929" t="s">
        <v>25</v>
      </c>
      <c r="I4929">
        <v>400</v>
      </c>
      <c r="J4929" t="s">
        <v>26</v>
      </c>
      <c r="K4929">
        <v>4000</v>
      </c>
      <c r="L4929">
        <v>6</v>
      </c>
      <c r="M4929">
        <v>1</v>
      </c>
      <c r="N4929" t="s">
        <v>27</v>
      </c>
      <c r="O4929" t="s">
        <v>32</v>
      </c>
      <c r="Q4929" t="s">
        <v>32</v>
      </c>
      <c r="R4929" t="s">
        <v>27</v>
      </c>
      <c r="S4929">
        <v>50</v>
      </c>
      <c r="T4929">
        <v>300</v>
      </c>
      <c r="U4929" t="s">
        <v>29</v>
      </c>
    </row>
    <row r="4930" spans="1:21" x14ac:dyDescent="0.35">
      <c r="A4930" t="s">
        <v>64</v>
      </c>
      <c r="B4930">
        <v>36</v>
      </c>
      <c r="C4930">
        <v>2024</v>
      </c>
      <c r="D4930" t="s">
        <v>192</v>
      </c>
      <c r="E4930">
        <v>147</v>
      </c>
      <c r="F4930" t="s">
        <v>175</v>
      </c>
      <c r="G4930" t="s">
        <v>24</v>
      </c>
      <c r="H4930" t="s">
        <v>25</v>
      </c>
      <c r="I4930">
        <v>735</v>
      </c>
      <c r="J4930" t="s">
        <v>26</v>
      </c>
      <c r="K4930">
        <v>2000</v>
      </c>
      <c r="L4930">
        <v>6</v>
      </c>
      <c r="M4930">
        <v>1</v>
      </c>
      <c r="N4930" t="s">
        <v>27</v>
      </c>
      <c r="O4930" t="s">
        <v>32</v>
      </c>
      <c r="P4930">
        <v>21</v>
      </c>
      <c r="Q4930" t="s">
        <v>32</v>
      </c>
      <c r="R4930" t="s">
        <v>27</v>
      </c>
      <c r="S4930">
        <v>0</v>
      </c>
      <c r="T4930">
        <v>600</v>
      </c>
      <c r="U4930" t="s">
        <v>29</v>
      </c>
    </row>
    <row r="4931" spans="1:21" x14ac:dyDescent="0.35">
      <c r="A4931" t="s">
        <v>65</v>
      </c>
      <c r="B4931">
        <v>37</v>
      </c>
      <c r="C4931">
        <v>2024</v>
      </c>
      <c r="D4931" t="s">
        <v>192</v>
      </c>
      <c r="E4931">
        <v>147</v>
      </c>
      <c r="F4931" t="s">
        <v>175</v>
      </c>
      <c r="G4931" t="s">
        <v>24</v>
      </c>
      <c r="H4931" t="s">
        <v>25</v>
      </c>
      <c r="I4931">
        <v>402</v>
      </c>
      <c r="J4931" t="s">
        <v>26</v>
      </c>
      <c r="K4931">
        <v>2000</v>
      </c>
      <c r="L4931">
        <v>6</v>
      </c>
      <c r="M4931">
        <v>1</v>
      </c>
      <c r="N4931" t="s">
        <v>27</v>
      </c>
      <c r="O4931" t="s">
        <v>32</v>
      </c>
      <c r="Q4931" t="s">
        <v>32</v>
      </c>
      <c r="R4931" t="s">
        <v>32</v>
      </c>
      <c r="S4931">
        <v>40</v>
      </c>
      <c r="T4931">
        <v>500</v>
      </c>
      <c r="U4931" t="s">
        <v>29</v>
      </c>
    </row>
    <row r="4932" spans="1:21" x14ac:dyDescent="0.35">
      <c r="A4932" t="s">
        <v>66</v>
      </c>
      <c r="B4932">
        <v>38</v>
      </c>
      <c r="C4932">
        <v>2024</v>
      </c>
      <c r="D4932" t="s">
        <v>192</v>
      </c>
      <c r="E4932">
        <v>147</v>
      </c>
      <c r="F4932" t="s">
        <v>175</v>
      </c>
      <c r="G4932" t="s">
        <v>24</v>
      </c>
      <c r="H4932" t="s">
        <v>25</v>
      </c>
      <c r="I4932">
        <v>405</v>
      </c>
      <c r="J4932" t="s">
        <v>26</v>
      </c>
      <c r="K4932">
        <v>2000</v>
      </c>
      <c r="L4932">
        <v>6</v>
      </c>
      <c r="M4932">
        <v>1</v>
      </c>
      <c r="N4932" t="s">
        <v>27</v>
      </c>
      <c r="O4932" t="s">
        <v>32</v>
      </c>
      <c r="Q4932" t="s">
        <v>32</v>
      </c>
      <c r="R4932" t="s">
        <v>32</v>
      </c>
      <c r="S4932">
        <v>40</v>
      </c>
      <c r="T4932">
        <v>405</v>
      </c>
      <c r="U4932" t="s">
        <v>29</v>
      </c>
    </row>
    <row r="4933" spans="1:21" x14ac:dyDescent="0.35">
      <c r="A4933" t="s">
        <v>67</v>
      </c>
      <c r="B4933">
        <v>39</v>
      </c>
      <c r="C4933">
        <v>2024</v>
      </c>
      <c r="D4933" t="s">
        <v>192</v>
      </c>
      <c r="E4933">
        <v>147</v>
      </c>
      <c r="F4933" t="s">
        <v>175</v>
      </c>
      <c r="G4933" t="s">
        <v>24</v>
      </c>
      <c r="H4933" t="s">
        <v>25</v>
      </c>
      <c r="I4933">
        <v>308.5</v>
      </c>
      <c r="J4933" t="s">
        <v>26</v>
      </c>
      <c r="K4933">
        <v>2000</v>
      </c>
      <c r="L4933">
        <v>6</v>
      </c>
      <c r="M4933">
        <v>1</v>
      </c>
      <c r="N4933" t="s">
        <v>27</v>
      </c>
      <c r="O4933" t="s">
        <v>32</v>
      </c>
      <c r="P4933">
        <v>18</v>
      </c>
      <c r="Q4933" t="s">
        <v>32</v>
      </c>
      <c r="R4933" t="s">
        <v>32</v>
      </c>
      <c r="S4933">
        <v>50</v>
      </c>
      <c r="T4933">
        <v>308.5</v>
      </c>
      <c r="U4933" t="s">
        <v>29</v>
      </c>
    </row>
    <row r="4934" spans="1:21" x14ac:dyDescent="0.35">
      <c r="A4934" t="s">
        <v>68</v>
      </c>
      <c r="B4934">
        <v>40</v>
      </c>
      <c r="C4934">
        <v>2024</v>
      </c>
      <c r="D4934" t="s">
        <v>192</v>
      </c>
      <c r="E4934">
        <v>147</v>
      </c>
      <c r="F4934" t="s">
        <v>175</v>
      </c>
      <c r="G4934" t="s">
        <v>24</v>
      </c>
      <c r="H4934" t="s">
        <v>25</v>
      </c>
      <c r="I4934">
        <v>500</v>
      </c>
      <c r="J4934" t="s">
        <v>26</v>
      </c>
      <c r="K4934">
        <v>2000</v>
      </c>
      <c r="L4934">
        <v>6</v>
      </c>
      <c r="M4934">
        <v>2</v>
      </c>
      <c r="N4934" t="s">
        <v>27</v>
      </c>
      <c r="O4934" t="s">
        <v>32</v>
      </c>
      <c r="Q4934" t="s">
        <v>27</v>
      </c>
      <c r="R4934" t="s">
        <v>27</v>
      </c>
      <c r="S4934">
        <v>40</v>
      </c>
      <c r="T4934">
        <v>400</v>
      </c>
      <c r="U4934" t="s">
        <v>29</v>
      </c>
    </row>
    <row r="4935" spans="1:21" x14ac:dyDescent="0.35">
      <c r="A4935" t="s">
        <v>69</v>
      </c>
      <c r="B4935">
        <v>41</v>
      </c>
      <c r="C4935">
        <v>2024</v>
      </c>
      <c r="D4935" t="s">
        <v>192</v>
      </c>
      <c r="E4935">
        <v>147</v>
      </c>
      <c r="F4935" t="s">
        <v>175</v>
      </c>
      <c r="G4935" t="s">
        <v>24</v>
      </c>
      <c r="H4935" t="s">
        <v>25</v>
      </c>
      <c r="I4935">
        <v>1073</v>
      </c>
      <c r="J4935" t="s">
        <v>26</v>
      </c>
      <c r="K4935">
        <v>2000</v>
      </c>
      <c r="L4935">
        <v>6</v>
      </c>
      <c r="M4935">
        <v>1</v>
      </c>
      <c r="N4935" t="s">
        <v>27</v>
      </c>
      <c r="O4935" t="s">
        <v>32</v>
      </c>
      <c r="Q4935" t="s">
        <v>32</v>
      </c>
      <c r="R4935" t="s">
        <v>32</v>
      </c>
      <c r="S4935">
        <v>60</v>
      </c>
      <c r="T4935">
        <v>702</v>
      </c>
      <c r="U4935" t="s">
        <v>29</v>
      </c>
    </row>
    <row r="4936" spans="1:21" x14ac:dyDescent="0.35">
      <c r="A4936" t="s">
        <v>70</v>
      </c>
      <c r="B4936">
        <v>42</v>
      </c>
      <c r="C4936">
        <v>2024</v>
      </c>
      <c r="D4936" t="s">
        <v>192</v>
      </c>
      <c r="E4936">
        <v>147</v>
      </c>
      <c r="F4936" t="s">
        <v>175</v>
      </c>
      <c r="G4936" t="s">
        <v>24</v>
      </c>
      <c r="H4936" t="s">
        <v>25</v>
      </c>
      <c r="I4936">
        <v>35</v>
      </c>
      <c r="J4936" t="s">
        <v>26</v>
      </c>
      <c r="K4936">
        <v>2000</v>
      </c>
      <c r="L4936">
        <v>6</v>
      </c>
      <c r="M4936">
        <v>1</v>
      </c>
      <c r="N4936" t="s">
        <v>27</v>
      </c>
      <c r="O4936" t="s">
        <v>32</v>
      </c>
      <c r="P4936">
        <v>18</v>
      </c>
      <c r="Q4936" t="s">
        <v>32</v>
      </c>
      <c r="R4936" t="s">
        <v>32</v>
      </c>
      <c r="S4936">
        <v>100</v>
      </c>
      <c r="T4936">
        <v>360</v>
      </c>
      <c r="U4936" t="s">
        <v>29</v>
      </c>
    </row>
    <row r="4937" spans="1:21" x14ac:dyDescent="0.35">
      <c r="A4937" t="s">
        <v>71</v>
      </c>
      <c r="B4937">
        <v>44</v>
      </c>
      <c r="C4937">
        <v>2024</v>
      </c>
      <c r="D4937" t="s">
        <v>192</v>
      </c>
      <c r="E4937">
        <v>147</v>
      </c>
      <c r="F4937" t="s">
        <v>175</v>
      </c>
      <c r="G4937" t="s">
        <v>24</v>
      </c>
      <c r="H4937" t="s">
        <v>25</v>
      </c>
      <c r="I4937">
        <v>1090</v>
      </c>
      <c r="J4937" t="s">
        <v>26</v>
      </c>
      <c r="K4937">
        <v>4000</v>
      </c>
      <c r="L4937">
        <v>6</v>
      </c>
      <c r="M4937">
        <v>1</v>
      </c>
      <c r="N4937" t="s">
        <v>27</v>
      </c>
      <c r="O4937" t="s">
        <v>32</v>
      </c>
      <c r="Q4937" t="s">
        <v>32</v>
      </c>
      <c r="R4937" t="s">
        <v>27</v>
      </c>
      <c r="S4937">
        <v>40</v>
      </c>
      <c r="T4937">
        <v>1090</v>
      </c>
      <c r="U4937" t="s">
        <v>29</v>
      </c>
    </row>
    <row r="4938" spans="1:21" x14ac:dyDescent="0.35">
      <c r="A4938" t="s">
        <v>72</v>
      </c>
      <c r="B4938">
        <v>45</v>
      </c>
      <c r="C4938">
        <v>2024</v>
      </c>
      <c r="D4938" t="s">
        <v>192</v>
      </c>
      <c r="E4938">
        <v>147</v>
      </c>
      <c r="F4938" t="s">
        <v>175</v>
      </c>
      <c r="G4938" t="s">
        <v>24</v>
      </c>
      <c r="H4938" t="s">
        <v>25</v>
      </c>
      <c r="I4938">
        <v>580</v>
      </c>
      <c r="J4938" t="s">
        <v>26</v>
      </c>
      <c r="K4938">
        <v>2000</v>
      </c>
      <c r="L4938">
        <v>6</v>
      </c>
      <c r="M4938">
        <v>1</v>
      </c>
      <c r="N4938" t="s">
        <v>27</v>
      </c>
      <c r="O4938" t="s">
        <v>32</v>
      </c>
      <c r="P4938">
        <v>21</v>
      </c>
      <c r="Q4938" t="s">
        <v>32</v>
      </c>
      <c r="R4938" t="s">
        <v>27</v>
      </c>
      <c r="S4938">
        <v>100</v>
      </c>
      <c r="T4938">
        <v>155</v>
      </c>
      <c r="U4938" t="s">
        <v>29</v>
      </c>
    </row>
    <row r="4939" spans="1:21" x14ac:dyDescent="0.35">
      <c r="A4939" t="s">
        <v>73</v>
      </c>
      <c r="B4939">
        <v>46</v>
      </c>
      <c r="C4939">
        <v>2024</v>
      </c>
      <c r="D4939" t="s">
        <v>192</v>
      </c>
      <c r="E4939">
        <v>147</v>
      </c>
      <c r="F4939" t="s">
        <v>175</v>
      </c>
      <c r="G4939" t="s">
        <v>24</v>
      </c>
      <c r="H4939" t="s">
        <v>25</v>
      </c>
      <c r="I4939">
        <v>400</v>
      </c>
      <c r="J4939" t="s">
        <v>26</v>
      </c>
      <c r="K4939">
        <v>4000</v>
      </c>
      <c r="L4939">
        <v>6</v>
      </c>
      <c r="M4939">
        <v>1</v>
      </c>
      <c r="N4939" t="s">
        <v>27</v>
      </c>
      <c r="O4939" t="s">
        <v>32</v>
      </c>
      <c r="P4939">
        <v>18</v>
      </c>
      <c r="Q4939" t="s">
        <v>32</v>
      </c>
      <c r="R4939" t="s">
        <v>27</v>
      </c>
      <c r="S4939">
        <v>0</v>
      </c>
      <c r="T4939">
        <v>400</v>
      </c>
      <c r="U4939" t="s">
        <v>39</v>
      </c>
    </row>
    <row r="4940" spans="1:21" x14ac:dyDescent="0.35">
      <c r="A4940" t="s">
        <v>74</v>
      </c>
      <c r="B4940">
        <v>47</v>
      </c>
      <c r="C4940">
        <v>2024</v>
      </c>
      <c r="D4940" t="s">
        <v>192</v>
      </c>
      <c r="E4940">
        <v>147</v>
      </c>
      <c r="F4940" t="s">
        <v>175</v>
      </c>
      <c r="G4940" t="s">
        <v>24</v>
      </c>
      <c r="H4940" t="s">
        <v>25</v>
      </c>
      <c r="I4940">
        <v>505</v>
      </c>
      <c r="J4940" t="s">
        <v>26</v>
      </c>
      <c r="K4940">
        <v>2000</v>
      </c>
      <c r="L4940">
        <v>6</v>
      </c>
      <c r="M4940">
        <v>1</v>
      </c>
      <c r="N4940" t="s">
        <v>27</v>
      </c>
      <c r="O4940" t="s">
        <v>32</v>
      </c>
      <c r="Q4940" t="s">
        <v>32</v>
      </c>
      <c r="R4940" t="s">
        <v>32</v>
      </c>
      <c r="S4940">
        <v>40</v>
      </c>
      <c r="T4940">
        <v>310</v>
      </c>
      <c r="U4940" t="s">
        <v>29</v>
      </c>
    </row>
    <row r="4941" spans="1:21" x14ac:dyDescent="0.35">
      <c r="A4941" t="s">
        <v>75</v>
      </c>
      <c r="B4941">
        <v>48</v>
      </c>
      <c r="C4941">
        <v>2024</v>
      </c>
      <c r="D4941" t="s">
        <v>192</v>
      </c>
      <c r="E4941">
        <v>147</v>
      </c>
      <c r="F4941" t="s">
        <v>175</v>
      </c>
      <c r="G4941" t="s">
        <v>24</v>
      </c>
      <c r="H4941" t="s">
        <v>25</v>
      </c>
      <c r="I4941">
        <v>1286.48</v>
      </c>
      <c r="J4941" t="s">
        <v>26</v>
      </c>
      <c r="K4941">
        <v>2000</v>
      </c>
      <c r="L4941">
        <v>6</v>
      </c>
      <c r="M4941">
        <v>2</v>
      </c>
      <c r="N4941" t="s">
        <v>27</v>
      </c>
      <c r="O4941" t="s">
        <v>32</v>
      </c>
      <c r="P4941">
        <v>21</v>
      </c>
      <c r="Q4941" t="s">
        <v>32</v>
      </c>
      <c r="R4941" t="s">
        <v>32</v>
      </c>
      <c r="S4941">
        <v>48</v>
      </c>
      <c r="T4941">
        <v>469.48</v>
      </c>
      <c r="U4941" t="s">
        <v>29</v>
      </c>
    </row>
    <row r="4942" spans="1:21" x14ac:dyDescent="0.35">
      <c r="A4942" t="s">
        <v>76</v>
      </c>
      <c r="B4942">
        <v>49</v>
      </c>
      <c r="C4942">
        <v>2024</v>
      </c>
      <c r="D4942" t="s">
        <v>192</v>
      </c>
      <c r="E4942">
        <v>147</v>
      </c>
      <c r="F4942" t="s">
        <v>175</v>
      </c>
      <c r="G4942" t="s">
        <v>24</v>
      </c>
      <c r="H4942" t="s">
        <v>25</v>
      </c>
      <c r="I4942">
        <v>200</v>
      </c>
      <c r="J4942" t="s">
        <v>26</v>
      </c>
      <c r="K4942">
        <v>4000</v>
      </c>
      <c r="L4942">
        <v>6</v>
      </c>
      <c r="M4942">
        <v>1</v>
      </c>
      <c r="N4942" t="s">
        <v>27</v>
      </c>
      <c r="O4942" t="s">
        <v>32</v>
      </c>
      <c r="Q4942" t="s">
        <v>32</v>
      </c>
      <c r="R4942" t="s">
        <v>32</v>
      </c>
      <c r="S4942">
        <v>40</v>
      </c>
      <c r="T4942">
        <v>193</v>
      </c>
      <c r="U4942" t="s">
        <v>29</v>
      </c>
    </row>
    <row r="4943" spans="1:21" x14ac:dyDescent="0.35">
      <c r="A4943" t="s">
        <v>77</v>
      </c>
      <c r="B4943">
        <v>50</v>
      </c>
      <c r="C4943">
        <v>2024</v>
      </c>
      <c r="D4943" t="s">
        <v>192</v>
      </c>
      <c r="E4943">
        <v>147</v>
      </c>
      <c r="F4943" t="s">
        <v>175</v>
      </c>
      <c r="G4943" t="s">
        <v>24</v>
      </c>
      <c r="H4943" t="s">
        <v>25</v>
      </c>
      <c r="I4943">
        <v>650</v>
      </c>
      <c r="J4943" t="s">
        <v>26</v>
      </c>
      <c r="K4943">
        <v>4000</v>
      </c>
      <c r="L4943">
        <v>6</v>
      </c>
      <c r="M4943">
        <v>1</v>
      </c>
      <c r="N4943" t="s">
        <v>27</v>
      </c>
      <c r="O4943" t="s">
        <v>32</v>
      </c>
      <c r="P4943">
        <v>18</v>
      </c>
      <c r="Q4943" t="s">
        <v>32</v>
      </c>
      <c r="R4943" t="s">
        <v>32</v>
      </c>
      <c r="S4943">
        <v>30</v>
      </c>
      <c r="T4943">
        <v>525</v>
      </c>
      <c r="U4943" t="s">
        <v>39</v>
      </c>
    </row>
    <row r="4944" spans="1:21" x14ac:dyDescent="0.35">
      <c r="A4944" t="s">
        <v>78</v>
      </c>
      <c r="B4944">
        <v>51</v>
      </c>
      <c r="C4944">
        <v>2024</v>
      </c>
      <c r="D4944" t="s">
        <v>192</v>
      </c>
      <c r="E4944">
        <v>147</v>
      </c>
      <c r="F4944" t="s">
        <v>175</v>
      </c>
      <c r="G4944" t="s">
        <v>24</v>
      </c>
      <c r="H4944" t="s">
        <v>25</v>
      </c>
      <c r="I4944">
        <v>302</v>
      </c>
      <c r="J4944" t="s">
        <v>26</v>
      </c>
      <c r="K4944">
        <v>2000</v>
      </c>
      <c r="L4944">
        <v>6</v>
      </c>
      <c r="M4944">
        <v>1</v>
      </c>
      <c r="N4944" t="s">
        <v>27</v>
      </c>
      <c r="O4944" t="s">
        <v>32</v>
      </c>
      <c r="P4944">
        <v>18</v>
      </c>
      <c r="Q4944" t="s">
        <v>32</v>
      </c>
      <c r="R4944" t="s">
        <v>27</v>
      </c>
      <c r="S4944">
        <v>60</v>
      </c>
      <c r="T4944">
        <v>337</v>
      </c>
      <c r="U4944" t="s">
        <v>29</v>
      </c>
    </row>
    <row r="4945" spans="1:21" x14ac:dyDescent="0.35">
      <c r="A4945" t="s">
        <v>79</v>
      </c>
      <c r="B4945">
        <v>53</v>
      </c>
      <c r="C4945">
        <v>2024</v>
      </c>
      <c r="D4945" t="s">
        <v>192</v>
      </c>
      <c r="E4945">
        <v>147</v>
      </c>
      <c r="F4945" t="s">
        <v>175</v>
      </c>
      <c r="G4945" t="s">
        <v>24</v>
      </c>
      <c r="H4945" t="s">
        <v>25</v>
      </c>
      <c r="I4945">
        <v>511</v>
      </c>
      <c r="J4945" t="s">
        <v>26</v>
      </c>
      <c r="K4945">
        <v>4000</v>
      </c>
      <c r="L4945">
        <v>6</v>
      </c>
      <c r="M4945">
        <v>1</v>
      </c>
      <c r="N4945" t="s">
        <v>27</v>
      </c>
      <c r="O4945" t="s">
        <v>32</v>
      </c>
      <c r="Q4945" t="s">
        <v>32</v>
      </c>
      <c r="R4945" t="s">
        <v>27</v>
      </c>
      <c r="S4945">
        <v>100</v>
      </c>
      <c r="T4945">
        <v>996</v>
      </c>
      <c r="U4945" t="s">
        <v>39</v>
      </c>
    </row>
    <row r="4946" spans="1:21" x14ac:dyDescent="0.35">
      <c r="A4946" t="s">
        <v>80</v>
      </c>
      <c r="B4946">
        <v>54</v>
      </c>
      <c r="C4946">
        <v>2024</v>
      </c>
      <c r="D4946" t="s">
        <v>192</v>
      </c>
      <c r="E4946">
        <v>147</v>
      </c>
      <c r="F4946" t="s">
        <v>175</v>
      </c>
      <c r="G4946" t="s">
        <v>24</v>
      </c>
      <c r="H4946" t="s">
        <v>25</v>
      </c>
      <c r="I4946">
        <v>400</v>
      </c>
      <c r="J4946" t="s">
        <v>26</v>
      </c>
      <c r="K4946">
        <v>2000</v>
      </c>
      <c r="L4946">
        <v>6</v>
      </c>
      <c r="M4946">
        <v>1</v>
      </c>
      <c r="N4946" t="s">
        <v>27</v>
      </c>
      <c r="O4946" t="s">
        <v>32</v>
      </c>
      <c r="Q4946" t="s">
        <v>32</v>
      </c>
      <c r="R4946" t="s">
        <v>32</v>
      </c>
      <c r="S4946">
        <v>50</v>
      </c>
      <c r="T4946">
        <v>400</v>
      </c>
      <c r="U4946" t="s">
        <v>29</v>
      </c>
    </row>
    <row r="4947" spans="1:21" x14ac:dyDescent="0.35">
      <c r="A4947" t="s">
        <v>81</v>
      </c>
      <c r="B4947">
        <v>55</v>
      </c>
      <c r="C4947">
        <v>2024</v>
      </c>
      <c r="D4947" t="s">
        <v>192</v>
      </c>
      <c r="E4947">
        <v>147</v>
      </c>
      <c r="F4947" t="s">
        <v>175</v>
      </c>
      <c r="G4947" t="s">
        <v>24</v>
      </c>
      <c r="H4947" t="s">
        <v>25</v>
      </c>
      <c r="I4947">
        <v>60</v>
      </c>
      <c r="J4947" t="s">
        <v>26</v>
      </c>
      <c r="K4947">
        <v>4000</v>
      </c>
      <c r="L4947">
        <v>6</v>
      </c>
      <c r="M4947">
        <v>2</v>
      </c>
      <c r="N4947" t="s">
        <v>27</v>
      </c>
      <c r="O4947" t="s">
        <v>32</v>
      </c>
      <c r="Q4947" t="s">
        <v>32</v>
      </c>
      <c r="R4947" t="s">
        <v>27</v>
      </c>
      <c r="S4947">
        <v>30</v>
      </c>
      <c r="T4947">
        <v>60</v>
      </c>
      <c r="U4947" t="s">
        <v>39</v>
      </c>
    </row>
    <row r="4948" spans="1:21" x14ac:dyDescent="0.35">
      <c r="A4948" t="s">
        <v>82</v>
      </c>
      <c r="B4948">
        <v>56</v>
      </c>
      <c r="C4948">
        <v>2024</v>
      </c>
      <c r="D4948" t="s">
        <v>192</v>
      </c>
      <c r="E4948">
        <v>147</v>
      </c>
      <c r="F4948" t="s">
        <v>175</v>
      </c>
      <c r="G4948" t="s">
        <v>24</v>
      </c>
      <c r="H4948" t="s">
        <v>25</v>
      </c>
      <c r="I4948">
        <v>400</v>
      </c>
      <c r="J4948" t="s">
        <v>26</v>
      </c>
      <c r="K4948">
        <v>4000</v>
      </c>
      <c r="L4948">
        <v>6</v>
      </c>
      <c r="M4948">
        <v>1</v>
      </c>
      <c r="N4948" t="s">
        <v>27</v>
      </c>
      <c r="O4948" t="s">
        <v>27</v>
      </c>
      <c r="Q4948" t="s">
        <v>27</v>
      </c>
      <c r="R4948" t="s">
        <v>27</v>
      </c>
      <c r="S4948">
        <v>40</v>
      </c>
      <c r="T4948">
        <v>310</v>
      </c>
      <c r="U4948" t="s">
        <v>27</v>
      </c>
    </row>
    <row r="4949" spans="1:21" x14ac:dyDescent="0.35">
      <c r="A4949" t="s">
        <v>21</v>
      </c>
      <c r="B4949">
        <v>1</v>
      </c>
      <c r="C4949">
        <v>2024</v>
      </c>
      <c r="D4949" t="s">
        <v>193</v>
      </c>
      <c r="E4949">
        <v>148</v>
      </c>
      <c r="F4949" t="s">
        <v>194</v>
      </c>
      <c r="G4949" t="s">
        <v>95</v>
      </c>
      <c r="H4949" t="s">
        <v>88</v>
      </c>
      <c r="I4949">
        <v>25</v>
      </c>
      <c r="J4949" t="s">
        <v>27</v>
      </c>
      <c r="K4949">
        <v>1</v>
      </c>
      <c r="L4949">
        <v>0</v>
      </c>
      <c r="M4949">
        <v>0</v>
      </c>
      <c r="N4949" t="s">
        <v>27</v>
      </c>
      <c r="O4949" t="s">
        <v>27</v>
      </c>
      <c r="P4949" t="s">
        <v>28</v>
      </c>
      <c r="Q4949" t="s">
        <v>27</v>
      </c>
      <c r="R4949" t="s">
        <v>27</v>
      </c>
      <c r="S4949">
        <v>0</v>
      </c>
      <c r="T4949">
        <v>50</v>
      </c>
      <c r="U4949" t="s">
        <v>27</v>
      </c>
    </row>
    <row r="4950" spans="1:21" x14ac:dyDescent="0.35">
      <c r="A4950" t="s">
        <v>30</v>
      </c>
      <c r="B4950">
        <v>2</v>
      </c>
      <c r="C4950">
        <v>2024</v>
      </c>
      <c r="D4950" t="s">
        <v>193</v>
      </c>
      <c r="E4950">
        <v>148</v>
      </c>
      <c r="F4950" t="s">
        <v>194</v>
      </c>
      <c r="G4950" t="s">
        <v>95</v>
      </c>
      <c r="H4950" t="s">
        <v>25</v>
      </c>
      <c r="I4950">
        <v>330</v>
      </c>
      <c r="J4950" t="s">
        <v>27</v>
      </c>
      <c r="K4950">
        <v>2001</v>
      </c>
      <c r="L4950">
        <v>2</v>
      </c>
      <c r="M4950">
        <v>1</v>
      </c>
      <c r="N4950" t="s">
        <v>27</v>
      </c>
      <c r="O4950" t="s">
        <v>27</v>
      </c>
      <c r="P4950">
        <v>18</v>
      </c>
      <c r="Q4950" t="s">
        <v>27</v>
      </c>
      <c r="R4950" t="s">
        <v>27</v>
      </c>
      <c r="S4950">
        <v>0</v>
      </c>
      <c r="T4950">
        <v>180</v>
      </c>
      <c r="U4950" t="s">
        <v>27</v>
      </c>
    </row>
    <row r="4951" spans="1:21" x14ac:dyDescent="0.35">
      <c r="A4951" t="s">
        <v>33</v>
      </c>
      <c r="B4951">
        <v>4</v>
      </c>
      <c r="C4951">
        <v>2024</v>
      </c>
      <c r="D4951" t="s">
        <v>193</v>
      </c>
      <c r="E4951">
        <v>148</v>
      </c>
      <c r="F4951" t="s">
        <v>194</v>
      </c>
      <c r="G4951" t="s">
        <v>95</v>
      </c>
      <c r="H4951" t="s">
        <v>27</v>
      </c>
      <c r="J4951" t="s">
        <v>28</v>
      </c>
      <c r="K4951" t="s">
        <v>28</v>
      </c>
      <c r="L4951" t="s">
        <v>28</v>
      </c>
      <c r="M4951" t="s">
        <v>28</v>
      </c>
      <c r="N4951" t="s">
        <v>28</v>
      </c>
      <c r="O4951" t="s">
        <v>28</v>
      </c>
      <c r="P4951" t="s">
        <v>28</v>
      </c>
      <c r="Q4951" t="s">
        <v>28</v>
      </c>
      <c r="R4951" t="s">
        <v>28</v>
      </c>
      <c r="S4951" t="s">
        <v>28</v>
      </c>
      <c r="U4951" t="s">
        <v>28</v>
      </c>
    </row>
    <row r="4952" spans="1:21" x14ac:dyDescent="0.35">
      <c r="A4952" t="s">
        <v>34</v>
      </c>
      <c r="B4952">
        <v>5</v>
      </c>
      <c r="C4952">
        <v>2024</v>
      </c>
      <c r="D4952" t="s">
        <v>193</v>
      </c>
      <c r="E4952">
        <v>148</v>
      </c>
      <c r="F4952" t="s">
        <v>194</v>
      </c>
      <c r="G4952" t="s">
        <v>95</v>
      </c>
      <c r="H4952" t="s">
        <v>25</v>
      </c>
      <c r="I4952">
        <v>150</v>
      </c>
      <c r="J4952" t="s">
        <v>27</v>
      </c>
      <c r="K4952">
        <v>10001</v>
      </c>
      <c r="L4952">
        <v>2</v>
      </c>
      <c r="M4952">
        <v>2</v>
      </c>
      <c r="N4952" t="s">
        <v>27</v>
      </c>
      <c r="O4952" t="s">
        <v>27</v>
      </c>
      <c r="P4952" t="s">
        <v>28</v>
      </c>
      <c r="Q4952" t="s">
        <v>27</v>
      </c>
      <c r="R4952" t="s">
        <v>27</v>
      </c>
      <c r="S4952">
        <v>0</v>
      </c>
      <c r="T4952">
        <v>200</v>
      </c>
      <c r="U4952" t="s">
        <v>39</v>
      </c>
    </row>
    <row r="4953" spans="1:21" x14ac:dyDescent="0.35">
      <c r="A4953" t="s">
        <v>35</v>
      </c>
      <c r="B4953">
        <v>6</v>
      </c>
      <c r="C4953">
        <v>2024</v>
      </c>
      <c r="D4953" t="s">
        <v>193</v>
      </c>
      <c r="E4953">
        <v>148</v>
      </c>
      <c r="F4953" t="s">
        <v>194</v>
      </c>
      <c r="G4953" t="s">
        <v>95</v>
      </c>
      <c r="H4953" t="s">
        <v>88</v>
      </c>
      <c r="I4953">
        <v>0</v>
      </c>
      <c r="J4953" t="s">
        <v>27</v>
      </c>
      <c r="K4953">
        <v>0</v>
      </c>
      <c r="L4953">
        <v>0</v>
      </c>
      <c r="M4953">
        <v>0</v>
      </c>
      <c r="N4953" t="s">
        <v>27</v>
      </c>
      <c r="O4953" t="s">
        <v>27</v>
      </c>
      <c r="P4953" t="s">
        <v>28</v>
      </c>
      <c r="Q4953" t="s">
        <v>27</v>
      </c>
      <c r="R4953" t="s">
        <v>27</v>
      </c>
      <c r="S4953">
        <v>0</v>
      </c>
      <c r="T4953">
        <v>0</v>
      </c>
      <c r="U4953" t="s">
        <v>27</v>
      </c>
    </row>
    <row r="4954" spans="1:21" x14ac:dyDescent="0.35">
      <c r="A4954" t="s">
        <v>36</v>
      </c>
      <c r="B4954">
        <v>8</v>
      </c>
      <c r="C4954">
        <v>2024</v>
      </c>
      <c r="D4954" t="s">
        <v>193</v>
      </c>
      <c r="E4954">
        <v>148</v>
      </c>
      <c r="F4954" t="s">
        <v>194</v>
      </c>
      <c r="G4954" t="s">
        <v>95</v>
      </c>
      <c r="H4954" t="s">
        <v>27</v>
      </c>
      <c r="J4954" t="s">
        <v>28</v>
      </c>
      <c r="K4954" t="s">
        <v>28</v>
      </c>
      <c r="L4954" t="s">
        <v>28</v>
      </c>
      <c r="M4954" t="s">
        <v>28</v>
      </c>
      <c r="N4954" t="s">
        <v>28</v>
      </c>
      <c r="O4954" t="s">
        <v>28</v>
      </c>
      <c r="P4954" t="s">
        <v>28</v>
      </c>
      <c r="Q4954" t="s">
        <v>28</v>
      </c>
      <c r="R4954" t="s">
        <v>28</v>
      </c>
      <c r="S4954" t="s">
        <v>28</v>
      </c>
      <c r="U4954" t="s">
        <v>28</v>
      </c>
    </row>
    <row r="4955" spans="1:21" x14ac:dyDescent="0.35">
      <c r="A4955" t="s">
        <v>37</v>
      </c>
      <c r="B4955">
        <v>9</v>
      </c>
      <c r="C4955">
        <v>2024</v>
      </c>
      <c r="D4955" t="s">
        <v>193</v>
      </c>
      <c r="E4955">
        <v>148</v>
      </c>
      <c r="F4955" t="s">
        <v>194</v>
      </c>
      <c r="G4955" t="s">
        <v>95</v>
      </c>
      <c r="H4955" t="s">
        <v>25</v>
      </c>
      <c r="I4955">
        <v>250</v>
      </c>
      <c r="J4955" t="s">
        <v>27</v>
      </c>
      <c r="K4955">
        <v>2001</v>
      </c>
      <c r="L4955" s="7">
        <v>2</v>
      </c>
      <c r="M4955">
        <v>0</v>
      </c>
      <c r="N4955" t="s">
        <v>27</v>
      </c>
      <c r="O4955" t="s">
        <v>27</v>
      </c>
      <c r="P4955">
        <v>18</v>
      </c>
      <c r="Q4955" t="s">
        <v>27</v>
      </c>
      <c r="R4955" t="s">
        <v>27</v>
      </c>
      <c r="S4955">
        <v>0</v>
      </c>
      <c r="T4955">
        <v>200</v>
      </c>
      <c r="U4955" t="s">
        <v>27</v>
      </c>
    </row>
    <row r="4956" spans="1:21" x14ac:dyDescent="0.35">
      <c r="A4956" t="s">
        <v>38</v>
      </c>
      <c r="B4956">
        <v>10</v>
      </c>
      <c r="C4956">
        <v>2024</v>
      </c>
      <c r="D4956" t="s">
        <v>193</v>
      </c>
      <c r="E4956">
        <v>148</v>
      </c>
      <c r="F4956" t="s">
        <v>194</v>
      </c>
      <c r="G4956" t="s">
        <v>95</v>
      </c>
      <c r="H4956" t="s">
        <v>27</v>
      </c>
      <c r="J4956" t="s">
        <v>28</v>
      </c>
      <c r="K4956" t="s">
        <v>28</v>
      </c>
      <c r="L4956" t="s">
        <v>28</v>
      </c>
      <c r="M4956" t="s">
        <v>28</v>
      </c>
      <c r="N4956" t="s">
        <v>28</v>
      </c>
      <c r="O4956" t="s">
        <v>28</v>
      </c>
      <c r="P4956" t="s">
        <v>28</v>
      </c>
      <c r="Q4956" t="s">
        <v>28</v>
      </c>
      <c r="R4956" t="s">
        <v>28</v>
      </c>
      <c r="S4956" t="s">
        <v>28</v>
      </c>
      <c r="U4956" t="s">
        <v>28</v>
      </c>
    </row>
    <row r="4957" spans="1:21" x14ac:dyDescent="0.35">
      <c r="A4957" t="s">
        <v>40</v>
      </c>
      <c r="B4957">
        <v>11</v>
      </c>
      <c r="C4957">
        <v>2024</v>
      </c>
      <c r="D4957" t="s">
        <v>193</v>
      </c>
      <c r="E4957">
        <v>148</v>
      </c>
      <c r="F4957" t="s">
        <v>194</v>
      </c>
      <c r="G4957" t="s">
        <v>95</v>
      </c>
      <c r="H4957" t="s">
        <v>25</v>
      </c>
      <c r="I4957">
        <v>230</v>
      </c>
      <c r="J4957" t="s">
        <v>27</v>
      </c>
      <c r="K4957">
        <v>501</v>
      </c>
      <c r="L4957">
        <v>2</v>
      </c>
      <c r="M4957">
        <v>1</v>
      </c>
      <c r="N4957" t="s">
        <v>27</v>
      </c>
      <c r="O4957" t="s">
        <v>27</v>
      </c>
      <c r="P4957">
        <v>18</v>
      </c>
      <c r="Q4957" t="s">
        <v>27</v>
      </c>
      <c r="R4957" t="s">
        <v>27</v>
      </c>
      <c r="S4957">
        <v>0</v>
      </c>
      <c r="T4957">
        <v>110</v>
      </c>
      <c r="U4957" t="s">
        <v>29</v>
      </c>
    </row>
    <row r="4958" spans="1:21" x14ac:dyDescent="0.35">
      <c r="A4958" t="s">
        <v>41</v>
      </c>
      <c r="B4958">
        <v>12</v>
      </c>
      <c r="C4958">
        <v>2024</v>
      </c>
      <c r="D4958" t="s">
        <v>193</v>
      </c>
      <c r="E4958">
        <v>148</v>
      </c>
      <c r="F4958" t="s">
        <v>194</v>
      </c>
      <c r="G4958" t="s">
        <v>95</v>
      </c>
      <c r="H4958" t="s">
        <v>25</v>
      </c>
      <c r="I4958">
        <v>60</v>
      </c>
      <c r="J4958" t="s">
        <v>27</v>
      </c>
      <c r="K4958">
        <v>1</v>
      </c>
      <c r="L4958">
        <v>0</v>
      </c>
      <c r="M4958">
        <v>1</v>
      </c>
      <c r="N4958" t="s">
        <v>27</v>
      </c>
      <c r="O4958" t="s">
        <v>27</v>
      </c>
      <c r="P4958">
        <v>18</v>
      </c>
      <c r="Q4958" t="s">
        <v>27</v>
      </c>
      <c r="R4958" t="s">
        <v>27</v>
      </c>
      <c r="S4958">
        <v>0</v>
      </c>
      <c r="T4958">
        <v>120</v>
      </c>
      <c r="U4958" t="s">
        <v>29</v>
      </c>
    </row>
    <row r="4959" spans="1:21" x14ac:dyDescent="0.35">
      <c r="A4959" t="s">
        <v>42</v>
      </c>
      <c r="B4959">
        <v>13</v>
      </c>
      <c r="C4959">
        <v>2024</v>
      </c>
      <c r="D4959" t="s">
        <v>193</v>
      </c>
      <c r="E4959">
        <v>148</v>
      </c>
      <c r="F4959" t="s">
        <v>194</v>
      </c>
      <c r="G4959" t="s">
        <v>95</v>
      </c>
      <c r="H4959" t="s">
        <v>27</v>
      </c>
      <c r="J4959" t="s">
        <v>28</v>
      </c>
      <c r="K4959" t="s">
        <v>28</v>
      </c>
      <c r="L4959" t="s">
        <v>28</v>
      </c>
      <c r="M4959" t="s">
        <v>28</v>
      </c>
      <c r="N4959" t="s">
        <v>28</v>
      </c>
      <c r="O4959" t="s">
        <v>28</v>
      </c>
      <c r="P4959" t="s">
        <v>28</v>
      </c>
      <c r="Q4959" t="s">
        <v>28</v>
      </c>
      <c r="R4959" t="s">
        <v>28</v>
      </c>
      <c r="S4959" t="s">
        <v>28</v>
      </c>
      <c r="U4959" t="s">
        <v>28</v>
      </c>
    </row>
    <row r="4960" spans="1:21" x14ac:dyDescent="0.35">
      <c r="A4960" t="s">
        <v>43</v>
      </c>
      <c r="B4960">
        <v>15</v>
      </c>
      <c r="C4960">
        <v>2024</v>
      </c>
      <c r="D4960" t="s">
        <v>193</v>
      </c>
      <c r="E4960">
        <v>148</v>
      </c>
      <c r="F4960" t="s">
        <v>194</v>
      </c>
      <c r="G4960" t="s">
        <v>95</v>
      </c>
      <c r="H4960" t="s">
        <v>25</v>
      </c>
      <c r="I4960">
        <v>75</v>
      </c>
      <c r="J4960" t="s">
        <v>27</v>
      </c>
      <c r="K4960">
        <v>0</v>
      </c>
      <c r="L4960">
        <v>0</v>
      </c>
      <c r="M4960">
        <v>1</v>
      </c>
      <c r="N4960" t="s">
        <v>27</v>
      </c>
      <c r="O4960" t="s">
        <v>27</v>
      </c>
      <c r="P4960" t="s">
        <v>28</v>
      </c>
      <c r="Q4960" t="s">
        <v>27</v>
      </c>
      <c r="R4960" t="s">
        <v>27</v>
      </c>
      <c r="S4960">
        <v>0</v>
      </c>
      <c r="T4960">
        <v>15</v>
      </c>
      <c r="U4960" t="s">
        <v>27</v>
      </c>
    </row>
    <row r="4961" spans="1:21" x14ac:dyDescent="0.35">
      <c r="A4961" t="s">
        <v>44</v>
      </c>
      <c r="B4961">
        <v>16</v>
      </c>
      <c r="C4961">
        <v>2024</v>
      </c>
      <c r="D4961" t="s">
        <v>193</v>
      </c>
      <c r="E4961">
        <v>148</v>
      </c>
      <c r="F4961" t="s">
        <v>194</v>
      </c>
      <c r="G4961" t="s">
        <v>95</v>
      </c>
      <c r="H4961" t="s">
        <v>27</v>
      </c>
      <c r="J4961" t="s">
        <v>28</v>
      </c>
      <c r="K4961" t="s">
        <v>28</v>
      </c>
      <c r="L4961" t="s">
        <v>28</v>
      </c>
      <c r="M4961" t="s">
        <v>28</v>
      </c>
      <c r="N4961" t="s">
        <v>28</v>
      </c>
      <c r="O4961" t="s">
        <v>28</v>
      </c>
      <c r="P4961" t="s">
        <v>28</v>
      </c>
      <c r="Q4961" t="s">
        <v>28</v>
      </c>
      <c r="R4961" t="s">
        <v>28</v>
      </c>
      <c r="S4961" t="s">
        <v>28</v>
      </c>
      <c r="U4961" t="s">
        <v>28</v>
      </c>
    </row>
    <row r="4962" spans="1:21" x14ac:dyDescent="0.35">
      <c r="A4962" t="s">
        <v>45</v>
      </c>
      <c r="B4962">
        <v>17</v>
      </c>
      <c r="C4962">
        <v>2024</v>
      </c>
      <c r="D4962" t="s">
        <v>193</v>
      </c>
      <c r="E4962">
        <v>148</v>
      </c>
      <c r="F4962" t="s">
        <v>194</v>
      </c>
      <c r="G4962" t="s">
        <v>95</v>
      </c>
      <c r="H4962" t="s">
        <v>27</v>
      </c>
      <c r="J4962" t="s">
        <v>28</v>
      </c>
      <c r="K4962" t="s">
        <v>28</v>
      </c>
      <c r="L4962" t="s">
        <v>28</v>
      </c>
      <c r="M4962" t="s">
        <v>28</v>
      </c>
      <c r="N4962" t="s">
        <v>28</v>
      </c>
      <c r="O4962" t="s">
        <v>28</v>
      </c>
      <c r="P4962" t="s">
        <v>28</v>
      </c>
      <c r="Q4962" t="s">
        <v>28</v>
      </c>
      <c r="R4962" t="s">
        <v>28</v>
      </c>
      <c r="S4962" t="s">
        <v>28</v>
      </c>
      <c r="U4962" t="s">
        <v>28</v>
      </c>
    </row>
    <row r="4963" spans="1:21" x14ac:dyDescent="0.35">
      <c r="A4963" t="s">
        <v>46</v>
      </c>
      <c r="B4963">
        <v>18</v>
      </c>
      <c r="C4963">
        <v>2024</v>
      </c>
      <c r="D4963" t="s">
        <v>193</v>
      </c>
      <c r="E4963">
        <v>148</v>
      </c>
      <c r="F4963" t="s">
        <v>194</v>
      </c>
      <c r="G4963" t="s">
        <v>95</v>
      </c>
      <c r="H4963" t="s">
        <v>27</v>
      </c>
      <c r="J4963" t="s">
        <v>28</v>
      </c>
      <c r="K4963" t="s">
        <v>28</v>
      </c>
      <c r="L4963" t="s">
        <v>28</v>
      </c>
      <c r="M4963" t="s">
        <v>28</v>
      </c>
      <c r="N4963" t="s">
        <v>28</v>
      </c>
      <c r="O4963" t="s">
        <v>28</v>
      </c>
      <c r="P4963" t="s">
        <v>28</v>
      </c>
      <c r="Q4963" t="s">
        <v>28</v>
      </c>
      <c r="R4963" t="s">
        <v>28</v>
      </c>
      <c r="S4963" t="s">
        <v>28</v>
      </c>
      <c r="U4963" t="s">
        <v>28</v>
      </c>
    </row>
    <row r="4964" spans="1:21" x14ac:dyDescent="0.35">
      <c r="A4964" t="s">
        <v>47</v>
      </c>
      <c r="B4964">
        <v>19</v>
      </c>
      <c r="C4964">
        <v>2024</v>
      </c>
      <c r="D4964" t="s">
        <v>193</v>
      </c>
      <c r="E4964">
        <v>148</v>
      </c>
      <c r="F4964" t="s">
        <v>194</v>
      </c>
      <c r="G4964" t="s">
        <v>95</v>
      </c>
      <c r="H4964" t="s">
        <v>25</v>
      </c>
      <c r="I4964">
        <v>75</v>
      </c>
      <c r="J4964" t="s">
        <v>87</v>
      </c>
      <c r="K4964">
        <v>1</v>
      </c>
      <c r="L4964">
        <v>1</v>
      </c>
      <c r="M4964">
        <v>0</v>
      </c>
      <c r="N4964" t="s">
        <v>27</v>
      </c>
      <c r="O4964" t="s">
        <v>27</v>
      </c>
      <c r="P4964">
        <v>18</v>
      </c>
      <c r="Q4964" t="s">
        <v>27</v>
      </c>
      <c r="R4964" t="s">
        <v>27</v>
      </c>
      <c r="S4964">
        <v>0</v>
      </c>
      <c r="T4964">
        <v>150</v>
      </c>
      <c r="U4964" t="s">
        <v>27</v>
      </c>
    </row>
    <row r="4965" spans="1:21" x14ac:dyDescent="0.35">
      <c r="A4965" t="s">
        <v>48</v>
      </c>
      <c r="B4965">
        <v>20</v>
      </c>
      <c r="C4965">
        <v>2024</v>
      </c>
      <c r="D4965" t="s">
        <v>193</v>
      </c>
      <c r="E4965">
        <v>148</v>
      </c>
      <c r="F4965" t="s">
        <v>194</v>
      </c>
      <c r="G4965" t="s">
        <v>95</v>
      </c>
      <c r="H4965" t="s">
        <v>25</v>
      </c>
      <c r="I4965">
        <v>100</v>
      </c>
      <c r="J4965" t="s">
        <v>87</v>
      </c>
      <c r="K4965">
        <v>1201</v>
      </c>
      <c r="L4965" s="7">
        <v>2</v>
      </c>
      <c r="M4965">
        <v>1</v>
      </c>
      <c r="N4965" t="s">
        <v>27</v>
      </c>
      <c r="O4965" t="s">
        <v>27</v>
      </c>
      <c r="P4965">
        <v>18</v>
      </c>
      <c r="Q4965" t="s">
        <v>27</v>
      </c>
      <c r="R4965" t="s">
        <v>27</v>
      </c>
      <c r="S4965">
        <v>10</v>
      </c>
      <c r="T4965">
        <v>100</v>
      </c>
      <c r="U4965" t="s">
        <v>27</v>
      </c>
    </row>
    <row r="4966" spans="1:21" x14ac:dyDescent="0.35">
      <c r="A4966" t="s">
        <v>49</v>
      </c>
      <c r="B4966">
        <v>21</v>
      </c>
      <c r="C4966">
        <v>2024</v>
      </c>
      <c r="D4966" t="s">
        <v>193</v>
      </c>
      <c r="E4966">
        <v>148</v>
      </c>
      <c r="F4966" t="s">
        <v>194</v>
      </c>
      <c r="G4966" t="s">
        <v>95</v>
      </c>
      <c r="H4966" t="s">
        <v>88</v>
      </c>
      <c r="I4966">
        <v>0</v>
      </c>
      <c r="J4966" t="s">
        <v>27</v>
      </c>
      <c r="K4966">
        <v>0</v>
      </c>
      <c r="L4966">
        <v>0</v>
      </c>
      <c r="M4966">
        <v>0</v>
      </c>
      <c r="N4966" t="s">
        <v>27</v>
      </c>
      <c r="O4966" t="s">
        <v>27</v>
      </c>
      <c r="P4966">
        <v>18</v>
      </c>
      <c r="Q4966" t="s">
        <v>27</v>
      </c>
      <c r="R4966" t="s">
        <v>27</v>
      </c>
      <c r="S4966">
        <v>0</v>
      </c>
      <c r="T4966">
        <v>0</v>
      </c>
      <c r="U4966" t="s">
        <v>27</v>
      </c>
    </row>
    <row r="4967" spans="1:21" x14ac:dyDescent="0.35">
      <c r="A4967" t="s">
        <v>50</v>
      </c>
      <c r="B4967">
        <v>22</v>
      </c>
      <c r="C4967">
        <v>2024</v>
      </c>
      <c r="D4967" t="s">
        <v>193</v>
      </c>
      <c r="E4967">
        <v>148</v>
      </c>
      <c r="F4967" t="s">
        <v>194</v>
      </c>
      <c r="G4967" t="s">
        <v>95</v>
      </c>
      <c r="H4967" t="s">
        <v>27</v>
      </c>
      <c r="J4967" t="s">
        <v>28</v>
      </c>
      <c r="K4967" t="s">
        <v>28</v>
      </c>
      <c r="L4967" t="s">
        <v>28</v>
      </c>
      <c r="M4967" t="s">
        <v>28</v>
      </c>
      <c r="N4967" t="s">
        <v>28</v>
      </c>
      <c r="O4967" t="s">
        <v>28</v>
      </c>
      <c r="P4967" t="s">
        <v>28</v>
      </c>
      <c r="Q4967" t="s">
        <v>28</v>
      </c>
      <c r="R4967" t="s">
        <v>28</v>
      </c>
      <c r="S4967" t="s">
        <v>28</v>
      </c>
      <c r="U4967" t="s">
        <v>28</v>
      </c>
    </row>
    <row r="4968" spans="1:21" x14ac:dyDescent="0.35">
      <c r="A4968" t="s">
        <v>51</v>
      </c>
      <c r="B4968">
        <v>23</v>
      </c>
      <c r="C4968">
        <v>2024</v>
      </c>
      <c r="D4968" t="s">
        <v>193</v>
      </c>
      <c r="E4968">
        <v>148</v>
      </c>
      <c r="F4968" t="s">
        <v>194</v>
      </c>
      <c r="G4968" t="s">
        <v>95</v>
      </c>
      <c r="H4968" t="s">
        <v>25</v>
      </c>
      <c r="I4968">
        <v>250</v>
      </c>
      <c r="J4968" t="s">
        <v>27</v>
      </c>
      <c r="K4968">
        <v>1</v>
      </c>
      <c r="L4968">
        <v>0</v>
      </c>
      <c r="M4968">
        <v>0</v>
      </c>
      <c r="N4968" t="s">
        <v>27</v>
      </c>
      <c r="O4968" t="s">
        <v>27</v>
      </c>
      <c r="P4968">
        <v>18</v>
      </c>
      <c r="Q4968" t="s">
        <v>27</v>
      </c>
      <c r="R4968" t="s">
        <v>27</v>
      </c>
      <c r="S4968">
        <v>0</v>
      </c>
      <c r="T4968">
        <v>50</v>
      </c>
      <c r="U4968" t="s">
        <v>27</v>
      </c>
    </row>
    <row r="4969" spans="1:21" x14ac:dyDescent="0.35">
      <c r="A4969" t="s">
        <v>52</v>
      </c>
      <c r="B4969">
        <v>24</v>
      </c>
      <c r="C4969">
        <v>2024</v>
      </c>
      <c r="D4969" t="s">
        <v>193</v>
      </c>
      <c r="E4969">
        <v>148</v>
      </c>
      <c r="F4969" t="s">
        <v>194</v>
      </c>
      <c r="G4969" t="s">
        <v>95</v>
      </c>
      <c r="H4969" t="s">
        <v>27</v>
      </c>
      <c r="J4969" t="s">
        <v>28</v>
      </c>
      <c r="K4969" t="s">
        <v>28</v>
      </c>
      <c r="L4969" t="s">
        <v>28</v>
      </c>
      <c r="M4969" t="s">
        <v>28</v>
      </c>
      <c r="N4969" t="s">
        <v>28</v>
      </c>
      <c r="O4969" t="s">
        <v>28</v>
      </c>
      <c r="P4969" t="s">
        <v>28</v>
      </c>
      <c r="Q4969" t="s">
        <v>28</v>
      </c>
      <c r="R4969" t="s">
        <v>28</v>
      </c>
      <c r="S4969" t="s">
        <v>28</v>
      </c>
      <c r="U4969" t="s">
        <v>28</v>
      </c>
    </row>
    <row r="4970" spans="1:21" x14ac:dyDescent="0.35">
      <c r="A4970" t="s">
        <v>53</v>
      </c>
      <c r="B4970">
        <v>25</v>
      </c>
      <c r="C4970">
        <v>2024</v>
      </c>
      <c r="D4970" t="s">
        <v>193</v>
      </c>
      <c r="E4970">
        <v>148</v>
      </c>
      <c r="F4970" t="s">
        <v>194</v>
      </c>
      <c r="G4970" t="s">
        <v>95</v>
      </c>
      <c r="H4970" t="s">
        <v>27</v>
      </c>
      <c r="J4970" t="s">
        <v>28</v>
      </c>
      <c r="K4970" t="s">
        <v>28</v>
      </c>
      <c r="L4970" t="s">
        <v>28</v>
      </c>
      <c r="M4970" t="s">
        <v>28</v>
      </c>
      <c r="N4970" t="s">
        <v>28</v>
      </c>
      <c r="O4970" t="s">
        <v>28</v>
      </c>
      <c r="P4970" t="s">
        <v>28</v>
      </c>
      <c r="Q4970" t="s">
        <v>28</v>
      </c>
      <c r="R4970" t="s">
        <v>28</v>
      </c>
      <c r="S4970" t="s">
        <v>28</v>
      </c>
      <c r="U4970" t="s">
        <v>28</v>
      </c>
    </row>
    <row r="4971" spans="1:21" x14ac:dyDescent="0.35">
      <c r="A4971" t="s">
        <v>54</v>
      </c>
      <c r="B4971">
        <v>26</v>
      </c>
      <c r="C4971">
        <v>2024</v>
      </c>
      <c r="D4971" t="s">
        <v>193</v>
      </c>
      <c r="E4971">
        <v>148</v>
      </c>
      <c r="F4971" t="s">
        <v>194</v>
      </c>
      <c r="G4971" t="s">
        <v>95</v>
      </c>
      <c r="H4971" t="s">
        <v>27</v>
      </c>
      <c r="J4971" t="s">
        <v>28</v>
      </c>
      <c r="K4971" t="s">
        <v>28</v>
      </c>
      <c r="L4971" t="s">
        <v>28</v>
      </c>
      <c r="M4971" t="s">
        <v>28</v>
      </c>
      <c r="N4971" t="s">
        <v>28</v>
      </c>
      <c r="O4971" t="s">
        <v>28</v>
      </c>
      <c r="P4971" t="s">
        <v>28</v>
      </c>
      <c r="Q4971" t="s">
        <v>28</v>
      </c>
      <c r="R4971" t="s">
        <v>28</v>
      </c>
      <c r="S4971" t="s">
        <v>28</v>
      </c>
      <c r="U4971" t="s">
        <v>28</v>
      </c>
    </row>
    <row r="4972" spans="1:21" x14ac:dyDescent="0.35">
      <c r="A4972" t="s">
        <v>55</v>
      </c>
      <c r="B4972">
        <v>27</v>
      </c>
      <c r="C4972">
        <v>2024</v>
      </c>
      <c r="D4972" t="s">
        <v>193</v>
      </c>
      <c r="E4972">
        <v>148</v>
      </c>
      <c r="F4972" t="s">
        <v>194</v>
      </c>
      <c r="G4972" t="s">
        <v>95</v>
      </c>
      <c r="H4972" t="s">
        <v>25</v>
      </c>
      <c r="I4972">
        <v>420</v>
      </c>
      <c r="J4972" t="s">
        <v>27</v>
      </c>
      <c r="K4972">
        <v>201</v>
      </c>
      <c r="L4972">
        <v>2</v>
      </c>
      <c r="M4972">
        <v>0</v>
      </c>
      <c r="N4972" t="s">
        <v>27</v>
      </c>
      <c r="O4972" t="s">
        <v>27</v>
      </c>
      <c r="P4972">
        <v>18</v>
      </c>
      <c r="Q4972" t="s">
        <v>27</v>
      </c>
      <c r="R4972" t="s">
        <v>27</v>
      </c>
      <c r="S4972">
        <v>10</v>
      </c>
      <c r="T4972">
        <v>420</v>
      </c>
      <c r="U4972" t="s">
        <v>39</v>
      </c>
    </row>
    <row r="4973" spans="1:21" x14ac:dyDescent="0.35">
      <c r="A4973" t="s">
        <v>56</v>
      </c>
      <c r="B4973">
        <v>28</v>
      </c>
      <c r="C4973">
        <v>2024</v>
      </c>
      <c r="D4973" t="s">
        <v>193</v>
      </c>
      <c r="E4973">
        <v>148</v>
      </c>
      <c r="F4973" t="s">
        <v>194</v>
      </c>
      <c r="G4973" t="s">
        <v>95</v>
      </c>
      <c r="H4973" t="s">
        <v>25</v>
      </c>
      <c r="I4973">
        <v>150</v>
      </c>
      <c r="J4973" t="s">
        <v>27</v>
      </c>
      <c r="K4973">
        <v>1501</v>
      </c>
      <c r="L4973">
        <v>2</v>
      </c>
      <c r="M4973">
        <v>0</v>
      </c>
      <c r="N4973" t="s">
        <v>27</v>
      </c>
      <c r="O4973" t="s">
        <v>27</v>
      </c>
      <c r="P4973">
        <v>18</v>
      </c>
      <c r="Q4973" t="s">
        <v>32</v>
      </c>
      <c r="R4973" t="s">
        <v>27</v>
      </c>
      <c r="S4973">
        <v>0</v>
      </c>
      <c r="T4973">
        <v>300</v>
      </c>
      <c r="U4973" t="s">
        <v>27</v>
      </c>
    </row>
    <row r="4974" spans="1:21" x14ac:dyDescent="0.35">
      <c r="A4974" t="s">
        <v>57</v>
      </c>
      <c r="B4974">
        <v>29</v>
      </c>
      <c r="C4974">
        <v>2024</v>
      </c>
      <c r="D4974" t="s">
        <v>193</v>
      </c>
      <c r="E4974">
        <v>148</v>
      </c>
      <c r="F4974" t="s">
        <v>194</v>
      </c>
      <c r="G4974" t="s">
        <v>95</v>
      </c>
      <c r="H4974" t="s">
        <v>25</v>
      </c>
      <c r="I4974">
        <v>100</v>
      </c>
      <c r="J4974" t="s">
        <v>27</v>
      </c>
      <c r="K4974">
        <v>301</v>
      </c>
      <c r="L4974">
        <v>2</v>
      </c>
      <c r="M4974">
        <v>0</v>
      </c>
      <c r="N4974" t="s">
        <v>27</v>
      </c>
      <c r="O4974" t="s">
        <v>27</v>
      </c>
      <c r="P4974" t="s">
        <v>28</v>
      </c>
      <c r="Q4974" t="s">
        <v>27</v>
      </c>
      <c r="R4974" t="s">
        <v>27</v>
      </c>
      <c r="S4974">
        <v>0</v>
      </c>
      <c r="T4974">
        <v>100</v>
      </c>
      <c r="U4974" t="s">
        <v>39</v>
      </c>
    </row>
    <row r="4975" spans="1:21" x14ac:dyDescent="0.35">
      <c r="A4975" t="s">
        <v>58</v>
      </c>
      <c r="B4975">
        <v>30</v>
      </c>
      <c r="C4975">
        <v>2024</v>
      </c>
      <c r="D4975" t="s">
        <v>193</v>
      </c>
      <c r="E4975">
        <v>148</v>
      </c>
      <c r="F4975" t="s">
        <v>194</v>
      </c>
      <c r="G4975" t="s">
        <v>95</v>
      </c>
      <c r="H4975" t="s">
        <v>27</v>
      </c>
      <c r="J4975" t="s">
        <v>28</v>
      </c>
      <c r="K4975" t="s">
        <v>28</v>
      </c>
      <c r="L4975" t="s">
        <v>28</v>
      </c>
      <c r="M4975" t="s">
        <v>28</v>
      </c>
      <c r="N4975" t="s">
        <v>28</v>
      </c>
      <c r="O4975" t="s">
        <v>28</v>
      </c>
      <c r="P4975" t="s">
        <v>28</v>
      </c>
      <c r="Q4975" t="s">
        <v>28</v>
      </c>
      <c r="R4975" t="s">
        <v>28</v>
      </c>
      <c r="S4975" t="s">
        <v>28</v>
      </c>
      <c r="U4975" t="s">
        <v>28</v>
      </c>
    </row>
    <row r="4976" spans="1:21" x14ac:dyDescent="0.35">
      <c r="A4976" t="s">
        <v>59</v>
      </c>
      <c r="B4976">
        <v>31</v>
      </c>
      <c r="C4976">
        <v>2024</v>
      </c>
      <c r="D4976" t="s">
        <v>193</v>
      </c>
      <c r="E4976">
        <v>148</v>
      </c>
      <c r="F4976" t="s">
        <v>194</v>
      </c>
      <c r="G4976" t="s">
        <v>95</v>
      </c>
      <c r="H4976" t="s">
        <v>25</v>
      </c>
      <c r="I4976">
        <v>95</v>
      </c>
      <c r="J4976" t="s">
        <v>87</v>
      </c>
      <c r="K4976">
        <v>4</v>
      </c>
      <c r="L4976">
        <v>2</v>
      </c>
      <c r="M4976">
        <v>1</v>
      </c>
      <c r="N4976" t="s">
        <v>27</v>
      </c>
      <c r="O4976" t="s">
        <v>32</v>
      </c>
      <c r="P4976">
        <v>18</v>
      </c>
      <c r="Q4976" t="s">
        <v>27</v>
      </c>
      <c r="R4976" t="s">
        <v>32</v>
      </c>
      <c r="S4976">
        <v>2</v>
      </c>
      <c r="T4976">
        <v>118</v>
      </c>
      <c r="U4976" t="s">
        <v>27</v>
      </c>
    </row>
    <row r="4977" spans="1:21" x14ac:dyDescent="0.35">
      <c r="A4977" t="s">
        <v>60</v>
      </c>
      <c r="B4977">
        <v>32</v>
      </c>
      <c r="C4977">
        <v>2024</v>
      </c>
      <c r="D4977" t="s">
        <v>193</v>
      </c>
      <c r="E4977">
        <v>148</v>
      </c>
      <c r="F4977" t="s">
        <v>194</v>
      </c>
      <c r="G4977" t="s">
        <v>95</v>
      </c>
      <c r="H4977" t="s">
        <v>27</v>
      </c>
      <c r="J4977" t="s">
        <v>28</v>
      </c>
      <c r="K4977" t="s">
        <v>28</v>
      </c>
      <c r="L4977" t="s">
        <v>28</v>
      </c>
      <c r="M4977" t="s">
        <v>28</v>
      </c>
      <c r="N4977" t="s">
        <v>28</v>
      </c>
      <c r="O4977" t="s">
        <v>28</v>
      </c>
      <c r="P4977" t="s">
        <v>28</v>
      </c>
      <c r="Q4977" t="s">
        <v>28</v>
      </c>
      <c r="R4977" t="s">
        <v>28</v>
      </c>
      <c r="S4977" t="s">
        <v>28</v>
      </c>
      <c r="U4977" t="s">
        <v>28</v>
      </c>
    </row>
    <row r="4978" spans="1:21" x14ac:dyDescent="0.35">
      <c r="A4978" t="s">
        <v>61</v>
      </c>
      <c r="B4978">
        <v>33</v>
      </c>
      <c r="C4978">
        <v>2024</v>
      </c>
      <c r="D4978" t="s">
        <v>193</v>
      </c>
      <c r="E4978">
        <v>148</v>
      </c>
      <c r="F4978" t="s">
        <v>194</v>
      </c>
      <c r="G4978" t="s">
        <v>95</v>
      </c>
      <c r="H4978" t="s">
        <v>25</v>
      </c>
      <c r="I4978">
        <v>110</v>
      </c>
      <c r="J4978" t="s">
        <v>27</v>
      </c>
      <c r="K4978">
        <v>1500</v>
      </c>
      <c r="L4978">
        <v>2</v>
      </c>
      <c r="M4978">
        <v>0</v>
      </c>
      <c r="N4978" t="s">
        <v>27</v>
      </c>
      <c r="O4978" t="s">
        <v>27</v>
      </c>
      <c r="P4978" t="s">
        <v>28</v>
      </c>
      <c r="Q4978" t="s">
        <v>27</v>
      </c>
      <c r="R4978" t="s">
        <v>27</v>
      </c>
      <c r="S4978">
        <v>6</v>
      </c>
      <c r="T4978">
        <v>110</v>
      </c>
      <c r="U4978" t="s">
        <v>27</v>
      </c>
    </row>
    <row r="4979" spans="1:21" x14ac:dyDescent="0.35">
      <c r="A4979" t="s">
        <v>62</v>
      </c>
      <c r="B4979">
        <v>34</v>
      </c>
      <c r="C4979">
        <v>2024</v>
      </c>
      <c r="D4979" t="s">
        <v>193</v>
      </c>
      <c r="E4979">
        <v>148</v>
      </c>
      <c r="F4979" t="s">
        <v>194</v>
      </c>
      <c r="G4979" t="s">
        <v>95</v>
      </c>
      <c r="H4979" t="s">
        <v>27</v>
      </c>
      <c r="J4979" t="s">
        <v>28</v>
      </c>
      <c r="K4979" t="s">
        <v>28</v>
      </c>
      <c r="L4979" t="s">
        <v>28</v>
      </c>
      <c r="M4979" t="s">
        <v>28</v>
      </c>
      <c r="N4979" t="s">
        <v>28</v>
      </c>
      <c r="O4979" t="s">
        <v>28</v>
      </c>
      <c r="P4979" t="s">
        <v>28</v>
      </c>
      <c r="Q4979" t="s">
        <v>28</v>
      </c>
      <c r="R4979" t="s">
        <v>28</v>
      </c>
      <c r="S4979" t="s">
        <v>28</v>
      </c>
      <c r="U4979" t="s">
        <v>28</v>
      </c>
    </row>
    <row r="4980" spans="1:21" x14ac:dyDescent="0.35">
      <c r="A4980" t="s">
        <v>63</v>
      </c>
      <c r="B4980">
        <v>35</v>
      </c>
      <c r="C4980">
        <v>2024</v>
      </c>
      <c r="D4980" t="s">
        <v>193</v>
      </c>
      <c r="E4980">
        <v>148</v>
      </c>
      <c r="F4980" t="s">
        <v>194</v>
      </c>
      <c r="G4980" t="s">
        <v>95</v>
      </c>
      <c r="H4980" t="s">
        <v>25</v>
      </c>
      <c r="I4980">
        <v>100</v>
      </c>
      <c r="J4980" t="s">
        <v>27</v>
      </c>
      <c r="K4980">
        <v>1400</v>
      </c>
      <c r="L4980">
        <v>2</v>
      </c>
      <c r="M4980">
        <v>2</v>
      </c>
      <c r="N4980" t="s">
        <v>27</v>
      </c>
      <c r="O4980" t="s">
        <v>27</v>
      </c>
      <c r="P4980">
        <v>18</v>
      </c>
      <c r="Q4980" t="s">
        <v>27</v>
      </c>
      <c r="R4980" t="s">
        <v>27</v>
      </c>
      <c r="S4980">
        <v>0</v>
      </c>
      <c r="T4980">
        <v>200</v>
      </c>
      <c r="U4980" t="s">
        <v>29</v>
      </c>
    </row>
    <row r="4981" spans="1:21" x14ac:dyDescent="0.35">
      <c r="A4981" t="s">
        <v>64</v>
      </c>
      <c r="B4981">
        <v>36</v>
      </c>
      <c r="C4981">
        <v>2024</v>
      </c>
      <c r="D4981" t="s">
        <v>193</v>
      </c>
      <c r="E4981">
        <v>148</v>
      </c>
      <c r="F4981" t="s">
        <v>194</v>
      </c>
      <c r="G4981" t="s">
        <v>95</v>
      </c>
      <c r="H4981" t="s">
        <v>27</v>
      </c>
      <c r="J4981" t="s">
        <v>28</v>
      </c>
      <c r="K4981" t="s">
        <v>28</v>
      </c>
      <c r="L4981" t="s">
        <v>28</v>
      </c>
      <c r="M4981" t="s">
        <v>28</v>
      </c>
      <c r="N4981" t="s">
        <v>28</v>
      </c>
      <c r="O4981" t="s">
        <v>28</v>
      </c>
      <c r="P4981" t="s">
        <v>28</v>
      </c>
      <c r="Q4981" t="s">
        <v>28</v>
      </c>
      <c r="R4981" t="s">
        <v>28</v>
      </c>
      <c r="S4981" t="s">
        <v>28</v>
      </c>
      <c r="U4981" t="s">
        <v>28</v>
      </c>
    </row>
    <row r="4982" spans="1:21" x14ac:dyDescent="0.35">
      <c r="A4982" t="s">
        <v>65</v>
      </c>
      <c r="B4982">
        <v>37</v>
      </c>
      <c r="C4982">
        <v>2024</v>
      </c>
      <c r="D4982" t="s">
        <v>193</v>
      </c>
      <c r="E4982">
        <v>148</v>
      </c>
      <c r="F4982" t="s">
        <v>194</v>
      </c>
      <c r="G4982" t="s">
        <v>95</v>
      </c>
      <c r="H4982" t="s">
        <v>27</v>
      </c>
      <c r="J4982" t="s">
        <v>28</v>
      </c>
      <c r="K4982" t="s">
        <v>28</v>
      </c>
      <c r="L4982" t="s">
        <v>28</v>
      </c>
      <c r="M4982" t="s">
        <v>28</v>
      </c>
      <c r="N4982" t="s">
        <v>28</v>
      </c>
      <c r="O4982" t="s">
        <v>28</v>
      </c>
      <c r="P4982" t="s">
        <v>28</v>
      </c>
      <c r="Q4982" t="s">
        <v>28</v>
      </c>
      <c r="R4982" t="s">
        <v>28</v>
      </c>
      <c r="S4982" t="s">
        <v>28</v>
      </c>
      <c r="U4982" t="s">
        <v>28</v>
      </c>
    </row>
    <row r="4983" spans="1:21" x14ac:dyDescent="0.35">
      <c r="A4983" t="s">
        <v>66</v>
      </c>
      <c r="B4983">
        <v>38</v>
      </c>
      <c r="C4983">
        <v>2024</v>
      </c>
      <c r="D4983" t="s">
        <v>193</v>
      </c>
      <c r="E4983">
        <v>148</v>
      </c>
      <c r="F4983" t="s">
        <v>194</v>
      </c>
      <c r="G4983" t="s">
        <v>95</v>
      </c>
      <c r="H4983" t="s">
        <v>27</v>
      </c>
      <c r="J4983" t="s">
        <v>28</v>
      </c>
      <c r="K4983" t="s">
        <v>28</v>
      </c>
      <c r="L4983" t="s">
        <v>28</v>
      </c>
      <c r="M4983" t="s">
        <v>28</v>
      </c>
      <c r="N4983" t="s">
        <v>28</v>
      </c>
      <c r="O4983" t="s">
        <v>28</v>
      </c>
      <c r="P4983" t="s">
        <v>28</v>
      </c>
      <c r="Q4983" t="s">
        <v>28</v>
      </c>
      <c r="R4983" t="s">
        <v>28</v>
      </c>
      <c r="S4983" t="s">
        <v>28</v>
      </c>
      <c r="U4983" t="s">
        <v>28</v>
      </c>
    </row>
    <row r="4984" spans="1:21" x14ac:dyDescent="0.35">
      <c r="A4984" t="s">
        <v>67</v>
      </c>
      <c r="B4984">
        <v>39</v>
      </c>
      <c r="C4984">
        <v>2024</v>
      </c>
      <c r="D4984" t="s">
        <v>193</v>
      </c>
      <c r="E4984">
        <v>148</v>
      </c>
      <c r="F4984" t="s">
        <v>194</v>
      </c>
      <c r="G4984" t="s">
        <v>95</v>
      </c>
      <c r="H4984" t="s">
        <v>27</v>
      </c>
      <c r="J4984" t="s">
        <v>28</v>
      </c>
      <c r="K4984" t="s">
        <v>28</v>
      </c>
      <c r="L4984" t="s">
        <v>28</v>
      </c>
      <c r="M4984" t="s">
        <v>28</v>
      </c>
      <c r="N4984" t="s">
        <v>28</v>
      </c>
      <c r="O4984" t="s">
        <v>28</v>
      </c>
      <c r="P4984" t="s">
        <v>28</v>
      </c>
      <c r="Q4984" t="s">
        <v>28</v>
      </c>
      <c r="R4984" t="s">
        <v>28</v>
      </c>
      <c r="S4984" t="s">
        <v>28</v>
      </c>
      <c r="U4984" t="s">
        <v>28</v>
      </c>
    </row>
    <row r="4985" spans="1:21" x14ac:dyDescent="0.35">
      <c r="A4985" t="s">
        <v>68</v>
      </c>
      <c r="B4985">
        <v>40</v>
      </c>
      <c r="C4985">
        <v>2024</v>
      </c>
      <c r="D4985" t="s">
        <v>193</v>
      </c>
      <c r="E4985">
        <v>148</v>
      </c>
      <c r="F4985" t="s">
        <v>194</v>
      </c>
      <c r="G4985" t="s">
        <v>95</v>
      </c>
      <c r="H4985" t="s">
        <v>25</v>
      </c>
      <c r="I4985">
        <v>250</v>
      </c>
      <c r="J4985" t="s">
        <v>27</v>
      </c>
      <c r="K4985">
        <v>1</v>
      </c>
      <c r="L4985">
        <v>0</v>
      </c>
      <c r="M4985">
        <v>1</v>
      </c>
      <c r="N4985" t="s">
        <v>27</v>
      </c>
      <c r="O4985" t="s">
        <v>27</v>
      </c>
      <c r="P4985">
        <v>18</v>
      </c>
      <c r="Q4985" t="s">
        <v>27</v>
      </c>
      <c r="R4985" t="s">
        <v>27</v>
      </c>
      <c r="S4985">
        <v>0</v>
      </c>
      <c r="T4985">
        <v>500</v>
      </c>
      <c r="U4985" t="s">
        <v>27</v>
      </c>
    </row>
    <row r="4986" spans="1:21" x14ac:dyDescent="0.35">
      <c r="A4986" t="s">
        <v>69</v>
      </c>
      <c r="B4986">
        <v>41</v>
      </c>
      <c r="C4986">
        <v>2024</v>
      </c>
      <c r="D4986" t="s">
        <v>193</v>
      </c>
      <c r="E4986">
        <v>148</v>
      </c>
      <c r="F4986" t="s">
        <v>194</v>
      </c>
      <c r="G4986" t="s">
        <v>95</v>
      </c>
      <c r="H4986" t="s">
        <v>25</v>
      </c>
      <c r="I4986">
        <v>150</v>
      </c>
      <c r="J4986" t="s">
        <v>87</v>
      </c>
      <c r="K4986">
        <v>360</v>
      </c>
      <c r="L4986">
        <v>2</v>
      </c>
      <c r="M4986">
        <v>1</v>
      </c>
      <c r="N4986" t="s">
        <v>27</v>
      </c>
      <c r="O4986" t="s">
        <v>27</v>
      </c>
      <c r="P4986">
        <v>18</v>
      </c>
      <c r="Q4986" t="s">
        <v>27</v>
      </c>
      <c r="R4986" t="s">
        <v>27</v>
      </c>
      <c r="S4986">
        <v>20</v>
      </c>
      <c r="T4986">
        <v>90</v>
      </c>
      <c r="U4986" t="s">
        <v>39</v>
      </c>
    </row>
    <row r="4987" spans="1:21" x14ac:dyDescent="0.35">
      <c r="A4987" t="s">
        <v>70</v>
      </c>
      <c r="B4987">
        <v>42</v>
      </c>
      <c r="C4987">
        <v>2024</v>
      </c>
      <c r="D4987" t="s">
        <v>193</v>
      </c>
      <c r="E4987">
        <v>148</v>
      </c>
      <c r="F4987" t="s">
        <v>194</v>
      </c>
      <c r="G4987" t="s">
        <v>95</v>
      </c>
      <c r="H4987" t="s">
        <v>27</v>
      </c>
      <c r="J4987" t="s">
        <v>28</v>
      </c>
      <c r="K4987" t="s">
        <v>28</v>
      </c>
      <c r="L4987" t="s">
        <v>28</v>
      </c>
      <c r="M4987" t="s">
        <v>28</v>
      </c>
      <c r="N4987" t="s">
        <v>28</v>
      </c>
      <c r="O4987" t="s">
        <v>28</v>
      </c>
      <c r="P4987" t="s">
        <v>28</v>
      </c>
      <c r="Q4987" t="s">
        <v>28</v>
      </c>
      <c r="R4987" t="s">
        <v>28</v>
      </c>
      <c r="S4987" t="s">
        <v>28</v>
      </c>
      <c r="U4987" t="s">
        <v>28</v>
      </c>
    </row>
    <row r="4988" spans="1:21" x14ac:dyDescent="0.35">
      <c r="A4988" t="s">
        <v>71</v>
      </c>
      <c r="B4988">
        <v>44</v>
      </c>
      <c r="C4988">
        <v>2024</v>
      </c>
      <c r="D4988" t="s">
        <v>193</v>
      </c>
      <c r="E4988">
        <v>148</v>
      </c>
      <c r="F4988" t="s">
        <v>194</v>
      </c>
      <c r="G4988" t="s">
        <v>95</v>
      </c>
      <c r="H4988" t="s">
        <v>88</v>
      </c>
      <c r="I4988">
        <v>90</v>
      </c>
      <c r="J4988" t="s">
        <v>27</v>
      </c>
      <c r="K4988">
        <v>3000</v>
      </c>
      <c r="L4988">
        <v>2</v>
      </c>
      <c r="M4988">
        <v>1</v>
      </c>
      <c r="N4988" t="s">
        <v>27</v>
      </c>
      <c r="O4988" t="s">
        <v>27</v>
      </c>
      <c r="P4988">
        <v>18</v>
      </c>
      <c r="Q4988" t="s">
        <v>32</v>
      </c>
      <c r="R4988" t="s">
        <v>27</v>
      </c>
      <c r="S4988">
        <v>0</v>
      </c>
      <c r="T4988">
        <v>180</v>
      </c>
      <c r="U4988" t="s">
        <v>27</v>
      </c>
    </row>
    <row r="4989" spans="1:21" x14ac:dyDescent="0.35">
      <c r="A4989" t="s">
        <v>72</v>
      </c>
      <c r="B4989">
        <v>45</v>
      </c>
      <c r="C4989">
        <v>2024</v>
      </c>
      <c r="D4989" t="s">
        <v>193</v>
      </c>
      <c r="E4989">
        <v>148</v>
      </c>
      <c r="F4989" t="s">
        <v>194</v>
      </c>
      <c r="G4989" t="s">
        <v>95</v>
      </c>
      <c r="H4989" t="s">
        <v>27</v>
      </c>
      <c r="J4989" t="s">
        <v>28</v>
      </c>
      <c r="K4989" t="s">
        <v>28</v>
      </c>
      <c r="L4989" t="s">
        <v>28</v>
      </c>
      <c r="M4989" t="s">
        <v>28</v>
      </c>
      <c r="N4989" t="s">
        <v>28</v>
      </c>
      <c r="O4989" t="s">
        <v>28</v>
      </c>
      <c r="P4989" t="s">
        <v>28</v>
      </c>
      <c r="Q4989" t="s">
        <v>28</v>
      </c>
      <c r="R4989" t="s">
        <v>28</v>
      </c>
      <c r="S4989" t="s">
        <v>28</v>
      </c>
      <c r="U4989" t="s">
        <v>28</v>
      </c>
    </row>
    <row r="4990" spans="1:21" x14ac:dyDescent="0.35">
      <c r="A4990" t="s">
        <v>73</v>
      </c>
      <c r="B4990">
        <v>46</v>
      </c>
      <c r="C4990">
        <v>2024</v>
      </c>
      <c r="D4990" t="s">
        <v>193</v>
      </c>
      <c r="E4990">
        <v>148</v>
      </c>
      <c r="F4990" t="s">
        <v>194</v>
      </c>
      <c r="G4990" t="s">
        <v>95</v>
      </c>
      <c r="H4990" t="s">
        <v>27</v>
      </c>
      <c r="J4990" t="s">
        <v>28</v>
      </c>
      <c r="K4990" t="s">
        <v>28</v>
      </c>
      <c r="L4990" t="s">
        <v>28</v>
      </c>
      <c r="M4990" t="s">
        <v>28</v>
      </c>
      <c r="N4990" t="s">
        <v>28</v>
      </c>
      <c r="O4990" t="s">
        <v>28</v>
      </c>
      <c r="P4990" t="s">
        <v>28</v>
      </c>
      <c r="Q4990" t="s">
        <v>28</v>
      </c>
      <c r="R4990" t="s">
        <v>28</v>
      </c>
      <c r="S4990" t="s">
        <v>28</v>
      </c>
      <c r="U4990" t="s">
        <v>28</v>
      </c>
    </row>
    <row r="4991" spans="1:21" x14ac:dyDescent="0.35">
      <c r="A4991" t="s">
        <v>74</v>
      </c>
      <c r="B4991">
        <v>47</v>
      </c>
      <c r="C4991">
        <v>2024</v>
      </c>
      <c r="D4991" t="s">
        <v>193</v>
      </c>
      <c r="E4991">
        <v>148</v>
      </c>
      <c r="F4991" t="s">
        <v>194</v>
      </c>
      <c r="G4991" t="s">
        <v>95</v>
      </c>
      <c r="H4991" t="s">
        <v>25</v>
      </c>
      <c r="I4991">
        <v>140</v>
      </c>
      <c r="J4991" t="s">
        <v>27</v>
      </c>
      <c r="K4991">
        <v>2000</v>
      </c>
      <c r="L4991">
        <v>2</v>
      </c>
      <c r="M4991">
        <v>1</v>
      </c>
      <c r="N4991" t="s">
        <v>27</v>
      </c>
      <c r="O4991" t="s">
        <v>27</v>
      </c>
      <c r="P4991">
        <v>18</v>
      </c>
      <c r="Q4991" t="s">
        <v>27</v>
      </c>
      <c r="R4991" t="s">
        <v>27</v>
      </c>
      <c r="S4991">
        <v>0</v>
      </c>
      <c r="T4991">
        <v>280</v>
      </c>
      <c r="U4991" t="s">
        <v>27</v>
      </c>
    </row>
    <row r="4992" spans="1:21" x14ac:dyDescent="0.35">
      <c r="A4992" t="s">
        <v>75</v>
      </c>
      <c r="B4992">
        <v>48</v>
      </c>
      <c r="C4992">
        <v>2024</v>
      </c>
      <c r="D4992" t="s">
        <v>193</v>
      </c>
      <c r="E4992">
        <v>148</v>
      </c>
      <c r="F4992" t="s">
        <v>194</v>
      </c>
      <c r="G4992" t="s">
        <v>95</v>
      </c>
      <c r="H4992" t="s">
        <v>27</v>
      </c>
      <c r="J4992" t="s">
        <v>28</v>
      </c>
      <c r="K4992" t="s">
        <v>28</v>
      </c>
      <c r="L4992" t="s">
        <v>28</v>
      </c>
      <c r="M4992" t="s">
        <v>28</v>
      </c>
      <c r="N4992" t="s">
        <v>28</v>
      </c>
      <c r="O4992" t="s">
        <v>28</v>
      </c>
      <c r="P4992" t="s">
        <v>28</v>
      </c>
      <c r="Q4992" t="s">
        <v>28</v>
      </c>
      <c r="R4992" t="s">
        <v>28</v>
      </c>
      <c r="S4992" t="s">
        <v>28</v>
      </c>
      <c r="U4992" t="s">
        <v>28</v>
      </c>
    </row>
    <row r="4993" spans="1:21" x14ac:dyDescent="0.35">
      <c r="A4993" t="s">
        <v>76</v>
      </c>
      <c r="B4993">
        <v>49</v>
      </c>
      <c r="C4993">
        <v>2024</v>
      </c>
      <c r="D4993" t="s">
        <v>193</v>
      </c>
      <c r="E4993">
        <v>148</v>
      </c>
      <c r="F4993" t="s">
        <v>194</v>
      </c>
      <c r="G4993" t="s">
        <v>95</v>
      </c>
      <c r="H4993" t="s">
        <v>27</v>
      </c>
      <c r="J4993" t="s">
        <v>28</v>
      </c>
      <c r="K4993" t="s">
        <v>28</v>
      </c>
      <c r="L4993" t="s">
        <v>28</v>
      </c>
      <c r="M4993" t="s">
        <v>28</v>
      </c>
      <c r="N4993" t="s">
        <v>28</v>
      </c>
      <c r="O4993" t="s">
        <v>28</v>
      </c>
      <c r="P4993" t="s">
        <v>28</v>
      </c>
      <c r="Q4993" t="s">
        <v>28</v>
      </c>
      <c r="R4993" t="s">
        <v>28</v>
      </c>
      <c r="S4993" t="s">
        <v>28</v>
      </c>
      <c r="U4993" t="s">
        <v>28</v>
      </c>
    </row>
    <row r="4994" spans="1:21" x14ac:dyDescent="0.35">
      <c r="A4994" t="s">
        <v>77</v>
      </c>
      <c r="B4994">
        <v>50</v>
      </c>
      <c r="C4994">
        <v>2024</v>
      </c>
      <c r="D4994" t="s">
        <v>193</v>
      </c>
      <c r="E4994">
        <v>148</v>
      </c>
      <c r="F4994" t="s">
        <v>194</v>
      </c>
      <c r="G4994" t="s">
        <v>95</v>
      </c>
      <c r="H4994" t="s">
        <v>25</v>
      </c>
      <c r="I4994">
        <v>100</v>
      </c>
      <c r="J4994" t="s">
        <v>27</v>
      </c>
      <c r="K4994">
        <v>1000</v>
      </c>
      <c r="L4994">
        <v>2</v>
      </c>
      <c r="M4994">
        <v>0</v>
      </c>
      <c r="N4994" t="s">
        <v>27</v>
      </c>
      <c r="O4994" t="s">
        <v>27</v>
      </c>
      <c r="P4994">
        <v>18</v>
      </c>
      <c r="Q4994" t="s">
        <v>27</v>
      </c>
      <c r="R4994" t="s">
        <v>27</v>
      </c>
      <c r="S4994">
        <v>3</v>
      </c>
      <c r="T4994">
        <v>275</v>
      </c>
      <c r="U4994" t="s">
        <v>27</v>
      </c>
    </row>
    <row r="4995" spans="1:21" x14ac:dyDescent="0.35">
      <c r="A4995" t="s">
        <v>78</v>
      </c>
      <c r="B4995">
        <v>51</v>
      </c>
      <c r="C4995">
        <v>2024</v>
      </c>
      <c r="D4995" t="s">
        <v>193</v>
      </c>
      <c r="E4995">
        <v>148</v>
      </c>
      <c r="F4995" t="s">
        <v>194</v>
      </c>
      <c r="G4995" t="s">
        <v>95</v>
      </c>
      <c r="H4995" t="s">
        <v>25</v>
      </c>
      <c r="I4995">
        <v>105</v>
      </c>
      <c r="J4995" t="s">
        <v>27</v>
      </c>
      <c r="K4995">
        <v>1500</v>
      </c>
      <c r="L4995">
        <v>2</v>
      </c>
      <c r="M4995">
        <v>1</v>
      </c>
      <c r="N4995" t="s">
        <v>27</v>
      </c>
      <c r="O4995" t="s">
        <v>27</v>
      </c>
      <c r="P4995" t="s">
        <v>28</v>
      </c>
      <c r="Q4995" t="s">
        <v>27</v>
      </c>
      <c r="R4995" t="s">
        <v>27</v>
      </c>
      <c r="S4995">
        <v>0</v>
      </c>
      <c r="T4995">
        <v>105</v>
      </c>
      <c r="U4995" t="s">
        <v>29</v>
      </c>
    </row>
    <row r="4996" spans="1:21" x14ac:dyDescent="0.35">
      <c r="A4996" t="s">
        <v>79</v>
      </c>
      <c r="B4996">
        <v>53</v>
      </c>
      <c r="C4996">
        <v>2024</v>
      </c>
      <c r="D4996" t="s">
        <v>193</v>
      </c>
      <c r="E4996">
        <v>148</v>
      </c>
      <c r="F4996" t="s">
        <v>194</v>
      </c>
      <c r="G4996" t="s">
        <v>95</v>
      </c>
      <c r="H4996" t="s">
        <v>25</v>
      </c>
      <c r="I4996">
        <v>275</v>
      </c>
      <c r="J4996" t="s">
        <v>27</v>
      </c>
      <c r="K4996">
        <v>1</v>
      </c>
      <c r="L4996">
        <v>0</v>
      </c>
      <c r="M4996">
        <v>0</v>
      </c>
      <c r="N4996" t="s">
        <v>27</v>
      </c>
      <c r="O4996" t="s">
        <v>27</v>
      </c>
      <c r="P4996">
        <v>18</v>
      </c>
      <c r="Q4996" t="s">
        <v>27</v>
      </c>
      <c r="R4996" t="s">
        <v>27</v>
      </c>
      <c r="S4996">
        <v>0</v>
      </c>
      <c r="T4996">
        <v>550</v>
      </c>
      <c r="U4996" t="s">
        <v>27</v>
      </c>
    </row>
    <row r="4997" spans="1:21" x14ac:dyDescent="0.35">
      <c r="A4997" t="s">
        <v>80</v>
      </c>
      <c r="B4997">
        <v>54</v>
      </c>
      <c r="C4997">
        <v>2024</v>
      </c>
      <c r="D4997" t="s">
        <v>193</v>
      </c>
      <c r="E4997">
        <v>148</v>
      </c>
      <c r="F4997" t="s">
        <v>194</v>
      </c>
      <c r="G4997" t="s">
        <v>95</v>
      </c>
      <c r="H4997" t="s">
        <v>27</v>
      </c>
      <c r="J4997" t="s">
        <v>28</v>
      </c>
      <c r="K4997" t="s">
        <v>28</v>
      </c>
      <c r="L4997" t="s">
        <v>28</v>
      </c>
      <c r="M4997" t="s">
        <v>28</v>
      </c>
      <c r="N4997" t="s">
        <v>28</v>
      </c>
      <c r="O4997" t="s">
        <v>28</v>
      </c>
      <c r="P4997" t="s">
        <v>28</v>
      </c>
      <c r="Q4997" t="s">
        <v>28</v>
      </c>
      <c r="R4997" t="s">
        <v>28</v>
      </c>
      <c r="S4997" t="s">
        <v>28</v>
      </c>
      <c r="U4997" t="s">
        <v>28</v>
      </c>
    </row>
    <row r="4998" spans="1:21" x14ac:dyDescent="0.35">
      <c r="A4998" t="s">
        <v>81</v>
      </c>
      <c r="B4998">
        <v>55</v>
      </c>
      <c r="C4998">
        <v>2024</v>
      </c>
      <c r="D4998" t="s">
        <v>193</v>
      </c>
      <c r="E4998">
        <v>148</v>
      </c>
      <c r="F4998" t="s">
        <v>194</v>
      </c>
      <c r="G4998" t="s">
        <v>95</v>
      </c>
      <c r="H4998" t="s">
        <v>25</v>
      </c>
      <c r="I4998">
        <v>60</v>
      </c>
      <c r="J4998" t="s">
        <v>27</v>
      </c>
      <c r="K4998">
        <v>0</v>
      </c>
      <c r="L4998">
        <v>0</v>
      </c>
      <c r="M4998">
        <v>0</v>
      </c>
      <c r="N4998" t="s">
        <v>27</v>
      </c>
      <c r="O4998" t="s">
        <v>27</v>
      </c>
      <c r="P4998" t="s">
        <v>28</v>
      </c>
      <c r="Q4998" t="s">
        <v>27</v>
      </c>
      <c r="R4998" t="s">
        <v>27</v>
      </c>
      <c r="S4998">
        <v>0</v>
      </c>
      <c r="T4998">
        <v>120</v>
      </c>
      <c r="U4998" t="s">
        <v>27</v>
      </c>
    </row>
    <row r="4999" spans="1:21" x14ac:dyDescent="0.35">
      <c r="A4999" t="s">
        <v>82</v>
      </c>
      <c r="B4999">
        <v>56</v>
      </c>
      <c r="C4999">
        <v>2024</v>
      </c>
      <c r="D4999" t="s">
        <v>193</v>
      </c>
      <c r="E4999">
        <v>148</v>
      </c>
      <c r="F4999" t="s">
        <v>194</v>
      </c>
      <c r="G4999" t="s">
        <v>95</v>
      </c>
      <c r="H4999" t="s">
        <v>27</v>
      </c>
      <c r="J4999" t="s">
        <v>28</v>
      </c>
      <c r="K4999" t="s">
        <v>28</v>
      </c>
      <c r="L4999" t="s">
        <v>28</v>
      </c>
      <c r="M4999" t="s">
        <v>28</v>
      </c>
      <c r="O4999" t="s">
        <v>28</v>
      </c>
      <c r="P4999" t="s">
        <v>28</v>
      </c>
      <c r="Q4999" t="s">
        <v>28</v>
      </c>
      <c r="R4999" t="s">
        <v>28</v>
      </c>
      <c r="S4999" t="s">
        <v>28</v>
      </c>
      <c r="U4999" t="s">
        <v>28</v>
      </c>
    </row>
    <row r="5000" spans="1:21" x14ac:dyDescent="0.35">
      <c r="A5000" t="s">
        <v>21</v>
      </c>
      <c r="B5000">
        <v>1</v>
      </c>
      <c r="C5000">
        <v>2024</v>
      </c>
      <c r="D5000" t="s">
        <v>195</v>
      </c>
      <c r="E5000">
        <v>149</v>
      </c>
      <c r="F5000" t="s">
        <v>196</v>
      </c>
      <c r="G5000" t="s">
        <v>197</v>
      </c>
      <c r="H5000" t="s">
        <v>25</v>
      </c>
      <c r="I5000">
        <v>250</v>
      </c>
      <c r="J5000" t="s">
        <v>26</v>
      </c>
      <c r="K5000" t="s">
        <v>28</v>
      </c>
      <c r="L5000">
        <v>6</v>
      </c>
      <c r="M5000">
        <v>3</v>
      </c>
      <c r="N5000" t="s">
        <v>27</v>
      </c>
      <c r="O5000" t="s">
        <v>27</v>
      </c>
      <c r="P5000">
        <v>21</v>
      </c>
      <c r="Q5000" t="s">
        <v>27</v>
      </c>
      <c r="R5000" t="s">
        <v>32</v>
      </c>
      <c r="S5000">
        <v>40</v>
      </c>
      <c r="T5000">
        <v>400</v>
      </c>
      <c r="U5000" t="s">
        <v>27</v>
      </c>
    </row>
    <row r="5001" spans="1:21" x14ac:dyDescent="0.35">
      <c r="A5001" t="s">
        <v>30</v>
      </c>
      <c r="B5001">
        <v>2</v>
      </c>
      <c r="C5001">
        <v>2024</v>
      </c>
      <c r="D5001" t="s">
        <v>195</v>
      </c>
      <c r="E5001">
        <v>149</v>
      </c>
      <c r="F5001" t="s">
        <v>196</v>
      </c>
      <c r="G5001" t="s">
        <v>197</v>
      </c>
      <c r="H5001" t="s">
        <v>25</v>
      </c>
      <c r="I5001">
        <v>1000</v>
      </c>
      <c r="J5001" t="s">
        <v>26</v>
      </c>
      <c r="K5001" t="s">
        <v>28</v>
      </c>
      <c r="L5001">
        <v>6</v>
      </c>
      <c r="M5001">
        <v>2</v>
      </c>
      <c r="N5001" t="s">
        <v>27</v>
      </c>
      <c r="O5001" t="s">
        <v>27</v>
      </c>
      <c r="P5001" t="s">
        <v>28</v>
      </c>
      <c r="Q5001" t="s">
        <v>32</v>
      </c>
      <c r="R5001" t="s">
        <v>27</v>
      </c>
      <c r="S5001">
        <v>30</v>
      </c>
      <c r="T5001">
        <v>600</v>
      </c>
      <c r="U5001" t="s">
        <v>29</v>
      </c>
    </row>
    <row r="5002" spans="1:21" x14ac:dyDescent="0.35">
      <c r="A5002" t="s">
        <v>33</v>
      </c>
      <c r="B5002">
        <v>4</v>
      </c>
      <c r="C5002">
        <v>2024</v>
      </c>
      <c r="D5002" t="s">
        <v>195</v>
      </c>
      <c r="E5002">
        <v>149</v>
      </c>
      <c r="F5002" t="s">
        <v>196</v>
      </c>
      <c r="G5002" t="s">
        <v>197</v>
      </c>
      <c r="H5002" t="s">
        <v>25</v>
      </c>
      <c r="I5002">
        <v>600</v>
      </c>
      <c r="J5002" t="s">
        <v>26</v>
      </c>
      <c r="K5002" t="s">
        <v>28</v>
      </c>
      <c r="L5002">
        <v>6</v>
      </c>
      <c r="M5002">
        <v>2</v>
      </c>
      <c r="N5002" t="s">
        <v>27</v>
      </c>
      <c r="O5002" t="s">
        <v>27</v>
      </c>
      <c r="P5002" t="s">
        <v>28</v>
      </c>
      <c r="Q5002" t="s">
        <v>27</v>
      </c>
      <c r="R5002" t="s">
        <v>27</v>
      </c>
      <c r="S5002">
        <v>20</v>
      </c>
      <c r="T5002">
        <v>400</v>
      </c>
      <c r="U5002" t="s">
        <v>29</v>
      </c>
    </row>
    <row r="5003" spans="1:21" x14ac:dyDescent="0.35">
      <c r="A5003" t="s">
        <v>34</v>
      </c>
      <c r="B5003">
        <v>5</v>
      </c>
      <c r="C5003">
        <v>2024</v>
      </c>
      <c r="D5003" t="s">
        <v>195</v>
      </c>
      <c r="E5003">
        <v>149</v>
      </c>
      <c r="F5003" t="s">
        <v>196</v>
      </c>
      <c r="G5003" t="s">
        <v>197</v>
      </c>
      <c r="H5003" t="s">
        <v>25</v>
      </c>
      <c r="I5003">
        <v>100</v>
      </c>
      <c r="J5003" t="s">
        <v>26</v>
      </c>
      <c r="K5003" t="s">
        <v>28</v>
      </c>
      <c r="L5003">
        <v>6</v>
      </c>
      <c r="M5003">
        <v>2</v>
      </c>
      <c r="N5003" t="s">
        <v>27</v>
      </c>
      <c r="O5003" t="s">
        <v>27</v>
      </c>
      <c r="P5003">
        <v>21</v>
      </c>
      <c r="Q5003" t="s">
        <v>32</v>
      </c>
      <c r="R5003" t="s">
        <v>27</v>
      </c>
      <c r="S5003">
        <v>40</v>
      </c>
      <c r="T5003">
        <v>200</v>
      </c>
      <c r="U5003" t="s">
        <v>29</v>
      </c>
    </row>
    <row r="5004" spans="1:21" x14ac:dyDescent="0.35">
      <c r="A5004" t="s">
        <v>35</v>
      </c>
      <c r="B5004">
        <v>6</v>
      </c>
      <c r="C5004">
        <v>2024</v>
      </c>
      <c r="D5004" t="s">
        <v>195</v>
      </c>
      <c r="E5004">
        <v>149</v>
      </c>
      <c r="F5004" t="s">
        <v>196</v>
      </c>
      <c r="G5004" t="s">
        <v>197</v>
      </c>
      <c r="H5004" t="s">
        <v>25</v>
      </c>
      <c r="I5004">
        <v>850</v>
      </c>
      <c r="J5004" t="s">
        <v>26</v>
      </c>
      <c r="K5004" t="s">
        <v>28</v>
      </c>
      <c r="L5004">
        <v>6</v>
      </c>
      <c r="M5004">
        <v>3</v>
      </c>
      <c r="N5004" t="s">
        <v>27</v>
      </c>
      <c r="O5004" t="s">
        <v>27</v>
      </c>
      <c r="P5004" t="s">
        <v>28</v>
      </c>
      <c r="Q5004" t="s">
        <v>27</v>
      </c>
      <c r="R5004" t="s">
        <v>27</v>
      </c>
      <c r="S5004">
        <v>36</v>
      </c>
      <c r="T5004">
        <v>522</v>
      </c>
      <c r="U5004" t="s">
        <v>39</v>
      </c>
    </row>
    <row r="5005" spans="1:21" x14ac:dyDescent="0.35">
      <c r="A5005" t="s">
        <v>36</v>
      </c>
      <c r="B5005">
        <v>8</v>
      </c>
      <c r="C5005">
        <v>2024</v>
      </c>
      <c r="D5005" t="s">
        <v>195</v>
      </c>
      <c r="E5005">
        <v>149</v>
      </c>
      <c r="F5005" t="s">
        <v>196</v>
      </c>
      <c r="G5005" t="s">
        <v>197</v>
      </c>
      <c r="H5005" t="s">
        <v>25</v>
      </c>
      <c r="I5005">
        <v>128</v>
      </c>
      <c r="J5005" t="s">
        <v>26</v>
      </c>
      <c r="K5005" t="s">
        <v>28</v>
      </c>
      <c r="L5005">
        <v>6</v>
      </c>
      <c r="M5005">
        <v>1</v>
      </c>
      <c r="N5005" t="s">
        <v>27</v>
      </c>
      <c r="O5005" t="s">
        <v>32</v>
      </c>
      <c r="P5005">
        <v>21</v>
      </c>
      <c r="Q5005" t="s">
        <v>27</v>
      </c>
      <c r="R5005" t="s">
        <v>27</v>
      </c>
      <c r="S5005">
        <v>32</v>
      </c>
      <c r="T5005">
        <v>143</v>
      </c>
      <c r="U5005" t="s">
        <v>29</v>
      </c>
    </row>
    <row r="5006" spans="1:21" x14ac:dyDescent="0.35">
      <c r="A5006" t="s">
        <v>37</v>
      </c>
      <c r="B5006">
        <v>9</v>
      </c>
      <c r="C5006">
        <v>2024</v>
      </c>
      <c r="D5006" t="s">
        <v>195</v>
      </c>
      <c r="E5006">
        <v>149</v>
      </c>
      <c r="F5006" t="s">
        <v>196</v>
      </c>
      <c r="G5006" t="s">
        <v>197</v>
      </c>
      <c r="H5006" t="s">
        <v>25</v>
      </c>
      <c r="I5006">
        <v>565</v>
      </c>
      <c r="J5006" t="s">
        <v>26</v>
      </c>
      <c r="K5006" t="s">
        <v>28</v>
      </c>
      <c r="L5006">
        <v>6</v>
      </c>
      <c r="M5006">
        <v>2</v>
      </c>
      <c r="N5006" t="s">
        <v>27</v>
      </c>
      <c r="O5006" t="s">
        <v>27</v>
      </c>
      <c r="P5006" t="s">
        <v>28</v>
      </c>
      <c r="Q5006" t="s">
        <v>27</v>
      </c>
      <c r="R5006" t="s">
        <v>27</v>
      </c>
      <c r="S5006">
        <v>24</v>
      </c>
      <c r="T5006">
        <v>570</v>
      </c>
      <c r="U5006" t="s">
        <v>29</v>
      </c>
    </row>
    <row r="5007" spans="1:21" x14ac:dyDescent="0.35">
      <c r="A5007" t="s">
        <v>38</v>
      </c>
      <c r="B5007">
        <v>10</v>
      </c>
      <c r="C5007">
        <v>2024</v>
      </c>
      <c r="D5007" t="s">
        <v>195</v>
      </c>
      <c r="E5007">
        <v>149</v>
      </c>
      <c r="F5007" t="s">
        <v>196</v>
      </c>
      <c r="G5007" t="s">
        <v>197</v>
      </c>
      <c r="H5007" t="s">
        <v>25</v>
      </c>
      <c r="I5007">
        <v>200</v>
      </c>
      <c r="J5007" t="s">
        <v>26</v>
      </c>
      <c r="K5007" t="s">
        <v>28</v>
      </c>
      <c r="L5007">
        <v>6</v>
      </c>
      <c r="M5007">
        <v>1</v>
      </c>
      <c r="N5007" t="s">
        <v>27</v>
      </c>
      <c r="O5007" t="s">
        <v>27</v>
      </c>
      <c r="P5007" t="s">
        <v>28</v>
      </c>
      <c r="Q5007" t="s">
        <v>27</v>
      </c>
      <c r="R5007" t="s">
        <v>27</v>
      </c>
      <c r="S5007">
        <v>24</v>
      </c>
      <c r="T5007">
        <v>200</v>
      </c>
      <c r="U5007" t="s">
        <v>39</v>
      </c>
    </row>
    <row r="5008" spans="1:21" x14ac:dyDescent="0.35">
      <c r="A5008" t="s">
        <v>40</v>
      </c>
      <c r="B5008">
        <v>11</v>
      </c>
      <c r="C5008">
        <v>2024</v>
      </c>
      <c r="D5008" t="s">
        <v>195</v>
      </c>
      <c r="E5008">
        <v>149</v>
      </c>
      <c r="F5008" t="s">
        <v>196</v>
      </c>
      <c r="G5008" t="s">
        <v>197</v>
      </c>
      <c r="H5008" t="s">
        <v>25</v>
      </c>
      <c r="I5008">
        <v>215</v>
      </c>
      <c r="J5008" t="s">
        <v>26</v>
      </c>
      <c r="K5008" t="s">
        <v>28</v>
      </c>
      <c r="L5008">
        <v>6</v>
      </c>
      <c r="M5008">
        <v>1</v>
      </c>
      <c r="N5008" t="s">
        <v>27</v>
      </c>
      <c r="O5008" t="s">
        <v>27</v>
      </c>
      <c r="P5008">
        <v>18</v>
      </c>
      <c r="Q5008" t="s">
        <v>27</v>
      </c>
      <c r="R5008" t="s">
        <v>32</v>
      </c>
      <c r="S5008">
        <v>36</v>
      </c>
      <c r="T5008">
        <v>130</v>
      </c>
      <c r="U5008" t="s">
        <v>29</v>
      </c>
    </row>
    <row r="5009" spans="1:21" x14ac:dyDescent="0.35">
      <c r="A5009" t="s">
        <v>41</v>
      </c>
      <c r="B5009">
        <v>12</v>
      </c>
      <c r="C5009">
        <v>2024</v>
      </c>
      <c r="D5009" t="s">
        <v>195</v>
      </c>
      <c r="E5009">
        <v>149</v>
      </c>
      <c r="F5009" t="s">
        <v>196</v>
      </c>
      <c r="G5009" t="s">
        <v>197</v>
      </c>
      <c r="H5009" t="s">
        <v>25</v>
      </c>
      <c r="I5009">
        <v>295.25</v>
      </c>
      <c r="J5009" t="s">
        <v>26</v>
      </c>
      <c r="K5009" t="s">
        <v>28</v>
      </c>
      <c r="L5009">
        <v>6</v>
      </c>
      <c r="M5009">
        <v>2</v>
      </c>
      <c r="N5009" t="s">
        <v>27</v>
      </c>
      <c r="O5009" t="s">
        <v>27</v>
      </c>
      <c r="P5009" t="s">
        <v>28</v>
      </c>
      <c r="Q5009" t="s">
        <v>27</v>
      </c>
      <c r="R5009" t="s">
        <v>32</v>
      </c>
      <c r="S5009">
        <v>30</v>
      </c>
      <c r="T5009">
        <v>130</v>
      </c>
      <c r="U5009" t="s">
        <v>29</v>
      </c>
    </row>
    <row r="5010" spans="1:21" x14ac:dyDescent="0.35">
      <c r="A5010" t="s">
        <v>42</v>
      </c>
      <c r="B5010">
        <v>13</v>
      </c>
      <c r="C5010">
        <v>2024</v>
      </c>
      <c r="D5010" t="s">
        <v>195</v>
      </c>
      <c r="E5010">
        <v>149</v>
      </c>
      <c r="F5010" t="s">
        <v>196</v>
      </c>
      <c r="G5010" t="s">
        <v>197</v>
      </c>
      <c r="H5010" t="s">
        <v>25</v>
      </c>
      <c r="I5010">
        <v>105</v>
      </c>
      <c r="J5010" t="s">
        <v>26</v>
      </c>
      <c r="K5010" t="s">
        <v>28</v>
      </c>
      <c r="L5010">
        <v>6</v>
      </c>
      <c r="M5010">
        <v>2</v>
      </c>
      <c r="N5010" t="s">
        <v>27</v>
      </c>
      <c r="O5010" t="s">
        <v>27</v>
      </c>
      <c r="P5010">
        <v>18</v>
      </c>
      <c r="Q5010" t="s">
        <v>32</v>
      </c>
      <c r="R5010" t="s">
        <v>32</v>
      </c>
      <c r="S5010">
        <v>30</v>
      </c>
      <c r="T5010">
        <v>200</v>
      </c>
      <c r="U5010" t="s">
        <v>27</v>
      </c>
    </row>
    <row r="5011" spans="1:21" x14ac:dyDescent="0.35">
      <c r="A5011" t="s">
        <v>43</v>
      </c>
      <c r="B5011">
        <v>15</v>
      </c>
      <c r="C5011">
        <v>2024</v>
      </c>
      <c r="D5011" t="s">
        <v>195</v>
      </c>
      <c r="E5011">
        <v>149</v>
      </c>
      <c r="F5011" t="s">
        <v>196</v>
      </c>
      <c r="G5011" t="s">
        <v>197</v>
      </c>
      <c r="H5011" t="s">
        <v>25</v>
      </c>
      <c r="I5011">
        <v>490</v>
      </c>
      <c r="J5011" t="s">
        <v>26</v>
      </c>
      <c r="K5011" t="s">
        <v>28</v>
      </c>
      <c r="L5011">
        <v>6</v>
      </c>
      <c r="M5011">
        <v>3</v>
      </c>
      <c r="N5011" t="s">
        <v>27</v>
      </c>
      <c r="O5011" t="s">
        <v>27</v>
      </c>
      <c r="P5011">
        <v>18</v>
      </c>
      <c r="Q5011" t="s">
        <v>27</v>
      </c>
      <c r="R5011" t="s">
        <v>27</v>
      </c>
      <c r="S5011">
        <v>20</v>
      </c>
      <c r="T5011">
        <v>360</v>
      </c>
      <c r="U5011" t="s">
        <v>29</v>
      </c>
    </row>
    <row r="5012" spans="1:21" x14ac:dyDescent="0.35">
      <c r="A5012" t="s">
        <v>44</v>
      </c>
      <c r="B5012">
        <v>16</v>
      </c>
      <c r="C5012">
        <v>2024</v>
      </c>
      <c r="D5012" t="s">
        <v>195</v>
      </c>
      <c r="E5012">
        <v>149</v>
      </c>
      <c r="F5012" t="s">
        <v>196</v>
      </c>
      <c r="G5012" t="s">
        <v>197</v>
      </c>
      <c r="H5012" t="s">
        <v>25</v>
      </c>
      <c r="I5012">
        <v>275</v>
      </c>
      <c r="J5012" t="s">
        <v>26</v>
      </c>
      <c r="K5012" t="s">
        <v>28</v>
      </c>
      <c r="L5012">
        <v>6</v>
      </c>
      <c r="M5012">
        <v>2</v>
      </c>
      <c r="N5012" t="s">
        <v>27</v>
      </c>
      <c r="O5012" t="s">
        <v>27</v>
      </c>
      <c r="P5012">
        <v>21</v>
      </c>
      <c r="Q5012" t="s">
        <v>32</v>
      </c>
      <c r="R5012" t="s">
        <v>27</v>
      </c>
      <c r="S5012">
        <v>15</v>
      </c>
      <c r="T5012">
        <v>350</v>
      </c>
      <c r="U5012" t="s">
        <v>29</v>
      </c>
    </row>
    <row r="5013" spans="1:21" x14ac:dyDescent="0.35">
      <c r="A5013" t="s">
        <v>45</v>
      </c>
      <c r="B5013">
        <v>17</v>
      </c>
      <c r="C5013">
        <v>2024</v>
      </c>
      <c r="D5013" t="s">
        <v>195</v>
      </c>
      <c r="E5013">
        <v>149</v>
      </c>
      <c r="F5013" t="s">
        <v>196</v>
      </c>
      <c r="G5013" t="s">
        <v>197</v>
      </c>
      <c r="H5013" t="s">
        <v>25</v>
      </c>
      <c r="I5013">
        <v>100</v>
      </c>
      <c r="J5013" t="s">
        <v>26</v>
      </c>
      <c r="K5013" t="s">
        <v>28</v>
      </c>
      <c r="L5013">
        <v>6</v>
      </c>
      <c r="M5013">
        <v>1</v>
      </c>
      <c r="N5013" t="s">
        <v>27</v>
      </c>
      <c r="O5013" t="s">
        <v>27</v>
      </c>
      <c r="P5013" t="s">
        <v>28</v>
      </c>
      <c r="Q5013" t="s">
        <v>27</v>
      </c>
      <c r="R5013" t="s">
        <v>27</v>
      </c>
      <c r="S5013">
        <v>40</v>
      </c>
      <c r="T5013">
        <v>100</v>
      </c>
      <c r="U5013" t="s">
        <v>29</v>
      </c>
    </row>
    <row r="5014" spans="1:21" x14ac:dyDescent="0.35">
      <c r="A5014" t="s">
        <v>46</v>
      </c>
      <c r="B5014">
        <v>18</v>
      </c>
      <c r="C5014">
        <v>2024</v>
      </c>
      <c r="D5014" t="s">
        <v>195</v>
      </c>
      <c r="E5014">
        <v>149</v>
      </c>
      <c r="F5014" t="s">
        <v>196</v>
      </c>
      <c r="G5014" t="s">
        <v>197</v>
      </c>
      <c r="H5014" t="s">
        <v>25</v>
      </c>
      <c r="I5014">
        <v>150</v>
      </c>
      <c r="J5014" t="s">
        <v>26</v>
      </c>
      <c r="K5014" t="s">
        <v>28</v>
      </c>
      <c r="L5014">
        <v>6</v>
      </c>
      <c r="M5014">
        <v>2</v>
      </c>
      <c r="N5014" t="s">
        <v>27</v>
      </c>
      <c r="O5014" t="s">
        <v>27</v>
      </c>
      <c r="P5014" t="s">
        <v>28</v>
      </c>
      <c r="Q5014" t="s">
        <v>27</v>
      </c>
      <c r="R5014" t="s">
        <v>27</v>
      </c>
      <c r="S5014">
        <v>40</v>
      </c>
      <c r="T5014">
        <v>100</v>
      </c>
      <c r="U5014" t="s">
        <v>29</v>
      </c>
    </row>
    <row r="5015" spans="1:21" x14ac:dyDescent="0.35">
      <c r="A5015" t="s">
        <v>47</v>
      </c>
      <c r="B5015">
        <v>19</v>
      </c>
      <c r="C5015">
        <v>2024</v>
      </c>
      <c r="D5015" t="s">
        <v>195</v>
      </c>
      <c r="E5015">
        <v>149</v>
      </c>
      <c r="F5015" t="s">
        <v>196</v>
      </c>
      <c r="G5015" t="s">
        <v>197</v>
      </c>
      <c r="H5015" t="s">
        <v>25</v>
      </c>
      <c r="I5015">
        <v>110</v>
      </c>
      <c r="J5015" t="s">
        <v>26</v>
      </c>
      <c r="K5015" t="s">
        <v>28</v>
      </c>
      <c r="L5015">
        <v>6</v>
      </c>
      <c r="M5015">
        <v>1</v>
      </c>
      <c r="N5015" t="s">
        <v>27</v>
      </c>
      <c r="O5015" t="s">
        <v>27</v>
      </c>
      <c r="P5015" t="s">
        <v>28</v>
      </c>
      <c r="Q5015" t="s">
        <v>27</v>
      </c>
      <c r="R5015" t="s">
        <v>27</v>
      </c>
      <c r="S5015">
        <v>40</v>
      </c>
      <c r="T5015">
        <v>40</v>
      </c>
      <c r="U5015" t="s">
        <v>29</v>
      </c>
    </row>
    <row r="5016" spans="1:21" x14ac:dyDescent="0.35">
      <c r="A5016" t="s">
        <v>48</v>
      </c>
      <c r="B5016">
        <v>20</v>
      </c>
      <c r="C5016">
        <v>2024</v>
      </c>
      <c r="D5016" t="s">
        <v>195</v>
      </c>
      <c r="E5016">
        <v>149</v>
      </c>
      <c r="F5016" t="s">
        <v>196</v>
      </c>
      <c r="G5016" t="s">
        <v>197</v>
      </c>
      <c r="H5016" t="s">
        <v>25</v>
      </c>
      <c r="I5016">
        <v>125</v>
      </c>
      <c r="J5016" t="s">
        <v>26</v>
      </c>
      <c r="K5016" t="s">
        <v>28</v>
      </c>
      <c r="L5016">
        <v>6</v>
      </c>
      <c r="M5016">
        <v>3</v>
      </c>
      <c r="N5016" t="s">
        <v>27</v>
      </c>
      <c r="O5016" t="s">
        <v>27</v>
      </c>
      <c r="P5016" t="s">
        <v>28</v>
      </c>
      <c r="Q5016" t="s">
        <v>32</v>
      </c>
      <c r="R5016" t="s">
        <v>27</v>
      </c>
      <c r="S5016">
        <v>40</v>
      </c>
      <c r="T5016">
        <v>200</v>
      </c>
      <c r="U5016" t="s">
        <v>27</v>
      </c>
    </row>
    <row r="5017" spans="1:21" x14ac:dyDescent="0.35">
      <c r="A5017" t="s">
        <v>49</v>
      </c>
      <c r="B5017">
        <v>21</v>
      </c>
      <c r="C5017">
        <v>2024</v>
      </c>
      <c r="D5017" t="s">
        <v>195</v>
      </c>
      <c r="E5017">
        <v>149</v>
      </c>
      <c r="F5017" t="s">
        <v>196</v>
      </c>
      <c r="G5017" t="s">
        <v>197</v>
      </c>
      <c r="H5017" t="s">
        <v>25</v>
      </c>
      <c r="I5017">
        <v>450</v>
      </c>
      <c r="J5017" t="s">
        <v>26</v>
      </c>
      <c r="K5017" t="s">
        <v>28</v>
      </c>
      <c r="L5017">
        <v>6</v>
      </c>
      <c r="M5017">
        <v>2</v>
      </c>
      <c r="N5017" t="s">
        <v>27</v>
      </c>
      <c r="O5017" t="s">
        <v>27</v>
      </c>
      <c r="P5017" t="s">
        <v>28</v>
      </c>
      <c r="Q5017" t="s">
        <v>32</v>
      </c>
      <c r="R5017" t="s">
        <v>27</v>
      </c>
      <c r="S5017">
        <v>30</v>
      </c>
      <c r="T5017">
        <v>275</v>
      </c>
      <c r="U5017" t="s">
        <v>29</v>
      </c>
    </row>
    <row r="5018" spans="1:21" x14ac:dyDescent="0.35">
      <c r="A5018" t="s">
        <v>50</v>
      </c>
      <c r="B5018">
        <v>22</v>
      </c>
      <c r="C5018">
        <v>2024</v>
      </c>
      <c r="D5018" t="s">
        <v>195</v>
      </c>
      <c r="E5018">
        <v>149</v>
      </c>
      <c r="F5018" t="s">
        <v>196</v>
      </c>
      <c r="G5018" t="s">
        <v>197</v>
      </c>
      <c r="H5018" t="s">
        <v>25</v>
      </c>
      <c r="I5018">
        <v>550</v>
      </c>
      <c r="J5018" t="s">
        <v>26</v>
      </c>
      <c r="K5018" t="s">
        <v>28</v>
      </c>
      <c r="L5018">
        <v>6</v>
      </c>
      <c r="M5018">
        <v>2</v>
      </c>
      <c r="N5018" t="s">
        <v>27</v>
      </c>
      <c r="O5018" t="s">
        <v>27</v>
      </c>
      <c r="P5018">
        <v>21</v>
      </c>
      <c r="Q5018" t="s">
        <v>32</v>
      </c>
      <c r="R5018" t="s">
        <v>27</v>
      </c>
      <c r="S5018">
        <v>40</v>
      </c>
      <c r="T5018">
        <v>500</v>
      </c>
      <c r="U5018" t="s">
        <v>29</v>
      </c>
    </row>
    <row r="5019" spans="1:21" x14ac:dyDescent="0.35">
      <c r="A5019" t="s">
        <v>51</v>
      </c>
      <c r="B5019">
        <v>23</v>
      </c>
      <c r="C5019">
        <v>2024</v>
      </c>
      <c r="D5019" t="s">
        <v>195</v>
      </c>
      <c r="E5019">
        <v>149</v>
      </c>
      <c r="F5019" t="s">
        <v>196</v>
      </c>
      <c r="G5019" t="s">
        <v>197</v>
      </c>
      <c r="H5019" t="s">
        <v>25</v>
      </c>
      <c r="I5019">
        <v>95</v>
      </c>
      <c r="J5019" t="s">
        <v>26</v>
      </c>
      <c r="K5019" t="s">
        <v>28</v>
      </c>
      <c r="L5019">
        <v>6</v>
      </c>
      <c r="M5019">
        <v>1</v>
      </c>
      <c r="N5019" t="s">
        <v>27</v>
      </c>
      <c r="O5019" t="s">
        <v>27</v>
      </c>
      <c r="P5019" t="s">
        <v>28</v>
      </c>
      <c r="Q5019" t="s">
        <v>27</v>
      </c>
      <c r="R5019" t="s">
        <v>27</v>
      </c>
      <c r="S5019">
        <v>24</v>
      </c>
      <c r="T5019">
        <v>200</v>
      </c>
      <c r="U5019" t="s">
        <v>29</v>
      </c>
    </row>
    <row r="5020" spans="1:21" x14ac:dyDescent="0.35">
      <c r="A5020" t="s">
        <v>52</v>
      </c>
      <c r="B5020">
        <v>24</v>
      </c>
      <c r="C5020">
        <v>2024</v>
      </c>
      <c r="D5020" t="s">
        <v>195</v>
      </c>
      <c r="E5020">
        <v>149</v>
      </c>
      <c r="F5020" t="s">
        <v>196</v>
      </c>
      <c r="G5020" t="s">
        <v>197</v>
      </c>
      <c r="H5020" t="s">
        <v>25</v>
      </c>
      <c r="I5020">
        <v>900</v>
      </c>
      <c r="J5020" t="s">
        <v>26</v>
      </c>
      <c r="K5020" t="s">
        <v>28</v>
      </c>
      <c r="L5020">
        <v>6</v>
      </c>
      <c r="M5020">
        <v>2</v>
      </c>
      <c r="N5020" t="s">
        <v>27</v>
      </c>
      <c r="O5020" t="s">
        <v>27</v>
      </c>
      <c r="P5020" t="s">
        <v>28</v>
      </c>
      <c r="Q5020" t="s">
        <v>32</v>
      </c>
      <c r="R5020" t="s">
        <v>27</v>
      </c>
      <c r="S5020">
        <v>36</v>
      </c>
      <c r="T5020">
        <v>600</v>
      </c>
      <c r="U5020" t="s">
        <v>29</v>
      </c>
    </row>
    <row r="5021" spans="1:21" x14ac:dyDescent="0.35">
      <c r="A5021" t="s">
        <v>53</v>
      </c>
      <c r="B5021">
        <v>25</v>
      </c>
      <c r="C5021">
        <v>2024</v>
      </c>
      <c r="D5021" t="s">
        <v>195</v>
      </c>
      <c r="E5021">
        <v>149</v>
      </c>
      <c r="F5021" t="s">
        <v>196</v>
      </c>
      <c r="G5021" t="s">
        <v>197</v>
      </c>
      <c r="H5021" t="s">
        <v>25</v>
      </c>
      <c r="I5021">
        <v>343</v>
      </c>
      <c r="J5021" t="s">
        <v>26</v>
      </c>
      <c r="K5021" t="s">
        <v>28</v>
      </c>
      <c r="L5021">
        <v>6</v>
      </c>
      <c r="M5021">
        <v>2</v>
      </c>
      <c r="N5021" t="s">
        <v>27</v>
      </c>
      <c r="O5021" t="s">
        <v>27</v>
      </c>
      <c r="P5021" t="s">
        <v>28</v>
      </c>
      <c r="Q5021" t="s">
        <v>32</v>
      </c>
      <c r="R5021" t="s">
        <v>27</v>
      </c>
      <c r="S5021">
        <v>30</v>
      </c>
      <c r="T5021">
        <v>250</v>
      </c>
      <c r="U5021" t="s">
        <v>39</v>
      </c>
    </row>
    <row r="5022" spans="1:21" x14ac:dyDescent="0.35">
      <c r="A5022" t="s">
        <v>54</v>
      </c>
      <c r="B5022">
        <v>26</v>
      </c>
      <c r="C5022">
        <v>2024</v>
      </c>
      <c r="D5022" t="s">
        <v>195</v>
      </c>
      <c r="E5022">
        <v>149</v>
      </c>
      <c r="F5022" t="s">
        <v>196</v>
      </c>
      <c r="G5022" t="s">
        <v>197</v>
      </c>
      <c r="H5022" t="s">
        <v>25</v>
      </c>
      <c r="I5022">
        <v>244.4</v>
      </c>
      <c r="J5022" t="s">
        <v>26</v>
      </c>
      <c r="K5022" t="s">
        <v>28</v>
      </c>
      <c r="L5022">
        <v>6</v>
      </c>
      <c r="M5022">
        <v>1</v>
      </c>
      <c r="N5022" t="s">
        <v>27</v>
      </c>
      <c r="O5022" t="s">
        <v>27</v>
      </c>
      <c r="P5022" t="s">
        <v>28</v>
      </c>
      <c r="Q5022" t="s">
        <v>32</v>
      </c>
      <c r="R5022" t="s">
        <v>32</v>
      </c>
      <c r="S5022">
        <v>30</v>
      </c>
      <c r="T5022">
        <v>145.6</v>
      </c>
      <c r="U5022" t="s">
        <v>29</v>
      </c>
    </row>
    <row r="5023" spans="1:21" x14ac:dyDescent="0.35">
      <c r="A5023" t="s">
        <v>55</v>
      </c>
      <c r="B5023">
        <v>27</v>
      </c>
      <c r="C5023">
        <v>2024</v>
      </c>
      <c r="D5023" t="s">
        <v>195</v>
      </c>
      <c r="E5023">
        <v>149</v>
      </c>
      <c r="F5023" t="s">
        <v>196</v>
      </c>
      <c r="G5023" t="s">
        <v>197</v>
      </c>
      <c r="H5023" t="s">
        <v>25</v>
      </c>
      <c r="I5023">
        <v>300</v>
      </c>
      <c r="J5023" t="s">
        <v>26</v>
      </c>
      <c r="K5023" t="s">
        <v>28</v>
      </c>
      <c r="L5023">
        <v>6</v>
      </c>
      <c r="M5023">
        <v>2</v>
      </c>
      <c r="N5023" t="s">
        <v>27</v>
      </c>
      <c r="O5023" t="s">
        <v>27</v>
      </c>
      <c r="P5023" t="s">
        <v>28</v>
      </c>
      <c r="Q5023" t="s">
        <v>27</v>
      </c>
      <c r="R5023" t="s">
        <v>27</v>
      </c>
      <c r="S5023">
        <v>40</v>
      </c>
      <c r="T5023">
        <v>200</v>
      </c>
      <c r="U5023" t="s">
        <v>27</v>
      </c>
    </row>
    <row r="5024" spans="1:21" x14ac:dyDescent="0.35">
      <c r="A5024" t="s">
        <v>56</v>
      </c>
      <c r="B5024">
        <v>28</v>
      </c>
      <c r="C5024">
        <v>2024</v>
      </c>
      <c r="D5024" t="s">
        <v>195</v>
      </c>
      <c r="E5024">
        <v>149</v>
      </c>
      <c r="F5024" t="s">
        <v>196</v>
      </c>
      <c r="G5024" t="s">
        <v>197</v>
      </c>
      <c r="H5024" t="s">
        <v>25</v>
      </c>
      <c r="I5024">
        <v>200</v>
      </c>
      <c r="J5024" t="s">
        <v>26</v>
      </c>
      <c r="K5024" t="s">
        <v>28</v>
      </c>
      <c r="L5024">
        <v>6</v>
      </c>
      <c r="M5024">
        <v>1</v>
      </c>
      <c r="N5024" t="s">
        <v>27</v>
      </c>
      <c r="O5024" t="s">
        <v>27</v>
      </c>
      <c r="P5024" t="s">
        <v>28</v>
      </c>
      <c r="Q5024" t="s">
        <v>32</v>
      </c>
      <c r="R5024" t="s">
        <v>32</v>
      </c>
      <c r="S5024">
        <v>30</v>
      </c>
      <c r="T5024">
        <v>300</v>
      </c>
      <c r="U5024" t="s">
        <v>29</v>
      </c>
    </row>
    <row r="5025" spans="1:21" x14ac:dyDescent="0.35">
      <c r="A5025" t="s">
        <v>57</v>
      </c>
      <c r="B5025">
        <v>29</v>
      </c>
      <c r="C5025">
        <v>2024</v>
      </c>
      <c r="D5025" t="s">
        <v>195</v>
      </c>
      <c r="E5025">
        <v>149</v>
      </c>
      <c r="F5025" t="s">
        <v>196</v>
      </c>
      <c r="G5025" t="s">
        <v>197</v>
      </c>
      <c r="H5025" t="s">
        <v>25</v>
      </c>
      <c r="I5025">
        <v>50</v>
      </c>
      <c r="J5025" t="s">
        <v>26</v>
      </c>
      <c r="K5025" t="s">
        <v>28</v>
      </c>
      <c r="L5025">
        <v>6</v>
      </c>
      <c r="M5025">
        <v>2</v>
      </c>
      <c r="N5025" t="s">
        <v>27</v>
      </c>
      <c r="O5025" t="s">
        <v>27</v>
      </c>
      <c r="P5025" t="s">
        <v>28</v>
      </c>
      <c r="Q5025" t="s">
        <v>32</v>
      </c>
      <c r="R5025" t="s">
        <v>27</v>
      </c>
      <c r="S5025">
        <v>20</v>
      </c>
      <c r="T5025">
        <v>100</v>
      </c>
      <c r="U5025" t="s">
        <v>39</v>
      </c>
    </row>
    <row r="5026" spans="1:21" x14ac:dyDescent="0.35">
      <c r="A5026" t="s">
        <v>58</v>
      </c>
      <c r="B5026">
        <v>30</v>
      </c>
      <c r="C5026">
        <v>2024</v>
      </c>
      <c r="D5026" t="s">
        <v>195</v>
      </c>
      <c r="E5026">
        <v>149</v>
      </c>
      <c r="F5026" t="s">
        <v>196</v>
      </c>
      <c r="G5026" t="s">
        <v>197</v>
      </c>
      <c r="H5026" t="s">
        <v>25</v>
      </c>
      <c r="I5026">
        <v>200</v>
      </c>
      <c r="J5026" t="s">
        <v>26</v>
      </c>
      <c r="K5026" t="s">
        <v>28</v>
      </c>
      <c r="L5026">
        <v>6</v>
      </c>
      <c r="M5026">
        <v>2</v>
      </c>
      <c r="N5026" t="s">
        <v>27</v>
      </c>
      <c r="O5026" t="s">
        <v>27</v>
      </c>
      <c r="P5026" t="s">
        <v>28</v>
      </c>
      <c r="Q5026" t="s">
        <v>32</v>
      </c>
      <c r="R5026" t="s">
        <v>32</v>
      </c>
      <c r="S5026">
        <v>20</v>
      </c>
      <c r="T5026">
        <v>145</v>
      </c>
      <c r="U5026" t="s">
        <v>39</v>
      </c>
    </row>
    <row r="5027" spans="1:21" x14ac:dyDescent="0.35">
      <c r="A5027" t="s">
        <v>59</v>
      </c>
      <c r="B5027">
        <v>31</v>
      </c>
      <c r="C5027">
        <v>2024</v>
      </c>
      <c r="D5027" t="s">
        <v>195</v>
      </c>
      <c r="E5027">
        <v>149</v>
      </c>
      <c r="F5027" t="s">
        <v>196</v>
      </c>
      <c r="G5027" t="s">
        <v>197</v>
      </c>
      <c r="H5027" t="s">
        <v>25</v>
      </c>
      <c r="I5027">
        <v>250</v>
      </c>
      <c r="J5027" t="s">
        <v>26</v>
      </c>
      <c r="K5027" t="s">
        <v>28</v>
      </c>
      <c r="L5027">
        <v>6</v>
      </c>
      <c r="M5027">
        <v>2</v>
      </c>
      <c r="N5027" t="s">
        <v>27</v>
      </c>
      <c r="O5027" t="s">
        <v>27</v>
      </c>
      <c r="P5027">
        <v>19</v>
      </c>
      <c r="Q5027" t="s">
        <v>27</v>
      </c>
      <c r="R5027" t="s">
        <v>27</v>
      </c>
      <c r="S5027">
        <v>32</v>
      </c>
      <c r="T5027">
        <v>168</v>
      </c>
      <c r="U5027" t="s">
        <v>39</v>
      </c>
    </row>
    <row r="5028" spans="1:21" x14ac:dyDescent="0.35">
      <c r="A5028" t="s">
        <v>60</v>
      </c>
      <c r="B5028">
        <v>32</v>
      </c>
      <c r="C5028">
        <v>2024</v>
      </c>
      <c r="D5028" t="s">
        <v>195</v>
      </c>
      <c r="E5028">
        <v>149</v>
      </c>
      <c r="F5028" t="s">
        <v>196</v>
      </c>
      <c r="G5028" t="s">
        <v>197</v>
      </c>
      <c r="H5028" t="s">
        <v>25</v>
      </c>
      <c r="I5028">
        <v>200</v>
      </c>
      <c r="J5028" t="s">
        <v>26</v>
      </c>
      <c r="K5028" t="s">
        <v>28</v>
      </c>
      <c r="L5028">
        <v>6</v>
      </c>
      <c r="M5028">
        <v>2</v>
      </c>
      <c r="N5028" t="s">
        <v>27</v>
      </c>
      <c r="O5028" t="s">
        <v>27</v>
      </c>
      <c r="P5028" t="s">
        <v>28</v>
      </c>
      <c r="Q5028" t="s">
        <v>32</v>
      </c>
      <c r="R5028" t="s">
        <v>27</v>
      </c>
      <c r="S5028">
        <v>40</v>
      </c>
      <c r="T5028">
        <v>500</v>
      </c>
      <c r="U5028" t="s">
        <v>27</v>
      </c>
    </row>
    <row r="5029" spans="1:21" x14ac:dyDescent="0.35">
      <c r="A5029" t="s">
        <v>61</v>
      </c>
      <c r="B5029">
        <v>33</v>
      </c>
      <c r="C5029">
        <v>2024</v>
      </c>
      <c r="D5029" t="s">
        <v>195</v>
      </c>
      <c r="E5029">
        <v>149</v>
      </c>
      <c r="F5029" t="s">
        <v>196</v>
      </c>
      <c r="G5029" t="s">
        <v>197</v>
      </c>
      <c r="H5029" t="s">
        <v>25</v>
      </c>
      <c r="I5029">
        <v>183</v>
      </c>
      <c r="J5029" t="s">
        <v>26</v>
      </c>
      <c r="K5029" t="s">
        <v>28</v>
      </c>
      <c r="L5029">
        <v>6</v>
      </c>
      <c r="M5029">
        <v>2</v>
      </c>
      <c r="N5029" t="s">
        <v>27</v>
      </c>
      <c r="O5029" t="s">
        <v>27</v>
      </c>
      <c r="P5029">
        <v>18</v>
      </c>
      <c r="Q5029" t="s">
        <v>32</v>
      </c>
      <c r="R5029" t="s">
        <v>27</v>
      </c>
      <c r="S5029">
        <v>24</v>
      </c>
      <c r="T5029">
        <v>183</v>
      </c>
      <c r="U5029" t="s">
        <v>39</v>
      </c>
    </row>
    <row r="5030" spans="1:21" x14ac:dyDescent="0.35">
      <c r="A5030" t="s">
        <v>62</v>
      </c>
      <c r="B5030">
        <v>34</v>
      </c>
      <c r="C5030">
        <v>2024</v>
      </c>
      <c r="D5030" t="s">
        <v>195</v>
      </c>
      <c r="E5030">
        <v>149</v>
      </c>
      <c r="F5030" t="s">
        <v>196</v>
      </c>
      <c r="G5030" t="s">
        <v>197</v>
      </c>
      <c r="H5030" t="s">
        <v>25</v>
      </c>
      <c r="I5030">
        <v>325</v>
      </c>
      <c r="J5030" t="s">
        <v>26</v>
      </c>
      <c r="K5030" t="s">
        <v>28</v>
      </c>
      <c r="L5030">
        <v>6</v>
      </c>
      <c r="M5030">
        <v>2</v>
      </c>
      <c r="N5030" t="s">
        <v>27</v>
      </c>
      <c r="O5030" t="s">
        <v>27</v>
      </c>
      <c r="P5030" t="s">
        <v>28</v>
      </c>
      <c r="Q5030" t="s">
        <v>27</v>
      </c>
      <c r="R5030" t="s">
        <v>27</v>
      </c>
      <c r="S5030">
        <v>20</v>
      </c>
      <c r="T5030">
        <v>250</v>
      </c>
      <c r="U5030" t="s">
        <v>29</v>
      </c>
    </row>
    <row r="5031" spans="1:21" x14ac:dyDescent="0.35">
      <c r="A5031" t="s">
        <v>63</v>
      </c>
      <c r="B5031">
        <v>35</v>
      </c>
      <c r="C5031">
        <v>2024</v>
      </c>
      <c r="D5031" t="s">
        <v>195</v>
      </c>
      <c r="E5031">
        <v>149</v>
      </c>
      <c r="F5031" t="s">
        <v>196</v>
      </c>
      <c r="G5031" t="s">
        <v>197</v>
      </c>
      <c r="H5031" t="s">
        <v>25</v>
      </c>
      <c r="I5031">
        <v>500</v>
      </c>
      <c r="J5031" t="s">
        <v>26</v>
      </c>
      <c r="K5031" t="s">
        <v>28</v>
      </c>
      <c r="L5031">
        <v>6</v>
      </c>
      <c r="M5031">
        <v>2</v>
      </c>
      <c r="N5031" t="s">
        <v>27</v>
      </c>
      <c r="O5031" t="s">
        <v>27</v>
      </c>
      <c r="P5031">
        <v>18</v>
      </c>
      <c r="Q5031" t="s">
        <v>32</v>
      </c>
      <c r="R5031" t="s">
        <v>27</v>
      </c>
      <c r="S5031">
        <v>30</v>
      </c>
      <c r="T5031">
        <v>400</v>
      </c>
      <c r="U5031" t="s">
        <v>29</v>
      </c>
    </row>
    <row r="5032" spans="1:21" x14ac:dyDescent="0.35">
      <c r="A5032" t="s">
        <v>64</v>
      </c>
      <c r="B5032">
        <v>36</v>
      </c>
      <c r="C5032">
        <v>2024</v>
      </c>
      <c r="D5032" t="s">
        <v>195</v>
      </c>
      <c r="E5032">
        <v>149</v>
      </c>
      <c r="F5032" t="s">
        <v>196</v>
      </c>
      <c r="G5032" t="s">
        <v>197</v>
      </c>
      <c r="H5032" t="s">
        <v>25</v>
      </c>
      <c r="I5032">
        <v>372</v>
      </c>
      <c r="J5032" t="s">
        <v>26</v>
      </c>
      <c r="K5032" t="s">
        <v>28</v>
      </c>
      <c r="L5032">
        <v>6</v>
      </c>
      <c r="M5032">
        <v>1</v>
      </c>
      <c r="N5032" t="s">
        <v>27</v>
      </c>
      <c r="O5032" t="s">
        <v>27</v>
      </c>
      <c r="P5032">
        <v>21</v>
      </c>
      <c r="Q5032" t="s">
        <v>32</v>
      </c>
      <c r="R5032" t="s">
        <v>27</v>
      </c>
      <c r="S5032">
        <v>30</v>
      </c>
      <c r="T5032">
        <v>191.33</v>
      </c>
      <c r="U5032" t="s">
        <v>29</v>
      </c>
    </row>
    <row r="5033" spans="1:21" x14ac:dyDescent="0.35">
      <c r="A5033" t="s">
        <v>65</v>
      </c>
      <c r="B5033">
        <v>37</v>
      </c>
      <c r="C5033">
        <v>2024</v>
      </c>
      <c r="D5033" t="s">
        <v>195</v>
      </c>
      <c r="E5033">
        <v>149</v>
      </c>
      <c r="F5033" t="s">
        <v>196</v>
      </c>
      <c r="G5033" t="s">
        <v>197</v>
      </c>
      <c r="H5033" t="s">
        <v>25</v>
      </c>
      <c r="I5033">
        <v>470</v>
      </c>
      <c r="J5033" t="s">
        <v>26</v>
      </c>
      <c r="K5033" t="s">
        <v>28</v>
      </c>
      <c r="L5033">
        <v>6</v>
      </c>
      <c r="M5033">
        <v>2</v>
      </c>
      <c r="N5033" t="s">
        <v>27</v>
      </c>
      <c r="O5033" t="s">
        <v>27</v>
      </c>
      <c r="P5033" t="s">
        <v>28</v>
      </c>
      <c r="Q5033" t="s">
        <v>32</v>
      </c>
      <c r="R5033" t="s">
        <v>32</v>
      </c>
      <c r="S5033">
        <v>40</v>
      </c>
      <c r="T5033">
        <v>340</v>
      </c>
      <c r="U5033" t="s">
        <v>29</v>
      </c>
    </row>
    <row r="5034" spans="1:21" x14ac:dyDescent="0.35">
      <c r="A5034" t="s">
        <v>66</v>
      </c>
      <c r="B5034">
        <v>38</v>
      </c>
      <c r="C5034">
        <v>2024</v>
      </c>
      <c r="D5034" t="s">
        <v>195</v>
      </c>
      <c r="E5034">
        <v>149</v>
      </c>
      <c r="F5034" t="s">
        <v>196</v>
      </c>
      <c r="G5034" t="s">
        <v>197</v>
      </c>
      <c r="H5034" t="s">
        <v>25</v>
      </c>
      <c r="I5034">
        <v>165</v>
      </c>
      <c r="J5034" t="s">
        <v>26</v>
      </c>
      <c r="K5034" t="s">
        <v>28</v>
      </c>
      <c r="L5034">
        <v>6</v>
      </c>
      <c r="M5034">
        <v>2</v>
      </c>
      <c r="N5034" t="s">
        <v>27</v>
      </c>
      <c r="O5034" t="s">
        <v>27</v>
      </c>
      <c r="P5034" t="s">
        <v>28</v>
      </c>
      <c r="Q5034" t="s">
        <v>32</v>
      </c>
      <c r="R5034" t="s">
        <v>27</v>
      </c>
      <c r="S5034">
        <v>24</v>
      </c>
      <c r="T5034">
        <v>180</v>
      </c>
      <c r="U5034" t="s">
        <v>39</v>
      </c>
    </row>
    <row r="5035" spans="1:21" x14ac:dyDescent="0.35">
      <c r="A5035" t="s">
        <v>67</v>
      </c>
      <c r="B5035">
        <v>39</v>
      </c>
      <c r="C5035">
        <v>2024</v>
      </c>
      <c r="D5035" t="s">
        <v>195</v>
      </c>
      <c r="E5035">
        <v>149</v>
      </c>
      <c r="F5035" t="s">
        <v>196</v>
      </c>
      <c r="G5035" t="s">
        <v>197</v>
      </c>
      <c r="H5035" t="s">
        <v>25</v>
      </c>
      <c r="I5035">
        <v>303.5</v>
      </c>
      <c r="J5035" t="s">
        <v>26</v>
      </c>
      <c r="K5035" t="s">
        <v>28</v>
      </c>
      <c r="L5035">
        <v>6</v>
      </c>
      <c r="M5035">
        <v>1</v>
      </c>
      <c r="N5035" t="s">
        <v>27</v>
      </c>
      <c r="O5035" t="s">
        <v>27</v>
      </c>
      <c r="P5035" t="s">
        <v>28</v>
      </c>
      <c r="Q5035" t="s">
        <v>32</v>
      </c>
      <c r="R5035" t="s">
        <v>27</v>
      </c>
      <c r="S5035">
        <v>30</v>
      </c>
      <c r="T5035">
        <v>450</v>
      </c>
      <c r="U5035" t="s">
        <v>39</v>
      </c>
    </row>
    <row r="5036" spans="1:21" x14ac:dyDescent="0.35">
      <c r="A5036" t="s">
        <v>68</v>
      </c>
      <c r="B5036">
        <v>40</v>
      </c>
      <c r="C5036">
        <v>2024</v>
      </c>
      <c r="D5036" t="s">
        <v>195</v>
      </c>
      <c r="E5036">
        <v>149</v>
      </c>
      <c r="F5036" t="s">
        <v>196</v>
      </c>
      <c r="G5036" t="s">
        <v>197</v>
      </c>
      <c r="H5036" t="s">
        <v>25</v>
      </c>
      <c r="I5036">
        <v>335</v>
      </c>
      <c r="J5036" t="s">
        <v>26</v>
      </c>
      <c r="K5036" t="s">
        <v>28</v>
      </c>
      <c r="L5036">
        <v>6</v>
      </c>
      <c r="M5036">
        <v>2</v>
      </c>
      <c r="N5036" t="s">
        <v>27</v>
      </c>
      <c r="O5036" t="s">
        <v>27</v>
      </c>
      <c r="P5036" t="s">
        <v>28</v>
      </c>
      <c r="Q5036" t="s">
        <v>32</v>
      </c>
      <c r="R5036" t="s">
        <v>32</v>
      </c>
      <c r="S5036">
        <v>40</v>
      </c>
      <c r="T5036">
        <v>450</v>
      </c>
      <c r="U5036" t="s">
        <v>39</v>
      </c>
    </row>
    <row r="5037" spans="1:21" x14ac:dyDescent="0.35">
      <c r="A5037" t="s">
        <v>69</v>
      </c>
      <c r="B5037">
        <v>41</v>
      </c>
      <c r="C5037">
        <v>2024</v>
      </c>
      <c r="D5037" t="s">
        <v>195</v>
      </c>
      <c r="E5037">
        <v>149</v>
      </c>
      <c r="F5037" t="s">
        <v>196</v>
      </c>
      <c r="G5037" t="s">
        <v>197</v>
      </c>
      <c r="H5037" t="s">
        <v>25</v>
      </c>
      <c r="I5037">
        <v>225</v>
      </c>
      <c r="J5037" t="s">
        <v>26</v>
      </c>
      <c r="K5037" t="s">
        <v>28</v>
      </c>
      <c r="L5037">
        <v>6</v>
      </c>
      <c r="M5037">
        <v>2</v>
      </c>
      <c r="N5037" t="s">
        <v>27</v>
      </c>
      <c r="O5037" t="s">
        <v>27</v>
      </c>
      <c r="P5037" t="s">
        <v>28</v>
      </c>
      <c r="Q5037" t="s">
        <v>27</v>
      </c>
      <c r="R5037" t="s">
        <v>27</v>
      </c>
      <c r="S5037">
        <v>30</v>
      </c>
      <c r="T5037">
        <v>300</v>
      </c>
      <c r="U5037" t="s">
        <v>27</v>
      </c>
    </row>
    <row r="5038" spans="1:21" x14ac:dyDescent="0.35">
      <c r="A5038" t="s">
        <v>70</v>
      </c>
      <c r="B5038">
        <v>42</v>
      </c>
      <c r="C5038">
        <v>2024</v>
      </c>
      <c r="D5038" t="s">
        <v>195</v>
      </c>
      <c r="E5038">
        <v>149</v>
      </c>
      <c r="F5038" t="s">
        <v>196</v>
      </c>
      <c r="G5038" t="s">
        <v>197</v>
      </c>
      <c r="H5038" t="s">
        <v>25</v>
      </c>
      <c r="I5038">
        <v>35</v>
      </c>
      <c r="J5038" t="s">
        <v>26</v>
      </c>
      <c r="K5038" t="s">
        <v>28</v>
      </c>
      <c r="L5038">
        <v>6</v>
      </c>
      <c r="M5038">
        <v>1</v>
      </c>
      <c r="N5038" t="s">
        <v>27</v>
      </c>
      <c r="O5038" t="s">
        <v>27</v>
      </c>
      <c r="P5038">
        <v>18</v>
      </c>
      <c r="Q5038" t="s">
        <v>27</v>
      </c>
      <c r="R5038" t="s">
        <v>27</v>
      </c>
      <c r="S5038">
        <v>30</v>
      </c>
      <c r="T5038">
        <v>360</v>
      </c>
      <c r="U5038" t="s">
        <v>39</v>
      </c>
    </row>
    <row r="5039" spans="1:21" x14ac:dyDescent="0.35">
      <c r="A5039" t="s">
        <v>71</v>
      </c>
      <c r="B5039">
        <v>44</v>
      </c>
      <c r="C5039">
        <v>2024</v>
      </c>
      <c r="D5039" t="s">
        <v>195</v>
      </c>
      <c r="E5039">
        <v>149</v>
      </c>
      <c r="F5039" t="s">
        <v>196</v>
      </c>
      <c r="G5039" t="s">
        <v>197</v>
      </c>
      <c r="H5039" t="s">
        <v>25</v>
      </c>
      <c r="I5039">
        <v>580</v>
      </c>
      <c r="J5039" t="s">
        <v>26</v>
      </c>
      <c r="K5039" t="s">
        <v>28</v>
      </c>
      <c r="L5039">
        <v>6</v>
      </c>
      <c r="M5039">
        <v>1</v>
      </c>
      <c r="N5039" t="s">
        <v>27</v>
      </c>
      <c r="O5039" t="s">
        <v>27</v>
      </c>
      <c r="P5039" t="s">
        <v>28</v>
      </c>
      <c r="Q5039" t="s">
        <v>32</v>
      </c>
      <c r="R5039" t="s">
        <v>27</v>
      </c>
      <c r="S5039">
        <v>24</v>
      </c>
      <c r="T5039">
        <v>580</v>
      </c>
      <c r="U5039" t="s">
        <v>29</v>
      </c>
    </row>
    <row r="5040" spans="1:21" x14ac:dyDescent="0.35">
      <c r="A5040" t="s">
        <v>72</v>
      </c>
      <c r="B5040">
        <v>45</v>
      </c>
      <c r="C5040">
        <v>2024</v>
      </c>
      <c r="D5040" t="s">
        <v>195</v>
      </c>
      <c r="E5040">
        <v>149</v>
      </c>
      <c r="F5040" t="s">
        <v>196</v>
      </c>
      <c r="G5040" t="s">
        <v>197</v>
      </c>
      <c r="H5040" t="s">
        <v>25</v>
      </c>
      <c r="I5040">
        <v>175</v>
      </c>
      <c r="J5040" t="s">
        <v>26</v>
      </c>
      <c r="K5040" t="s">
        <v>28</v>
      </c>
      <c r="L5040">
        <v>6</v>
      </c>
      <c r="M5040">
        <v>2</v>
      </c>
      <c r="N5040" t="s">
        <v>27</v>
      </c>
      <c r="O5040" t="s">
        <v>27</v>
      </c>
      <c r="P5040" t="s">
        <v>28</v>
      </c>
      <c r="Q5040" t="s">
        <v>27</v>
      </c>
      <c r="R5040" t="s">
        <v>27</v>
      </c>
      <c r="S5040">
        <v>30</v>
      </c>
      <c r="T5040">
        <v>300</v>
      </c>
      <c r="U5040" t="s">
        <v>29</v>
      </c>
    </row>
    <row r="5041" spans="1:21" x14ac:dyDescent="0.35">
      <c r="A5041" t="s">
        <v>73</v>
      </c>
      <c r="B5041">
        <v>46</v>
      </c>
      <c r="C5041">
        <v>2024</v>
      </c>
      <c r="D5041" t="s">
        <v>195</v>
      </c>
      <c r="E5041">
        <v>149</v>
      </c>
      <c r="F5041" t="s">
        <v>196</v>
      </c>
      <c r="G5041" t="s">
        <v>197</v>
      </c>
      <c r="H5041" t="s">
        <v>25</v>
      </c>
      <c r="I5041">
        <v>175</v>
      </c>
      <c r="J5041" t="s">
        <v>26</v>
      </c>
      <c r="K5041" t="s">
        <v>28</v>
      </c>
      <c r="L5041">
        <v>6</v>
      </c>
      <c r="M5041">
        <v>2</v>
      </c>
      <c r="N5041" t="s">
        <v>27</v>
      </c>
      <c r="O5041" t="s">
        <v>27</v>
      </c>
      <c r="P5041">
        <v>18</v>
      </c>
      <c r="Q5041" t="s">
        <v>27</v>
      </c>
      <c r="R5041" t="s">
        <v>27</v>
      </c>
      <c r="S5041">
        <v>32</v>
      </c>
      <c r="T5041">
        <v>100</v>
      </c>
      <c r="U5041" t="s">
        <v>29</v>
      </c>
    </row>
    <row r="5042" spans="1:21" x14ac:dyDescent="0.35">
      <c r="A5042" t="s">
        <v>74</v>
      </c>
      <c r="B5042">
        <v>47</v>
      </c>
      <c r="C5042">
        <v>2024</v>
      </c>
      <c r="D5042" t="s">
        <v>195</v>
      </c>
      <c r="E5042">
        <v>149</v>
      </c>
      <c r="F5042" t="s">
        <v>196</v>
      </c>
      <c r="G5042" t="s">
        <v>197</v>
      </c>
      <c r="H5042" t="s">
        <v>25</v>
      </c>
      <c r="I5042">
        <v>135</v>
      </c>
      <c r="J5042" t="s">
        <v>26</v>
      </c>
      <c r="K5042" t="s">
        <v>28</v>
      </c>
      <c r="L5042">
        <v>6</v>
      </c>
      <c r="M5042">
        <v>1</v>
      </c>
      <c r="N5042" t="s">
        <v>27</v>
      </c>
      <c r="O5042" t="s">
        <v>27</v>
      </c>
      <c r="P5042" t="s">
        <v>28</v>
      </c>
      <c r="Q5042" t="s">
        <v>32</v>
      </c>
      <c r="R5042" t="s">
        <v>27</v>
      </c>
      <c r="S5042">
        <v>40</v>
      </c>
      <c r="T5042">
        <v>370</v>
      </c>
      <c r="U5042" t="s">
        <v>39</v>
      </c>
    </row>
    <row r="5043" spans="1:21" x14ac:dyDescent="0.35">
      <c r="A5043" t="s">
        <v>75</v>
      </c>
      <c r="B5043">
        <v>48</v>
      </c>
      <c r="C5043">
        <v>2024</v>
      </c>
      <c r="D5043" t="s">
        <v>195</v>
      </c>
      <c r="E5043">
        <v>149</v>
      </c>
      <c r="F5043" t="s">
        <v>196</v>
      </c>
      <c r="G5043" t="s">
        <v>197</v>
      </c>
      <c r="H5043" t="s">
        <v>25</v>
      </c>
      <c r="I5043">
        <v>515</v>
      </c>
      <c r="J5043" t="s">
        <v>26</v>
      </c>
      <c r="K5043" t="s">
        <v>28</v>
      </c>
      <c r="L5043">
        <v>6</v>
      </c>
      <c r="M5043">
        <v>2</v>
      </c>
      <c r="N5043" t="s">
        <v>27</v>
      </c>
      <c r="O5043" t="s">
        <v>27</v>
      </c>
      <c r="P5043">
        <v>18</v>
      </c>
      <c r="Q5043" t="s">
        <v>27</v>
      </c>
      <c r="R5043" t="s">
        <v>27</v>
      </c>
      <c r="S5043">
        <v>34</v>
      </c>
      <c r="T5043">
        <v>390</v>
      </c>
      <c r="U5043" t="s">
        <v>27</v>
      </c>
    </row>
    <row r="5044" spans="1:21" x14ac:dyDescent="0.35">
      <c r="A5044" t="s">
        <v>76</v>
      </c>
      <c r="B5044">
        <v>49</v>
      </c>
      <c r="C5044">
        <v>2024</v>
      </c>
      <c r="D5044" t="s">
        <v>195</v>
      </c>
      <c r="E5044">
        <v>149</v>
      </c>
      <c r="F5044" t="s">
        <v>196</v>
      </c>
      <c r="G5044" t="s">
        <v>197</v>
      </c>
      <c r="H5044" t="s">
        <v>25</v>
      </c>
      <c r="I5044">
        <v>150</v>
      </c>
      <c r="J5044" t="s">
        <v>26</v>
      </c>
      <c r="K5044" t="s">
        <v>28</v>
      </c>
      <c r="L5044">
        <v>6</v>
      </c>
      <c r="M5044">
        <v>1</v>
      </c>
      <c r="N5044" t="s">
        <v>27</v>
      </c>
      <c r="O5044" t="s">
        <v>27</v>
      </c>
      <c r="P5044" t="s">
        <v>28</v>
      </c>
      <c r="Q5044" t="s">
        <v>32</v>
      </c>
      <c r="R5044" t="s">
        <v>27</v>
      </c>
      <c r="S5044">
        <v>24</v>
      </c>
      <c r="T5044">
        <v>83</v>
      </c>
      <c r="U5044" t="s">
        <v>29</v>
      </c>
    </row>
    <row r="5045" spans="1:21" x14ac:dyDescent="0.35">
      <c r="A5045" t="s">
        <v>77</v>
      </c>
      <c r="B5045">
        <v>50</v>
      </c>
      <c r="C5045">
        <v>2024</v>
      </c>
      <c r="D5045" t="s">
        <v>195</v>
      </c>
      <c r="E5045">
        <v>149</v>
      </c>
      <c r="F5045" t="s">
        <v>196</v>
      </c>
      <c r="G5045" t="s">
        <v>197</v>
      </c>
      <c r="H5045" t="s">
        <v>25</v>
      </c>
      <c r="I5045">
        <v>145</v>
      </c>
      <c r="J5045" t="s">
        <v>26</v>
      </c>
      <c r="K5045" t="s">
        <v>28</v>
      </c>
      <c r="L5045">
        <v>6</v>
      </c>
      <c r="M5045">
        <v>1</v>
      </c>
      <c r="N5045" t="s">
        <v>27</v>
      </c>
      <c r="O5045" t="s">
        <v>27</v>
      </c>
      <c r="P5045">
        <v>18</v>
      </c>
      <c r="Q5045" t="s">
        <v>27</v>
      </c>
      <c r="R5045" t="s">
        <v>27</v>
      </c>
      <c r="S5045">
        <v>24</v>
      </c>
      <c r="T5045">
        <v>200</v>
      </c>
      <c r="U5045" t="s">
        <v>29</v>
      </c>
    </row>
    <row r="5046" spans="1:21" x14ac:dyDescent="0.35">
      <c r="A5046" t="s">
        <v>78</v>
      </c>
      <c r="B5046">
        <v>51</v>
      </c>
      <c r="C5046">
        <v>2024</v>
      </c>
      <c r="D5046" t="s">
        <v>195</v>
      </c>
      <c r="E5046">
        <v>149</v>
      </c>
      <c r="F5046" t="s">
        <v>196</v>
      </c>
      <c r="G5046" t="s">
        <v>197</v>
      </c>
      <c r="H5046" t="s">
        <v>25</v>
      </c>
      <c r="I5046">
        <v>200</v>
      </c>
      <c r="J5046" t="s">
        <v>26</v>
      </c>
      <c r="K5046" t="s">
        <v>28</v>
      </c>
      <c r="L5046">
        <v>6</v>
      </c>
      <c r="M5046">
        <v>1</v>
      </c>
      <c r="N5046" t="s">
        <v>27</v>
      </c>
      <c r="O5046" t="s">
        <v>27</v>
      </c>
      <c r="P5046" t="s">
        <v>28</v>
      </c>
      <c r="Q5046" t="s">
        <v>27</v>
      </c>
      <c r="R5046" t="s">
        <v>27</v>
      </c>
      <c r="S5046">
        <v>30</v>
      </c>
      <c r="T5046">
        <v>350</v>
      </c>
      <c r="U5046" t="s">
        <v>29</v>
      </c>
    </row>
    <row r="5047" spans="1:21" x14ac:dyDescent="0.35">
      <c r="A5047" t="s">
        <v>79</v>
      </c>
      <c r="B5047">
        <v>53</v>
      </c>
      <c r="C5047">
        <v>2024</v>
      </c>
      <c r="D5047" t="s">
        <v>195</v>
      </c>
      <c r="E5047">
        <v>149</v>
      </c>
      <c r="F5047" t="s">
        <v>196</v>
      </c>
      <c r="G5047" t="s">
        <v>197</v>
      </c>
      <c r="H5047" t="s">
        <v>25</v>
      </c>
      <c r="I5047">
        <v>286</v>
      </c>
      <c r="J5047" t="s">
        <v>26</v>
      </c>
      <c r="K5047" t="s">
        <v>28</v>
      </c>
      <c r="L5047">
        <v>6</v>
      </c>
      <c r="M5047">
        <v>2</v>
      </c>
      <c r="N5047" t="s">
        <v>27</v>
      </c>
      <c r="O5047" t="s">
        <v>27</v>
      </c>
      <c r="P5047">
        <v>18</v>
      </c>
      <c r="Q5047" t="s">
        <v>32</v>
      </c>
      <c r="R5047" t="s">
        <v>27</v>
      </c>
      <c r="S5047">
        <v>30</v>
      </c>
      <c r="T5047">
        <v>182</v>
      </c>
      <c r="U5047" t="s">
        <v>39</v>
      </c>
    </row>
    <row r="5048" spans="1:21" x14ac:dyDescent="0.35">
      <c r="A5048" t="s">
        <v>80</v>
      </c>
      <c r="B5048">
        <v>54</v>
      </c>
      <c r="C5048">
        <v>2024</v>
      </c>
      <c r="D5048" t="s">
        <v>195</v>
      </c>
      <c r="E5048">
        <v>149</v>
      </c>
      <c r="F5048" t="s">
        <v>196</v>
      </c>
      <c r="G5048" t="s">
        <v>197</v>
      </c>
      <c r="H5048" t="s">
        <v>25</v>
      </c>
      <c r="I5048">
        <v>300</v>
      </c>
      <c r="J5048" t="s">
        <v>26</v>
      </c>
      <c r="K5048" t="s">
        <v>28</v>
      </c>
      <c r="L5048">
        <v>6</v>
      </c>
      <c r="M5048">
        <v>2</v>
      </c>
      <c r="N5048" t="s">
        <v>27</v>
      </c>
      <c r="O5048" t="s">
        <v>27</v>
      </c>
      <c r="P5048">
        <v>18</v>
      </c>
      <c r="Q5048" t="s">
        <v>32</v>
      </c>
      <c r="R5048" t="s">
        <v>27</v>
      </c>
      <c r="S5048">
        <v>36</v>
      </c>
      <c r="T5048">
        <v>500</v>
      </c>
      <c r="U5048" t="s">
        <v>27</v>
      </c>
    </row>
    <row r="5049" spans="1:21" x14ac:dyDescent="0.35">
      <c r="A5049" t="s">
        <v>81</v>
      </c>
      <c r="B5049">
        <v>55</v>
      </c>
      <c r="C5049">
        <v>2024</v>
      </c>
      <c r="D5049" t="s">
        <v>195</v>
      </c>
      <c r="E5049">
        <v>149</v>
      </c>
      <c r="F5049" t="s">
        <v>196</v>
      </c>
      <c r="G5049" t="s">
        <v>197</v>
      </c>
      <c r="H5049" t="s">
        <v>25</v>
      </c>
      <c r="I5049">
        <v>115</v>
      </c>
      <c r="J5049" t="s">
        <v>26</v>
      </c>
      <c r="K5049" t="s">
        <v>28</v>
      </c>
      <c r="L5049">
        <v>6</v>
      </c>
      <c r="M5049">
        <v>2</v>
      </c>
      <c r="N5049" t="s">
        <v>27</v>
      </c>
      <c r="O5049" t="s">
        <v>27</v>
      </c>
      <c r="P5049" t="s">
        <v>28</v>
      </c>
      <c r="Q5049" t="s">
        <v>27</v>
      </c>
      <c r="R5049" t="s">
        <v>27</v>
      </c>
      <c r="S5049">
        <v>30</v>
      </c>
      <c r="T5049">
        <v>160</v>
      </c>
      <c r="U5049" t="s">
        <v>29</v>
      </c>
    </row>
    <row r="5050" spans="1:21" x14ac:dyDescent="0.35">
      <c r="A5050" t="s">
        <v>82</v>
      </c>
      <c r="B5050">
        <v>56</v>
      </c>
      <c r="C5050">
        <v>2024</v>
      </c>
      <c r="D5050" t="s">
        <v>195</v>
      </c>
      <c r="E5050">
        <v>149</v>
      </c>
      <c r="F5050" t="s">
        <v>196</v>
      </c>
      <c r="G5050" t="s">
        <v>197</v>
      </c>
      <c r="H5050" t="s">
        <v>25</v>
      </c>
      <c r="I5050">
        <v>300</v>
      </c>
      <c r="J5050" t="s">
        <v>26</v>
      </c>
      <c r="K5050" t="s">
        <v>28</v>
      </c>
      <c r="L5050">
        <v>6</v>
      </c>
      <c r="M5050">
        <v>2</v>
      </c>
      <c r="N5050" t="s">
        <v>27</v>
      </c>
      <c r="O5050" t="s">
        <v>27</v>
      </c>
      <c r="P5050" t="s">
        <v>28</v>
      </c>
      <c r="Q5050" t="s">
        <v>27</v>
      </c>
      <c r="R5050" t="s">
        <v>27</v>
      </c>
      <c r="S5050">
        <v>24</v>
      </c>
      <c r="T5050">
        <v>130</v>
      </c>
      <c r="U5050" t="s">
        <v>29</v>
      </c>
    </row>
    <row r="5051" spans="1:21" x14ac:dyDescent="0.35">
      <c r="A5051" t="s">
        <v>21</v>
      </c>
      <c r="B5051">
        <v>1</v>
      </c>
      <c r="C5051">
        <v>2024</v>
      </c>
      <c r="D5051" t="s">
        <v>198</v>
      </c>
      <c r="E5051">
        <v>150</v>
      </c>
      <c r="F5051" t="s">
        <v>199</v>
      </c>
      <c r="G5051" t="s">
        <v>197</v>
      </c>
      <c r="H5051" t="s">
        <v>25</v>
      </c>
      <c r="I5051">
        <v>100</v>
      </c>
      <c r="J5051" t="s">
        <v>126</v>
      </c>
      <c r="K5051" t="s">
        <v>28</v>
      </c>
      <c r="L5051">
        <v>3</v>
      </c>
      <c r="M5051">
        <v>1</v>
      </c>
      <c r="N5051" t="s">
        <v>27</v>
      </c>
      <c r="O5051" t="s">
        <v>27</v>
      </c>
      <c r="P5051">
        <v>18</v>
      </c>
      <c r="Q5051" t="s">
        <v>32</v>
      </c>
      <c r="R5051" t="s">
        <v>27</v>
      </c>
      <c r="S5051">
        <v>12</v>
      </c>
      <c r="T5051">
        <v>150</v>
      </c>
      <c r="U5051" t="s">
        <v>27</v>
      </c>
    </row>
    <row r="5052" spans="1:21" x14ac:dyDescent="0.35">
      <c r="A5052" t="s">
        <v>30</v>
      </c>
      <c r="B5052">
        <v>2</v>
      </c>
      <c r="C5052">
        <v>2024</v>
      </c>
      <c r="D5052" t="s">
        <v>198</v>
      </c>
      <c r="E5052">
        <v>150</v>
      </c>
      <c r="F5052" t="s">
        <v>199</v>
      </c>
      <c r="G5052" t="s">
        <v>197</v>
      </c>
      <c r="H5052" t="s">
        <v>25</v>
      </c>
      <c r="I5052">
        <v>200</v>
      </c>
      <c r="J5052" t="s">
        <v>126</v>
      </c>
      <c r="K5052" t="s">
        <v>28</v>
      </c>
      <c r="L5052">
        <v>3</v>
      </c>
      <c r="M5052">
        <v>1</v>
      </c>
      <c r="N5052" t="s">
        <v>27</v>
      </c>
      <c r="O5052" t="s">
        <v>27</v>
      </c>
      <c r="P5052" t="s">
        <v>28</v>
      </c>
      <c r="Q5052" t="s">
        <v>32</v>
      </c>
      <c r="R5052" t="s">
        <v>27</v>
      </c>
      <c r="S5052">
        <v>10</v>
      </c>
      <c r="T5052">
        <v>100</v>
      </c>
      <c r="U5052" t="s">
        <v>29</v>
      </c>
    </row>
    <row r="5053" spans="1:21" x14ac:dyDescent="0.35">
      <c r="A5053" t="s">
        <v>33</v>
      </c>
      <c r="B5053">
        <v>4</v>
      </c>
      <c r="C5053">
        <v>2024</v>
      </c>
      <c r="D5053" t="s">
        <v>198</v>
      </c>
      <c r="E5053">
        <v>150</v>
      </c>
      <c r="F5053" t="s">
        <v>199</v>
      </c>
      <c r="G5053" t="s">
        <v>197</v>
      </c>
      <c r="H5053" t="s">
        <v>25</v>
      </c>
      <c r="I5053">
        <v>200</v>
      </c>
      <c r="J5053" t="s">
        <v>126</v>
      </c>
      <c r="K5053" t="s">
        <v>28</v>
      </c>
      <c r="L5053">
        <v>3</v>
      </c>
      <c r="M5053">
        <v>2</v>
      </c>
      <c r="N5053" t="s">
        <v>27</v>
      </c>
      <c r="O5053" t="s">
        <v>27</v>
      </c>
      <c r="P5053">
        <v>18</v>
      </c>
      <c r="Q5053" t="s">
        <v>32</v>
      </c>
      <c r="R5053" t="s">
        <v>27</v>
      </c>
      <c r="S5053">
        <v>20</v>
      </c>
      <c r="T5053">
        <v>100</v>
      </c>
      <c r="U5053" t="s">
        <v>29</v>
      </c>
    </row>
    <row r="5054" spans="1:21" x14ac:dyDescent="0.35">
      <c r="A5054" t="s">
        <v>34</v>
      </c>
      <c r="B5054">
        <v>5</v>
      </c>
      <c r="C5054">
        <v>2024</v>
      </c>
      <c r="D5054" t="s">
        <v>198</v>
      </c>
      <c r="E5054">
        <v>150</v>
      </c>
      <c r="F5054" t="s">
        <v>199</v>
      </c>
      <c r="G5054" t="s">
        <v>197</v>
      </c>
      <c r="H5054" t="s">
        <v>25</v>
      </c>
      <c r="I5054">
        <v>40</v>
      </c>
      <c r="J5054" t="s">
        <v>126</v>
      </c>
      <c r="K5054" t="s">
        <v>28</v>
      </c>
      <c r="L5054">
        <v>3</v>
      </c>
      <c r="M5054">
        <v>1</v>
      </c>
      <c r="N5054" t="s">
        <v>27</v>
      </c>
      <c r="O5054" t="s">
        <v>27</v>
      </c>
      <c r="P5054" t="s">
        <v>28</v>
      </c>
      <c r="Q5054" t="s">
        <v>32</v>
      </c>
      <c r="R5054" t="s">
        <v>27</v>
      </c>
      <c r="S5054">
        <v>12</v>
      </c>
      <c r="T5054">
        <v>50</v>
      </c>
      <c r="U5054" t="s">
        <v>27</v>
      </c>
    </row>
    <row r="5055" spans="1:21" x14ac:dyDescent="0.35">
      <c r="A5055" t="s">
        <v>35</v>
      </c>
      <c r="B5055">
        <v>6</v>
      </c>
      <c r="C5055">
        <v>2024</v>
      </c>
      <c r="D5055" t="s">
        <v>198</v>
      </c>
      <c r="E5055">
        <v>150</v>
      </c>
      <c r="F5055" t="s">
        <v>199</v>
      </c>
      <c r="G5055" t="s">
        <v>197</v>
      </c>
      <c r="H5055" t="s">
        <v>25</v>
      </c>
      <c r="I5055">
        <v>500</v>
      </c>
      <c r="J5055" t="s">
        <v>126</v>
      </c>
      <c r="K5055" t="s">
        <v>28</v>
      </c>
      <c r="L5055">
        <v>3</v>
      </c>
      <c r="M5055">
        <v>2</v>
      </c>
      <c r="N5055" t="s">
        <v>27</v>
      </c>
      <c r="O5055" t="s">
        <v>32</v>
      </c>
      <c r="P5055" t="s">
        <v>28</v>
      </c>
      <c r="Q5055" t="s">
        <v>27</v>
      </c>
      <c r="R5055" t="s">
        <v>27</v>
      </c>
      <c r="S5055">
        <v>20</v>
      </c>
      <c r="T5055">
        <v>350</v>
      </c>
      <c r="U5055" t="s">
        <v>200</v>
      </c>
    </row>
    <row r="5056" spans="1:21" x14ac:dyDescent="0.35">
      <c r="A5056" t="s">
        <v>36</v>
      </c>
      <c r="B5056">
        <v>8</v>
      </c>
      <c r="C5056">
        <v>2024</v>
      </c>
      <c r="D5056" t="s">
        <v>198</v>
      </c>
      <c r="E5056">
        <v>150</v>
      </c>
      <c r="F5056" t="s">
        <v>199</v>
      </c>
      <c r="G5056" t="s">
        <v>197</v>
      </c>
      <c r="H5056" t="s">
        <v>25</v>
      </c>
      <c r="I5056">
        <v>130</v>
      </c>
      <c r="J5056" t="s">
        <v>126</v>
      </c>
      <c r="K5056" t="s">
        <v>28</v>
      </c>
      <c r="L5056">
        <v>3</v>
      </c>
      <c r="M5056">
        <v>1</v>
      </c>
      <c r="N5056" t="s">
        <v>27</v>
      </c>
      <c r="O5056" t="s">
        <v>27</v>
      </c>
      <c r="P5056">
        <v>18</v>
      </c>
      <c r="Q5056" t="s">
        <v>27</v>
      </c>
      <c r="R5056" t="s">
        <v>27</v>
      </c>
      <c r="S5056">
        <v>20</v>
      </c>
      <c r="T5056" t="s">
        <v>28</v>
      </c>
      <c r="U5056" t="s">
        <v>29</v>
      </c>
    </row>
    <row r="5057" spans="1:21" x14ac:dyDescent="0.35">
      <c r="A5057" t="s">
        <v>37</v>
      </c>
      <c r="B5057">
        <v>9</v>
      </c>
      <c r="C5057">
        <v>2024</v>
      </c>
      <c r="D5057" t="s">
        <v>198</v>
      </c>
      <c r="E5057">
        <v>150</v>
      </c>
      <c r="F5057" t="s">
        <v>199</v>
      </c>
      <c r="G5057" t="s">
        <v>197</v>
      </c>
      <c r="H5057" t="s">
        <v>27</v>
      </c>
      <c r="J5057" t="s">
        <v>28</v>
      </c>
      <c r="K5057" t="s">
        <v>28</v>
      </c>
      <c r="L5057" t="s">
        <v>28</v>
      </c>
      <c r="M5057" t="s">
        <v>28</v>
      </c>
      <c r="N5057" t="s">
        <v>28</v>
      </c>
      <c r="O5057" t="s">
        <v>28</v>
      </c>
      <c r="P5057" t="s">
        <v>28</v>
      </c>
      <c r="Q5057" t="s">
        <v>28</v>
      </c>
      <c r="R5057" t="s">
        <v>28</v>
      </c>
      <c r="S5057" t="s">
        <v>28</v>
      </c>
      <c r="U5057" t="s">
        <v>28</v>
      </c>
    </row>
    <row r="5058" spans="1:21" x14ac:dyDescent="0.35">
      <c r="A5058" t="s">
        <v>38</v>
      </c>
      <c r="B5058">
        <v>10</v>
      </c>
      <c r="C5058">
        <v>2024</v>
      </c>
      <c r="D5058" t="s">
        <v>198</v>
      </c>
      <c r="E5058">
        <v>150</v>
      </c>
      <c r="F5058" t="s">
        <v>199</v>
      </c>
      <c r="G5058" t="s">
        <v>197</v>
      </c>
      <c r="H5058" t="s">
        <v>25</v>
      </c>
      <c r="I5058">
        <v>130</v>
      </c>
      <c r="J5058" t="s">
        <v>126</v>
      </c>
      <c r="K5058" t="s">
        <v>28</v>
      </c>
      <c r="L5058">
        <v>3</v>
      </c>
      <c r="M5058">
        <v>1</v>
      </c>
      <c r="N5058" t="s">
        <v>27</v>
      </c>
      <c r="O5058" t="s">
        <v>27</v>
      </c>
      <c r="P5058" t="s">
        <v>28</v>
      </c>
      <c r="Q5058" t="s">
        <v>27</v>
      </c>
      <c r="R5058" t="s">
        <v>27</v>
      </c>
      <c r="S5058">
        <v>12</v>
      </c>
      <c r="T5058">
        <v>130</v>
      </c>
      <c r="U5058" t="s">
        <v>39</v>
      </c>
    </row>
    <row r="5059" spans="1:21" x14ac:dyDescent="0.35">
      <c r="A5059" t="s">
        <v>40</v>
      </c>
      <c r="B5059">
        <v>11</v>
      </c>
      <c r="C5059">
        <v>2024</v>
      </c>
      <c r="D5059" t="s">
        <v>198</v>
      </c>
      <c r="E5059">
        <v>150</v>
      </c>
      <c r="F5059" t="s">
        <v>199</v>
      </c>
      <c r="G5059" t="s">
        <v>197</v>
      </c>
      <c r="H5059" t="s">
        <v>27</v>
      </c>
      <c r="J5059" t="s">
        <v>28</v>
      </c>
      <c r="K5059" t="s">
        <v>28</v>
      </c>
      <c r="L5059" t="s">
        <v>28</v>
      </c>
      <c r="M5059" t="s">
        <v>28</v>
      </c>
      <c r="N5059" t="s">
        <v>28</v>
      </c>
      <c r="O5059" t="s">
        <v>28</v>
      </c>
      <c r="P5059" t="s">
        <v>28</v>
      </c>
      <c r="Q5059" t="s">
        <v>28</v>
      </c>
      <c r="R5059" t="s">
        <v>28</v>
      </c>
      <c r="S5059" t="s">
        <v>28</v>
      </c>
      <c r="U5059" t="s">
        <v>28</v>
      </c>
    </row>
    <row r="5060" spans="1:21" x14ac:dyDescent="0.35">
      <c r="A5060" t="s">
        <v>41</v>
      </c>
      <c r="B5060">
        <v>12</v>
      </c>
      <c r="C5060">
        <v>2024</v>
      </c>
      <c r="D5060" t="s">
        <v>198</v>
      </c>
      <c r="E5060">
        <v>150</v>
      </c>
      <c r="F5060" t="s">
        <v>199</v>
      </c>
      <c r="G5060" t="s">
        <v>197</v>
      </c>
      <c r="H5060" t="s">
        <v>27</v>
      </c>
      <c r="J5060" t="s">
        <v>28</v>
      </c>
      <c r="K5060" t="s">
        <v>28</v>
      </c>
      <c r="L5060" t="s">
        <v>28</v>
      </c>
      <c r="M5060" t="s">
        <v>28</v>
      </c>
      <c r="N5060" t="s">
        <v>28</v>
      </c>
      <c r="O5060" t="s">
        <v>28</v>
      </c>
      <c r="P5060" t="s">
        <v>28</v>
      </c>
      <c r="Q5060" t="s">
        <v>28</v>
      </c>
      <c r="R5060" t="s">
        <v>28</v>
      </c>
      <c r="S5060" t="s">
        <v>28</v>
      </c>
      <c r="U5060" t="s">
        <v>28</v>
      </c>
    </row>
    <row r="5061" spans="1:21" x14ac:dyDescent="0.35">
      <c r="A5061" t="s">
        <v>42</v>
      </c>
      <c r="B5061">
        <v>13</v>
      </c>
      <c r="C5061">
        <v>2024</v>
      </c>
      <c r="D5061" t="s">
        <v>198</v>
      </c>
      <c r="E5061">
        <v>150</v>
      </c>
      <c r="F5061" t="s">
        <v>199</v>
      </c>
      <c r="G5061" t="s">
        <v>197</v>
      </c>
      <c r="H5061" t="s">
        <v>25</v>
      </c>
      <c r="I5061">
        <v>55</v>
      </c>
      <c r="J5061" t="s">
        <v>126</v>
      </c>
      <c r="K5061" t="s">
        <v>28</v>
      </c>
      <c r="L5061">
        <v>3</v>
      </c>
      <c r="M5061">
        <v>2</v>
      </c>
      <c r="N5061" t="s">
        <v>27</v>
      </c>
      <c r="O5061" t="s">
        <v>27</v>
      </c>
      <c r="P5061">
        <v>18</v>
      </c>
      <c r="Q5061" t="s">
        <v>32</v>
      </c>
      <c r="R5061" t="s">
        <v>27</v>
      </c>
      <c r="S5061">
        <v>10</v>
      </c>
      <c r="T5061">
        <v>70</v>
      </c>
      <c r="U5061" t="s">
        <v>27</v>
      </c>
    </row>
    <row r="5062" spans="1:21" x14ac:dyDescent="0.35">
      <c r="A5062" t="s">
        <v>43</v>
      </c>
      <c r="B5062">
        <v>15</v>
      </c>
      <c r="C5062">
        <v>2024</v>
      </c>
      <c r="D5062" t="s">
        <v>198</v>
      </c>
      <c r="E5062">
        <v>150</v>
      </c>
      <c r="F5062" t="s">
        <v>199</v>
      </c>
      <c r="G5062" t="s">
        <v>197</v>
      </c>
      <c r="H5062" t="s">
        <v>25</v>
      </c>
      <c r="I5062">
        <v>247</v>
      </c>
      <c r="J5062" t="s">
        <v>126</v>
      </c>
      <c r="K5062" t="s">
        <v>28</v>
      </c>
      <c r="L5062">
        <v>3</v>
      </c>
      <c r="M5062">
        <v>1</v>
      </c>
      <c r="N5062" t="s">
        <v>27</v>
      </c>
      <c r="O5062" t="s">
        <v>27</v>
      </c>
      <c r="P5062">
        <v>18</v>
      </c>
      <c r="Q5062" t="s">
        <v>27</v>
      </c>
      <c r="R5062" t="s">
        <v>27</v>
      </c>
      <c r="S5062">
        <v>0</v>
      </c>
      <c r="T5062">
        <v>179</v>
      </c>
      <c r="U5062" t="s">
        <v>29</v>
      </c>
    </row>
    <row r="5063" spans="1:21" x14ac:dyDescent="0.35">
      <c r="A5063" t="s">
        <v>44</v>
      </c>
      <c r="B5063">
        <v>16</v>
      </c>
      <c r="C5063">
        <v>2024</v>
      </c>
      <c r="D5063" t="s">
        <v>198</v>
      </c>
      <c r="E5063">
        <v>150</v>
      </c>
      <c r="F5063" t="s">
        <v>199</v>
      </c>
      <c r="G5063" t="s">
        <v>197</v>
      </c>
      <c r="H5063" t="s">
        <v>25</v>
      </c>
      <c r="I5063">
        <v>125</v>
      </c>
      <c r="J5063" t="s">
        <v>126</v>
      </c>
      <c r="K5063" t="s">
        <v>28</v>
      </c>
      <c r="L5063">
        <v>3</v>
      </c>
      <c r="M5063">
        <v>2</v>
      </c>
      <c r="N5063" t="s">
        <v>27</v>
      </c>
      <c r="O5063" t="s">
        <v>27</v>
      </c>
      <c r="P5063">
        <v>18</v>
      </c>
      <c r="Q5063" t="s">
        <v>32</v>
      </c>
      <c r="R5063" t="s">
        <v>27</v>
      </c>
      <c r="S5063">
        <v>15</v>
      </c>
      <c r="T5063">
        <v>150</v>
      </c>
      <c r="U5063" t="s">
        <v>29</v>
      </c>
    </row>
    <row r="5064" spans="1:21" x14ac:dyDescent="0.35">
      <c r="A5064" t="s">
        <v>45</v>
      </c>
      <c r="B5064">
        <v>17</v>
      </c>
      <c r="C5064">
        <v>2024</v>
      </c>
      <c r="D5064" t="s">
        <v>198</v>
      </c>
      <c r="E5064">
        <v>150</v>
      </c>
      <c r="F5064" t="s">
        <v>199</v>
      </c>
      <c r="G5064" t="s">
        <v>197</v>
      </c>
      <c r="H5064" t="s">
        <v>25</v>
      </c>
      <c r="I5064">
        <v>50</v>
      </c>
      <c r="J5064" t="s">
        <v>126</v>
      </c>
      <c r="K5064" t="s">
        <v>28</v>
      </c>
      <c r="L5064">
        <v>3</v>
      </c>
      <c r="M5064">
        <v>1</v>
      </c>
      <c r="N5064" t="s">
        <v>27</v>
      </c>
      <c r="O5064" t="s">
        <v>27</v>
      </c>
      <c r="P5064" t="s">
        <v>28</v>
      </c>
      <c r="Q5064" t="s">
        <v>27</v>
      </c>
      <c r="R5064" t="s">
        <v>27</v>
      </c>
      <c r="S5064">
        <v>15</v>
      </c>
      <c r="T5064">
        <v>50</v>
      </c>
      <c r="U5064" t="s">
        <v>29</v>
      </c>
    </row>
    <row r="5065" spans="1:21" x14ac:dyDescent="0.35">
      <c r="A5065" t="s">
        <v>46</v>
      </c>
      <c r="B5065">
        <v>18</v>
      </c>
      <c r="C5065">
        <v>2024</v>
      </c>
      <c r="D5065" t="s">
        <v>198</v>
      </c>
      <c r="E5065">
        <v>150</v>
      </c>
      <c r="F5065" t="s">
        <v>199</v>
      </c>
      <c r="G5065" t="s">
        <v>197</v>
      </c>
      <c r="H5065" t="s">
        <v>25</v>
      </c>
      <c r="I5065">
        <v>30</v>
      </c>
      <c r="J5065" t="s">
        <v>126</v>
      </c>
      <c r="K5065" t="s">
        <v>28</v>
      </c>
      <c r="L5065">
        <v>3</v>
      </c>
      <c r="M5065">
        <v>1</v>
      </c>
      <c r="N5065" t="s">
        <v>27</v>
      </c>
      <c r="O5065" t="s">
        <v>27</v>
      </c>
      <c r="P5065">
        <v>18</v>
      </c>
      <c r="Q5065" t="s">
        <v>27</v>
      </c>
      <c r="R5065" t="s">
        <v>27</v>
      </c>
      <c r="S5065">
        <v>16</v>
      </c>
      <c r="T5065">
        <v>15</v>
      </c>
      <c r="U5065" t="s">
        <v>29</v>
      </c>
    </row>
    <row r="5066" spans="1:21" x14ac:dyDescent="0.35">
      <c r="A5066" t="s">
        <v>47</v>
      </c>
      <c r="B5066">
        <v>19</v>
      </c>
      <c r="C5066">
        <v>2024</v>
      </c>
      <c r="D5066" t="s">
        <v>198</v>
      </c>
      <c r="E5066">
        <v>150</v>
      </c>
      <c r="F5066" t="s">
        <v>199</v>
      </c>
      <c r="G5066" t="s">
        <v>197</v>
      </c>
      <c r="H5066" t="s">
        <v>25</v>
      </c>
      <c r="I5066">
        <v>45</v>
      </c>
      <c r="J5066" t="s">
        <v>126</v>
      </c>
      <c r="K5066" t="s">
        <v>28</v>
      </c>
      <c r="L5066">
        <v>3</v>
      </c>
      <c r="M5066">
        <v>2</v>
      </c>
      <c r="N5066" t="s">
        <v>27</v>
      </c>
      <c r="O5066" t="s">
        <v>27</v>
      </c>
      <c r="P5066" t="s">
        <v>28</v>
      </c>
      <c r="Q5066" t="s">
        <v>27</v>
      </c>
      <c r="R5066" t="s">
        <v>27</v>
      </c>
      <c r="S5066">
        <v>30</v>
      </c>
      <c r="T5066">
        <v>20</v>
      </c>
      <c r="U5066" t="s">
        <v>27</v>
      </c>
    </row>
    <row r="5067" spans="1:21" x14ac:dyDescent="0.35">
      <c r="A5067" t="s">
        <v>48</v>
      </c>
      <c r="B5067">
        <v>20</v>
      </c>
      <c r="C5067">
        <v>2024</v>
      </c>
      <c r="D5067" t="s">
        <v>198</v>
      </c>
      <c r="E5067">
        <v>150</v>
      </c>
      <c r="F5067" t="s">
        <v>199</v>
      </c>
      <c r="G5067" t="s">
        <v>197</v>
      </c>
      <c r="H5067" t="s">
        <v>25</v>
      </c>
      <c r="I5067">
        <v>50</v>
      </c>
      <c r="J5067" t="s">
        <v>126</v>
      </c>
      <c r="K5067" t="s">
        <v>28</v>
      </c>
      <c r="L5067">
        <v>3</v>
      </c>
      <c r="M5067">
        <v>2</v>
      </c>
      <c r="N5067" t="s">
        <v>27</v>
      </c>
      <c r="O5067" t="s">
        <v>27</v>
      </c>
      <c r="P5067" t="s">
        <v>28</v>
      </c>
      <c r="Q5067" t="s">
        <v>32</v>
      </c>
      <c r="R5067" t="s">
        <v>27</v>
      </c>
      <c r="S5067">
        <v>0</v>
      </c>
      <c r="T5067">
        <v>50</v>
      </c>
      <c r="U5067" t="s">
        <v>27</v>
      </c>
    </row>
    <row r="5068" spans="1:21" x14ac:dyDescent="0.35">
      <c r="A5068" t="s">
        <v>49</v>
      </c>
      <c r="B5068">
        <v>21</v>
      </c>
      <c r="C5068">
        <v>2024</v>
      </c>
      <c r="D5068" t="s">
        <v>198</v>
      </c>
      <c r="E5068">
        <v>150</v>
      </c>
      <c r="F5068" t="s">
        <v>199</v>
      </c>
      <c r="G5068" t="s">
        <v>197</v>
      </c>
      <c r="H5068" t="s">
        <v>25</v>
      </c>
      <c r="I5068">
        <v>50</v>
      </c>
      <c r="J5068" t="s">
        <v>126</v>
      </c>
      <c r="K5068" t="s">
        <v>28</v>
      </c>
      <c r="L5068">
        <v>3</v>
      </c>
      <c r="M5068">
        <v>1</v>
      </c>
      <c r="N5068" t="s">
        <v>27</v>
      </c>
      <c r="O5068" t="s">
        <v>27</v>
      </c>
      <c r="P5068" t="s">
        <v>28</v>
      </c>
      <c r="Q5068" t="s">
        <v>27</v>
      </c>
      <c r="R5068" t="s">
        <v>27</v>
      </c>
      <c r="S5068">
        <v>12</v>
      </c>
      <c r="T5068">
        <v>80</v>
      </c>
      <c r="U5068" t="s">
        <v>27</v>
      </c>
    </row>
    <row r="5069" spans="1:21" x14ac:dyDescent="0.35">
      <c r="A5069" t="s">
        <v>50</v>
      </c>
      <c r="B5069">
        <v>22</v>
      </c>
      <c r="C5069">
        <v>2024</v>
      </c>
      <c r="D5069" t="s">
        <v>198</v>
      </c>
      <c r="E5069">
        <v>150</v>
      </c>
      <c r="F5069" t="s">
        <v>199</v>
      </c>
      <c r="G5069" t="s">
        <v>197</v>
      </c>
      <c r="H5069" t="s">
        <v>25</v>
      </c>
      <c r="I5069">
        <v>95</v>
      </c>
      <c r="J5069" t="s">
        <v>126</v>
      </c>
      <c r="K5069" t="s">
        <v>28</v>
      </c>
      <c r="L5069">
        <v>3</v>
      </c>
      <c r="M5069">
        <v>2</v>
      </c>
      <c r="N5069" t="s">
        <v>27</v>
      </c>
      <c r="O5069" t="s">
        <v>27</v>
      </c>
      <c r="P5069" t="s">
        <v>28</v>
      </c>
      <c r="Q5069" t="s">
        <v>32</v>
      </c>
      <c r="R5069" t="s">
        <v>27</v>
      </c>
      <c r="S5069">
        <v>20</v>
      </c>
      <c r="T5069">
        <v>60</v>
      </c>
      <c r="U5069" t="s">
        <v>27</v>
      </c>
    </row>
    <row r="5070" spans="1:21" x14ac:dyDescent="0.35">
      <c r="A5070" t="s">
        <v>51</v>
      </c>
      <c r="B5070">
        <v>23</v>
      </c>
      <c r="C5070">
        <v>2024</v>
      </c>
      <c r="D5070" t="s">
        <v>198</v>
      </c>
      <c r="E5070">
        <v>150</v>
      </c>
      <c r="F5070" t="s">
        <v>199</v>
      </c>
      <c r="G5070" t="s">
        <v>197</v>
      </c>
      <c r="H5070" t="s">
        <v>25</v>
      </c>
      <c r="I5070">
        <v>35</v>
      </c>
      <c r="J5070" t="s">
        <v>126</v>
      </c>
      <c r="K5070" t="s">
        <v>28</v>
      </c>
      <c r="L5070">
        <v>3</v>
      </c>
      <c r="M5070">
        <v>1</v>
      </c>
      <c r="N5070" t="s">
        <v>27</v>
      </c>
      <c r="O5070" t="s">
        <v>27</v>
      </c>
      <c r="P5070" t="s">
        <v>28</v>
      </c>
      <c r="Q5070" t="s">
        <v>27</v>
      </c>
      <c r="R5070" t="s">
        <v>27</v>
      </c>
      <c r="S5070">
        <v>0</v>
      </c>
      <c r="T5070">
        <v>100</v>
      </c>
      <c r="U5070" t="s">
        <v>27</v>
      </c>
    </row>
    <row r="5071" spans="1:21" x14ac:dyDescent="0.35">
      <c r="A5071" t="s">
        <v>52</v>
      </c>
      <c r="B5071">
        <v>24</v>
      </c>
      <c r="C5071">
        <v>2024</v>
      </c>
      <c r="D5071" t="s">
        <v>198</v>
      </c>
      <c r="E5071">
        <v>150</v>
      </c>
      <c r="F5071" t="s">
        <v>199</v>
      </c>
      <c r="G5071" t="s">
        <v>197</v>
      </c>
      <c r="H5071" t="s">
        <v>25</v>
      </c>
      <c r="I5071">
        <v>400</v>
      </c>
      <c r="J5071" t="s">
        <v>126</v>
      </c>
      <c r="K5071" t="s">
        <v>28</v>
      </c>
      <c r="L5071">
        <v>3</v>
      </c>
      <c r="M5071">
        <v>2</v>
      </c>
      <c r="N5071" t="s">
        <v>27</v>
      </c>
      <c r="O5071" t="s">
        <v>27</v>
      </c>
      <c r="P5071">
        <v>18</v>
      </c>
      <c r="Q5071" t="s">
        <v>32</v>
      </c>
      <c r="R5071" t="s">
        <v>27</v>
      </c>
      <c r="S5071">
        <v>16</v>
      </c>
      <c r="T5071">
        <v>66.67</v>
      </c>
      <c r="U5071" t="s">
        <v>29</v>
      </c>
    </row>
    <row r="5072" spans="1:21" x14ac:dyDescent="0.35">
      <c r="A5072" t="s">
        <v>53</v>
      </c>
      <c r="B5072">
        <v>25</v>
      </c>
      <c r="C5072">
        <v>2024</v>
      </c>
      <c r="D5072" t="s">
        <v>198</v>
      </c>
      <c r="E5072">
        <v>150</v>
      </c>
      <c r="F5072" t="s">
        <v>199</v>
      </c>
      <c r="G5072" t="s">
        <v>197</v>
      </c>
      <c r="H5072" t="s">
        <v>27</v>
      </c>
      <c r="J5072" t="s">
        <v>28</v>
      </c>
      <c r="K5072" t="s">
        <v>28</v>
      </c>
      <c r="L5072" t="s">
        <v>28</v>
      </c>
      <c r="M5072" t="s">
        <v>28</v>
      </c>
      <c r="N5072" t="s">
        <v>28</v>
      </c>
      <c r="O5072" t="s">
        <v>28</v>
      </c>
      <c r="P5072" t="s">
        <v>28</v>
      </c>
      <c r="Q5072" t="s">
        <v>28</v>
      </c>
      <c r="R5072" t="s">
        <v>28</v>
      </c>
      <c r="S5072" t="s">
        <v>28</v>
      </c>
      <c r="U5072" t="s">
        <v>28</v>
      </c>
    </row>
    <row r="5073" spans="1:21" x14ac:dyDescent="0.35">
      <c r="A5073" t="s">
        <v>54</v>
      </c>
      <c r="B5073">
        <v>26</v>
      </c>
      <c r="C5073">
        <v>2024</v>
      </c>
      <c r="D5073" t="s">
        <v>198</v>
      </c>
      <c r="E5073">
        <v>150</v>
      </c>
      <c r="F5073" t="s">
        <v>199</v>
      </c>
      <c r="G5073" t="s">
        <v>197</v>
      </c>
      <c r="H5073" t="s">
        <v>25</v>
      </c>
      <c r="I5073">
        <v>140.4</v>
      </c>
      <c r="J5073" t="s">
        <v>126</v>
      </c>
      <c r="K5073" t="s">
        <v>28</v>
      </c>
      <c r="L5073">
        <v>3</v>
      </c>
      <c r="M5073">
        <v>1</v>
      </c>
      <c r="N5073" t="s">
        <v>27</v>
      </c>
      <c r="O5073" t="s">
        <v>27</v>
      </c>
      <c r="P5073" t="s">
        <v>28</v>
      </c>
      <c r="Q5073" t="s">
        <v>32</v>
      </c>
      <c r="R5073" t="s">
        <v>32</v>
      </c>
      <c r="S5073">
        <v>10</v>
      </c>
      <c r="T5073">
        <v>83.2</v>
      </c>
      <c r="U5073" t="s">
        <v>29</v>
      </c>
    </row>
    <row r="5074" spans="1:21" x14ac:dyDescent="0.35">
      <c r="A5074" t="s">
        <v>55</v>
      </c>
      <c r="B5074">
        <v>27</v>
      </c>
      <c r="C5074">
        <v>2024</v>
      </c>
      <c r="D5074" t="s">
        <v>198</v>
      </c>
      <c r="E5074">
        <v>150</v>
      </c>
      <c r="F5074" t="s">
        <v>199</v>
      </c>
      <c r="G5074" t="s">
        <v>197</v>
      </c>
      <c r="H5074" t="s">
        <v>27</v>
      </c>
      <c r="J5074" t="s">
        <v>28</v>
      </c>
      <c r="K5074" t="s">
        <v>28</v>
      </c>
      <c r="L5074" t="s">
        <v>28</v>
      </c>
      <c r="M5074" t="s">
        <v>28</v>
      </c>
      <c r="N5074" t="s">
        <v>28</v>
      </c>
      <c r="O5074" t="s">
        <v>28</v>
      </c>
      <c r="P5074" t="s">
        <v>28</v>
      </c>
      <c r="Q5074" t="s">
        <v>28</v>
      </c>
      <c r="R5074" t="s">
        <v>28</v>
      </c>
      <c r="S5074" t="s">
        <v>28</v>
      </c>
      <c r="U5074" t="s">
        <v>28</v>
      </c>
    </row>
    <row r="5075" spans="1:21" x14ac:dyDescent="0.35">
      <c r="A5075" t="s">
        <v>56</v>
      </c>
      <c r="B5075">
        <v>28</v>
      </c>
      <c r="C5075">
        <v>2024</v>
      </c>
      <c r="D5075" t="s">
        <v>198</v>
      </c>
      <c r="E5075">
        <v>150</v>
      </c>
      <c r="F5075" t="s">
        <v>199</v>
      </c>
      <c r="G5075" t="s">
        <v>197</v>
      </c>
      <c r="H5075" t="s">
        <v>25</v>
      </c>
      <c r="I5075">
        <v>100</v>
      </c>
      <c r="J5075" t="s">
        <v>126</v>
      </c>
      <c r="K5075" t="s">
        <v>28</v>
      </c>
      <c r="L5075">
        <v>3</v>
      </c>
      <c r="M5075">
        <v>1</v>
      </c>
      <c r="N5075" t="s">
        <v>27</v>
      </c>
      <c r="O5075" t="s">
        <v>27</v>
      </c>
      <c r="P5075" t="s">
        <v>28</v>
      </c>
      <c r="Q5075" t="s">
        <v>27</v>
      </c>
      <c r="R5075" t="s">
        <v>27</v>
      </c>
      <c r="S5075">
        <v>20</v>
      </c>
      <c r="T5075">
        <v>70</v>
      </c>
      <c r="U5075" t="s">
        <v>27</v>
      </c>
    </row>
    <row r="5076" spans="1:21" x14ac:dyDescent="0.35">
      <c r="A5076" t="s">
        <v>57</v>
      </c>
      <c r="B5076">
        <v>29</v>
      </c>
      <c r="C5076">
        <v>2024</v>
      </c>
      <c r="D5076" t="s">
        <v>198</v>
      </c>
      <c r="E5076">
        <v>150</v>
      </c>
      <c r="F5076" t="s">
        <v>199</v>
      </c>
      <c r="G5076" t="s">
        <v>197</v>
      </c>
      <c r="H5076" t="s">
        <v>25</v>
      </c>
      <c r="I5076">
        <v>50</v>
      </c>
      <c r="J5076" t="s">
        <v>126</v>
      </c>
      <c r="K5076" t="s">
        <v>28</v>
      </c>
      <c r="L5076">
        <v>3</v>
      </c>
      <c r="M5076">
        <v>2</v>
      </c>
      <c r="N5076" t="s">
        <v>27</v>
      </c>
      <c r="O5076" t="s">
        <v>27</v>
      </c>
      <c r="P5076">
        <v>18</v>
      </c>
      <c r="Q5076" t="s">
        <v>32</v>
      </c>
      <c r="R5076" t="s">
        <v>27</v>
      </c>
      <c r="S5076">
        <v>10</v>
      </c>
      <c r="T5076">
        <v>40</v>
      </c>
      <c r="U5076" t="s">
        <v>39</v>
      </c>
    </row>
    <row r="5077" spans="1:21" x14ac:dyDescent="0.35">
      <c r="A5077" t="s">
        <v>58</v>
      </c>
      <c r="B5077">
        <v>30</v>
      </c>
      <c r="C5077">
        <v>2024</v>
      </c>
      <c r="D5077" t="s">
        <v>198</v>
      </c>
      <c r="E5077">
        <v>150</v>
      </c>
      <c r="F5077" t="s">
        <v>199</v>
      </c>
      <c r="G5077" t="s">
        <v>197</v>
      </c>
      <c r="H5077" t="s">
        <v>25</v>
      </c>
      <c r="I5077">
        <v>150</v>
      </c>
      <c r="J5077" t="s">
        <v>126</v>
      </c>
      <c r="K5077" t="s">
        <v>28</v>
      </c>
      <c r="L5077">
        <v>3</v>
      </c>
      <c r="M5077">
        <v>2</v>
      </c>
      <c r="N5077" t="s">
        <v>27</v>
      </c>
      <c r="O5077" t="s">
        <v>27</v>
      </c>
      <c r="P5077" t="s">
        <v>28</v>
      </c>
      <c r="Q5077" t="s">
        <v>27</v>
      </c>
      <c r="R5077" t="s">
        <v>27</v>
      </c>
      <c r="S5077">
        <v>20</v>
      </c>
      <c r="T5077">
        <v>50</v>
      </c>
      <c r="U5077" t="s">
        <v>27</v>
      </c>
    </row>
    <row r="5078" spans="1:21" x14ac:dyDescent="0.35">
      <c r="A5078" t="s">
        <v>59</v>
      </c>
      <c r="B5078">
        <v>31</v>
      </c>
      <c r="C5078">
        <v>2024</v>
      </c>
      <c r="D5078" t="s">
        <v>198</v>
      </c>
      <c r="E5078">
        <v>150</v>
      </c>
      <c r="F5078" t="s">
        <v>199</v>
      </c>
      <c r="G5078" t="s">
        <v>197</v>
      </c>
      <c r="H5078" t="s">
        <v>25</v>
      </c>
      <c r="I5078">
        <v>100</v>
      </c>
      <c r="J5078" t="s">
        <v>126</v>
      </c>
      <c r="K5078" t="s">
        <v>28</v>
      </c>
      <c r="L5078">
        <v>3</v>
      </c>
      <c r="M5078">
        <v>1</v>
      </c>
      <c r="N5078" t="s">
        <v>27</v>
      </c>
      <c r="O5078" t="s">
        <v>27</v>
      </c>
      <c r="P5078">
        <v>19</v>
      </c>
      <c r="Q5078" t="s">
        <v>32</v>
      </c>
      <c r="R5078" t="s">
        <v>27</v>
      </c>
      <c r="S5078">
        <v>16</v>
      </c>
      <c r="T5078">
        <v>63</v>
      </c>
      <c r="U5078" t="s">
        <v>27</v>
      </c>
    </row>
    <row r="5079" spans="1:21" x14ac:dyDescent="0.35">
      <c r="A5079" t="s">
        <v>60</v>
      </c>
      <c r="B5079">
        <v>32</v>
      </c>
      <c r="C5079">
        <v>2024</v>
      </c>
      <c r="D5079" t="s">
        <v>198</v>
      </c>
      <c r="E5079">
        <v>150</v>
      </c>
      <c r="F5079" t="s">
        <v>199</v>
      </c>
      <c r="G5079" t="s">
        <v>197</v>
      </c>
      <c r="H5079" t="s">
        <v>25</v>
      </c>
      <c r="I5079">
        <v>100</v>
      </c>
      <c r="J5079" t="s">
        <v>126</v>
      </c>
      <c r="K5079" t="s">
        <v>28</v>
      </c>
      <c r="L5079">
        <v>3</v>
      </c>
      <c r="M5079">
        <v>2</v>
      </c>
      <c r="N5079" t="s">
        <v>27</v>
      </c>
      <c r="O5079" t="s">
        <v>27</v>
      </c>
      <c r="P5079" t="s">
        <v>28</v>
      </c>
      <c r="Q5079" t="s">
        <v>32</v>
      </c>
      <c r="R5079" t="s">
        <v>27</v>
      </c>
      <c r="S5079">
        <v>20</v>
      </c>
      <c r="T5079">
        <v>150</v>
      </c>
      <c r="U5079" t="s">
        <v>27</v>
      </c>
    </row>
    <row r="5080" spans="1:21" x14ac:dyDescent="0.35">
      <c r="A5080" t="s">
        <v>61</v>
      </c>
      <c r="B5080">
        <v>33</v>
      </c>
      <c r="C5080">
        <v>2024</v>
      </c>
      <c r="D5080" t="s">
        <v>198</v>
      </c>
      <c r="E5080">
        <v>150</v>
      </c>
      <c r="F5080" t="s">
        <v>199</v>
      </c>
      <c r="G5080" t="s">
        <v>197</v>
      </c>
      <c r="H5080" t="s">
        <v>27</v>
      </c>
      <c r="J5080" t="s">
        <v>28</v>
      </c>
      <c r="K5080" t="s">
        <v>28</v>
      </c>
      <c r="L5080" t="s">
        <v>28</v>
      </c>
      <c r="M5080" t="s">
        <v>28</v>
      </c>
      <c r="N5080" t="s">
        <v>28</v>
      </c>
      <c r="O5080" t="s">
        <v>28</v>
      </c>
      <c r="P5080" t="s">
        <v>28</v>
      </c>
      <c r="Q5080" t="s">
        <v>28</v>
      </c>
      <c r="R5080" t="s">
        <v>28</v>
      </c>
      <c r="S5080" t="s">
        <v>28</v>
      </c>
      <c r="U5080" t="s">
        <v>28</v>
      </c>
    </row>
    <row r="5081" spans="1:21" x14ac:dyDescent="0.35">
      <c r="A5081" t="s">
        <v>62</v>
      </c>
      <c r="B5081">
        <v>34</v>
      </c>
      <c r="C5081">
        <v>2024</v>
      </c>
      <c r="D5081" t="s">
        <v>198</v>
      </c>
      <c r="E5081">
        <v>150</v>
      </c>
      <c r="F5081" t="s">
        <v>199</v>
      </c>
      <c r="G5081" t="s">
        <v>197</v>
      </c>
      <c r="H5081" t="s">
        <v>27</v>
      </c>
      <c r="J5081" t="s">
        <v>28</v>
      </c>
      <c r="K5081" t="s">
        <v>28</v>
      </c>
      <c r="L5081" t="s">
        <v>28</v>
      </c>
      <c r="M5081" t="s">
        <v>28</v>
      </c>
      <c r="N5081" t="s">
        <v>28</v>
      </c>
      <c r="O5081" t="s">
        <v>28</v>
      </c>
      <c r="P5081" t="s">
        <v>28</v>
      </c>
      <c r="Q5081" t="s">
        <v>28</v>
      </c>
      <c r="R5081" t="s">
        <v>28</v>
      </c>
      <c r="S5081" t="s">
        <v>28</v>
      </c>
      <c r="U5081" t="s">
        <v>28</v>
      </c>
    </row>
    <row r="5082" spans="1:21" x14ac:dyDescent="0.35">
      <c r="A5082" t="s">
        <v>63</v>
      </c>
      <c r="B5082">
        <v>35</v>
      </c>
      <c r="C5082">
        <v>2024</v>
      </c>
      <c r="D5082" t="s">
        <v>198</v>
      </c>
      <c r="E5082">
        <v>150</v>
      </c>
      <c r="F5082" t="s">
        <v>199</v>
      </c>
      <c r="G5082" t="s">
        <v>197</v>
      </c>
      <c r="H5082" t="s">
        <v>25</v>
      </c>
      <c r="I5082">
        <v>100</v>
      </c>
      <c r="J5082" t="s">
        <v>126</v>
      </c>
      <c r="K5082" t="s">
        <v>28</v>
      </c>
      <c r="L5082">
        <v>3</v>
      </c>
      <c r="M5082">
        <v>2</v>
      </c>
      <c r="N5082" t="s">
        <v>27</v>
      </c>
      <c r="O5082" t="s">
        <v>27</v>
      </c>
      <c r="P5082" t="s">
        <v>28</v>
      </c>
      <c r="Q5082" t="s">
        <v>27</v>
      </c>
      <c r="R5082" t="s">
        <v>27</v>
      </c>
      <c r="S5082">
        <v>16</v>
      </c>
      <c r="T5082">
        <v>150</v>
      </c>
      <c r="U5082" t="s">
        <v>29</v>
      </c>
    </row>
    <row r="5083" spans="1:21" x14ac:dyDescent="0.35">
      <c r="A5083" t="s">
        <v>64</v>
      </c>
      <c r="B5083">
        <v>36</v>
      </c>
      <c r="C5083">
        <v>2024</v>
      </c>
      <c r="D5083" t="s">
        <v>198</v>
      </c>
      <c r="E5083">
        <v>150</v>
      </c>
      <c r="F5083" t="s">
        <v>199</v>
      </c>
      <c r="G5083" t="s">
        <v>197</v>
      </c>
      <c r="H5083" t="s">
        <v>25</v>
      </c>
      <c r="I5083">
        <v>177</v>
      </c>
      <c r="J5083" t="s">
        <v>126</v>
      </c>
      <c r="K5083" t="s">
        <v>28</v>
      </c>
      <c r="L5083">
        <v>3</v>
      </c>
      <c r="M5083">
        <v>1</v>
      </c>
      <c r="N5083" t="s">
        <v>27</v>
      </c>
      <c r="O5083" t="s">
        <v>27</v>
      </c>
      <c r="P5083" t="s">
        <v>28</v>
      </c>
      <c r="Q5083" t="s">
        <v>32</v>
      </c>
      <c r="R5083" t="s">
        <v>27</v>
      </c>
      <c r="S5083">
        <v>16</v>
      </c>
      <c r="T5083">
        <v>92.33</v>
      </c>
      <c r="U5083" t="s">
        <v>29</v>
      </c>
    </row>
    <row r="5084" spans="1:21" x14ac:dyDescent="0.35">
      <c r="A5084" t="s">
        <v>65</v>
      </c>
      <c r="B5084">
        <v>37</v>
      </c>
      <c r="C5084">
        <v>2024</v>
      </c>
      <c r="D5084" t="s">
        <v>198</v>
      </c>
      <c r="E5084">
        <v>150</v>
      </c>
      <c r="F5084" t="s">
        <v>199</v>
      </c>
      <c r="G5084" t="s">
        <v>197</v>
      </c>
      <c r="H5084" t="s">
        <v>25</v>
      </c>
      <c r="I5084">
        <v>100</v>
      </c>
      <c r="J5084" t="s">
        <v>126</v>
      </c>
      <c r="K5084" t="s">
        <v>28</v>
      </c>
      <c r="L5084">
        <v>3</v>
      </c>
      <c r="M5084">
        <v>2</v>
      </c>
      <c r="N5084" t="s">
        <v>27</v>
      </c>
      <c r="O5084" t="s">
        <v>27</v>
      </c>
      <c r="P5084">
        <v>18</v>
      </c>
      <c r="Q5084" t="s">
        <v>27</v>
      </c>
      <c r="R5084" t="s">
        <v>27</v>
      </c>
      <c r="S5084">
        <v>12</v>
      </c>
      <c r="T5084">
        <v>50</v>
      </c>
      <c r="U5084" t="s">
        <v>29</v>
      </c>
    </row>
    <row r="5085" spans="1:21" x14ac:dyDescent="0.35">
      <c r="A5085" t="s">
        <v>66</v>
      </c>
      <c r="B5085">
        <v>38</v>
      </c>
      <c r="C5085">
        <v>2024</v>
      </c>
      <c r="D5085" t="s">
        <v>198</v>
      </c>
      <c r="E5085">
        <v>150</v>
      </c>
      <c r="F5085" t="s">
        <v>199</v>
      </c>
      <c r="G5085" t="s">
        <v>197</v>
      </c>
      <c r="H5085" t="s">
        <v>25</v>
      </c>
      <c r="I5085">
        <v>30</v>
      </c>
      <c r="J5085" t="s">
        <v>126</v>
      </c>
      <c r="K5085" t="s">
        <v>28</v>
      </c>
      <c r="L5085">
        <v>3</v>
      </c>
      <c r="M5085">
        <v>1</v>
      </c>
      <c r="N5085" t="s">
        <v>27</v>
      </c>
      <c r="O5085" t="s">
        <v>27</v>
      </c>
      <c r="P5085" t="s">
        <v>28</v>
      </c>
      <c r="Q5085" t="s">
        <v>27</v>
      </c>
      <c r="R5085" t="s">
        <v>27</v>
      </c>
      <c r="S5085">
        <v>16</v>
      </c>
      <c r="T5085">
        <v>40</v>
      </c>
      <c r="U5085" t="s">
        <v>27</v>
      </c>
    </row>
    <row r="5086" spans="1:21" x14ac:dyDescent="0.35">
      <c r="A5086" t="s">
        <v>67</v>
      </c>
      <c r="B5086">
        <v>39</v>
      </c>
      <c r="C5086">
        <v>2024</v>
      </c>
      <c r="D5086" t="s">
        <v>198</v>
      </c>
      <c r="E5086">
        <v>150</v>
      </c>
      <c r="F5086" t="s">
        <v>199</v>
      </c>
      <c r="G5086" t="s">
        <v>197</v>
      </c>
      <c r="H5086" t="s">
        <v>25</v>
      </c>
      <c r="I5086">
        <v>28.5</v>
      </c>
      <c r="J5086" t="s">
        <v>126</v>
      </c>
      <c r="K5086" t="s">
        <v>28</v>
      </c>
      <c r="L5086">
        <v>3</v>
      </c>
      <c r="M5086">
        <v>1</v>
      </c>
      <c r="N5086" t="s">
        <v>27</v>
      </c>
      <c r="O5086" t="s">
        <v>27</v>
      </c>
      <c r="P5086" t="s">
        <v>28</v>
      </c>
      <c r="Q5086" t="s">
        <v>32</v>
      </c>
      <c r="R5086" t="s">
        <v>27</v>
      </c>
      <c r="S5086">
        <v>10</v>
      </c>
      <c r="T5086">
        <v>38.5</v>
      </c>
      <c r="U5086" t="s">
        <v>27</v>
      </c>
    </row>
    <row r="5087" spans="1:21" x14ac:dyDescent="0.35">
      <c r="A5087" t="s">
        <v>68</v>
      </c>
      <c r="B5087">
        <v>40</v>
      </c>
      <c r="C5087">
        <v>2024</v>
      </c>
      <c r="D5087" t="s">
        <v>198</v>
      </c>
      <c r="E5087">
        <v>150</v>
      </c>
      <c r="F5087" t="s">
        <v>199</v>
      </c>
      <c r="G5087" t="s">
        <v>197</v>
      </c>
      <c r="H5087" t="s">
        <v>25</v>
      </c>
      <c r="I5087">
        <v>130</v>
      </c>
      <c r="J5087" t="s">
        <v>126</v>
      </c>
      <c r="K5087" t="s">
        <v>28</v>
      </c>
      <c r="L5087">
        <v>3</v>
      </c>
      <c r="M5087">
        <v>2</v>
      </c>
      <c r="N5087" t="s">
        <v>27</v>
      </c>
      <c r="O5087" t="s">
        <v>27</v>
      </c>
      <c r="P5087" t="s">
        <v>28</v>
      </c>
      <c r="Q5087" t="s">
        <v>32</v>
      </c>
      <c r="R5087" t="s">
        <v>27</v>
      </c>
      <c r="S5087">
        <v>20</v>
      </c>
      <c r="T5087">
        <v>90</v>
      </c>
      <c r="U5087" t="s">
        <v>27</v>
      </c>
    </row>
    <row r="5088" spans="1:21" x14ac:dyDescent="0.35">
      <c r="A5088" t="s">
        <v>69</v>
      </c>
      <c r="B5088">
        <v>41</v>
      </c>
      <c r="C5088">
        <v>2024</v>
      </c>
      <c r="D5088" t="s">
        <v>198</v>
      </c>
      <c r="E5088">
        <v>150</v>
      </c>
      <c r="F5088" t="s">
        <v>199</v>
      </c>
      <c r="G5088" t="s">
        <v>197</v>
      </c>
      <c r="H5088" t="s">
        <v>25</v>
      </c>
      <c r="I5088">
        <v>110</v>
      </c>
      <c r="J5088" t="s">
        <v>126</v>
      </c>
      <c r="K5088" t="s">
        <v>28</v>
      </c>
      <c r="L5088">
        <v>3</v>
      </c>
      <c r="M5088">
        <v>2</v>
      </c>
      <c r="N5088" t="s">
        <v>27</v>
      </c>
      <c r="O5088" t="s">
        <v>27</v>
      </c>
      <c r="P5088" t="s">
        <v>28</v>
      </c>
      <c r="Q5088" t="s">
        <v>27</v>
      </c>
      <c r="R5088" t="s">
        <v>27</v>
      </c>
      <c r="S5088">
        <v>15</v>
      </c>
      <c r="T5088">
        <v>70</v>
      </c>
      <c r="U5088" t="s">
        <v>27</v>
      </c>
    </row>
    <row r="5089" spans="1:21" x14ac:dyDescent="0.35">
      <c r="A5089" t="s">
        <v>70</v>
      </c>
      <c r="B5089">
        <v>42</v>
      </c>
      <c r="C5089">
        <v>2024</v>
      </c>
      <c r="D5089" t="s">
        <v>198</v>
      </c>
      <c r="E5089">
        <v>150</v>
      </c>
      <c r="F5089" t="s">
        <v>199</v>
      </c>
      <c r="G5089" t="s">
        <v>197</v>
      </c>
      <c r="H5089" t="s">
        <v>25</v>
      </c>
      <c r="I5089">
        <v>35</v>
      </c>
      <c r="J5089" t="s">
        <v>126</v>
      </c>
      <c r="K5089" t="s">
        <v>28</v>
      </c>
      <c r="L5089">
        <v>3</v>
      </c>
      <c r="M5089">
        <v>1</v>
      </c>
      <c r="N5089" t="s">
        <v>27</v>
      </c>
      <c r="O5089" t="s">
        <v>27</v>
      </c>
      <c r="P5089" t="s">
        <v>28</v>
      </c>
      <c r="Q5089" t="s">
        <v>27</v>
      </c>
      <c r="R5089" t="s">
        <v>27</v>
      </c>
      <c r="S5089">
        <v>16</v>
      </c>
      <c r="T5089">
        <v>100</v>
      </c>
      <c r="U5089" t="s">
        <v>29</v>
      </c>
    </row>
    <row r="5090" spans="1:21" x14ac:dyDescent="0.35">
      <c r="A5090" t="s">
        <v>71</v>
      </c>
      <c r="B5090">
        <v>44</v>
      </c>
      <c r="C5090">
        <v>2024</v>
      </c>
      <c r="D5090" t="s">
        <v>198</v>
      </c>
      <c r="E5090">
        <v>150</v>
      </c>
      <c r="F5090" t="s">
        <v>199</v>
      </c>
      <c r="G5090" t="s">
        <v>197</v>
      </c>
      <c r="H5090" t="s">
        <v>27</v>
      </c>
      <c r="J5090" t="s">
        <v>28</v>
      </c>
      <c r="K5090" t="s">
        <v>28</v>
      </c>
      <c r="L5090" t="s">
        <v>28</v>
      </c>
      <c r="M5090" t="s">
        <v>28</v>
      </c>
      <c r="N5090" t="s">
        <v>28</v>
      </c>
      <c r="O5090" t="s">
        <v>28</v>
      </c>
      <c r="P5090" t="s">
        <v>28</v>
      </c>
      <c r="Q5090" t="s">
        <v>28</v>
      </c>
      <c r="R5090" t="s">
        <v>28</v>
      </c>
      <c r="S5090" t="s">
        <v>28</v>
      </c>
      <c r="U5090" t="s">
        <v>28</v>
      </c>
    </row>
    <row r="5091" spans="1:21" x14ac:dyDescent="0.35">
      <c r="A5091" t="s">
        <v>72</v>
      </c>
      <c r="B5091">
        <v>45</v>
      </c>
      <c r="C5091">
        <v>2024</v>
      </c>
      <c r="D5091" t="s">
        <v>198</v>
      </c>
      <c r="E5091">
        <v>150</v>
      </c>
      <c r="F5091" t="s">
        <v>199</v>
      </c>
      <c r="G5091" t="s">
        <v>197</v>
      </c>
      <c r="H5091" t="s">
        <v>25</v>
      </c>
      <c r="I5091">
        <v>50</v>
      </c>
      <c r="J5091" t="s">
        <v>126</v>
      </c>
      <c r="K5091" t="s">
        <v>28</v>
      </c>
      <c r="L5091">
        <v>3</v>
      </c>
      <c r="M5091">
        <v>2</v>
      </c>
      <c r="N5091" t="s">
        <v>27</v>
      </c>
      <c r="O5091" t="s">
        <v>27</v>
      </c>
      <c r="P5091">
        <v>18</v>
      </c>
      <c r="Q5091" t="s">
        <v>32</v>
      </c>
      <c r="R5091" t="s">
        <v>27</v>
      </c>
      <c r="S5091">
        <v>10</v>
      </c>
      <c r="T5091">
        <v>60</v>
      </c>
      <c r="U5091" t="s">
        <v>29</v>
      </c>
    </row>
    <row r="5092" spans="1:21" x14ac:dyDescent="0.35">
      <c r="A5092" t="s">
        <v>73</v>
      </c>
      <c r="B5092">
        <v>46</v>
      </c>
      <c r="C5092">
        <v>2024</v>
      </c>
      <c r="D5092" t="s">
        <v>198</v>
      </c>
      <c r="E5092">
        <v>150</v>
      </c>
      <c r="F5092" t="s">
        <v>199</v>
      </c>
      <c r="G5092" t="s">
        <v>197</v>
      </c>
      <c r="H5092" t="s">
        <v>25</v>
      </c>
      <c r="I5092">
        <v>20</v>
      </c>
      <c r="J5092" t="s">
        <v>126</v>
      </c>
      <c r="K5092" t="s">
        <v>28</v>
      </c>
      <c r="L5092">
        <v>3</v>
      </c>
      <c r="M5092">
        <v>1</v>
      </c>
      <c r="N5092" t="s">
        <v>27</v>
      </c>
      <c r="O5092" t="s">
        <v>27</v>
      </c>
      <c r="P5092" t="s">
        <v>28</v>
      </c>
      <c r="Q5092" t="s">
        <v>32</v>
      </c>
      <c r="R5092" t="s">
        <v>27</v>
      </c>
      <c r="S5092">
        <v>12</v>
      </c>
      <c r="T5092">
        <v>5</v>
      </c>
      <c r="U5092" t="s">
        <v>27</v>
      </c>
    </row>
    <row r="5093" spans="1:21" x14ac:dyDescent="0.35">
      <c r="A5093" t="s">
        <v>74</v>
      </c>
      <c r="B5093">
        <v>47</v>
      </c>
      <c r="C5093">
        <v>2024</v>
      </c>
      <c r="D5093" t="s">
        <v>198</v>
      </c>
      <c r="E5093">
        <v>150</v>
      </c>
      <c r="F5093" t="s">
        <v>199</v>
      </c>
      <c r="G5093" t="s">
        <v>197</v>
      </c>
      <c r="H5093" t="s">
        <v>25</v>
      </c>
      <c r="I5093">
        <v>85</v>
      </c>
      <c r="J5093" t="s">
        <v>126</v>
      </c>
      <c r="K5093" t="s">
        <v>28</v>
      </c>
      <c r="L5093">
        <v>3</v>
      </c>
      <c r="M5093">
        <v>1</v>
      </c>
      <c r="N5093" t="s">
        <v>27</v>
      </c>
      <c r="O5093" t="s">
        <v>27</v>
      </c>
      <c r="P5093" t="s">
        <v>28</v>
      </c>
      <c r="Q5093" t="s">
        <v>32</v>
      </c>
      <c r="R5093" t="s">
        <v>27</v>
      </c>
      <c r="S5093">
        <v>24</v>
      </c>
      <c r="T5093">
        <v>100</v>
      </c>
      <c r="U5093" t="s">
        <v>39</v>
      </c>
    </row>
    <row r="5094" spans="1:21" x14ac:dyDescent="0.35">
      <c r="A5094" t="s">
        <v>75</v>
      </c>
      <c r="B5094">
        <v>48</v>
      </c>
      <c r="C5094">
        <v>2024</v>
      </c>
      <c r="D5094" t="s">
        <v>198</v>
      </c>
      <c r="E5094">
        <v>150</v>
      </c>
      <c r="F5094" t="s">
        <v>199</v>
      </c>
      <c r="G5094" t="s">
        <v>197</v>
      </c>
      <c r="H5094" t="s">
        <v>25</v>
      </c>
      <c r="I5094">
        <v>50</v>
      </c>
      <c r="J5094" t="s">
        <v>126</v>
      </c>
      <c r="K5094" t="s">
        <v>28</v>
      </c>
      <c r="L5094">
        <v>3</v>
      </c>
      <c r="M5094">
        <v>2</v>
      </c>
      <c r="N5094" t="s">
        <v>27</v>
      </c>
      <c r="O5094" t="s">
        <v>27</v>
      </c>
      <c r="P5094">
        <v>18</v>
      </c>
      <c r="Q5094" t="s">
        <v>27</v>
      </c>
      <c r="R5094" t="s">
        <v>27</v>
      </c>
      <c r="S5094">
        <v>20</v>
      </c>
      <c r="T5094">
        <v>100</v>
      </c>
      <c r="U5094" t="s">
        <v>27</v>
      </c>
    </row>
    <row r="5095" spans="1:21" x14ac:dyDescent="0.35">
      <c r="A5095" t="s">
        <v>76</v>
      </c>
      <c r="B5095">
        <v>49</v>
      </c>
      <c r="C5095">
        <v>2024</v>
      </c>
      <c r="D5095" t="s">
        <v>198</v>
      </c>
      <c r="E5095">
        <v>150</v>
      </c>
      <c r="F5095" t="s">
        <v>199</v>
      </c>
      <c r="G5095" t="s">
        <v>197</v>
      </c>
      <c r="H5095" t="s">
        <v>25</v>
      </c>
      <c r="I5095">
        <v>50</v>
      </c>
      <c r="J5095" t="s">
        <v>126</v>
      </c>
      <c r="K5095" t="s">
        <v>28</v>
      </c>
      <c r="L5095">
        <v>3</v>
      </c>
      <c r="M5095">
        <v>1</v>
      </c>
      <c r="N5095" t="s">
        <v>27</v>
      </c>
      <c r="O5095" t="s">
        <v>27</v>
      </c>
      <c r="P5095" t="s">
        <v>28</v>
      </c>
      <c r="Q5095" t="s">
        <v>27</v>
      </c>
      <c r="R5095" t="s">
        <v>27</v>
      </c>
      <c r="S5095">
        <v>12</v>
      </c>
      <c r="T5095">
        <v>35</v>
      </c>
      <c r="U5095" t="s">
        <v>29</v>
      </c>
    </row>
    <row r="5096" spans="1:21" x14ac:dyDescent="0.35">
      <c r="A5096" t="s">
        <v>77</v>
      </c>
      <c r="B5096">
        <v>50</v>
      </c>
      <c r="C5096">
        <v>2024</v>
      </c>
      <c r="D5096" t="s">
        <v>198</v>
      </c>
      <c r="E5096">
        <v>150</v>
      </c>
      <c r="F5096" t="s">
        <v>199</v>
      </c>
      <c r="G5096" t="s">
        <v>197</v>
      </c>
      <c r="H5096" t="s">
        <v>27</v>
      </c>
      <c r="J5096" t="s">
        <v>28</v>
      </c>
      <c r="K5096" t="s">
        <v>28</v>
      </c>
      <c r="L5096" t="s">
        <v>28</v>
      </c>
      <c r="M5096" t="s">
        <v>28</v>
      </c>
      <c r="N5096" t="s">
        <v>28</v>
      </c>
      <c r="O5096" t="s">
        <v>28</v>
      </c>
      <c r="P5096" t="s">
        <v>28</v>
      </c>
      <c r="Q5096" t="s">
        <v>28</v>
      </c>
      <c r="R5096" t="s">
        <v>28</v>
      </c>
      <c r="S5096" t="s">
        <v>28</v>
      </c>
      <c r="U5096" t="s">
        <v>28</v>
      </c>
    </row>
    <row r="5097" spans="1:21" x14ac:dyDescent="0.35">
      <c r="A5097" t="s">
        <v>78</v>
      </c>
      <c r="B5097">
        <v>51</v>
      </c>
      <c r="C5097">
        <v>2024</v>
      </c>
      <c r="D5097" t="s">
        <v>198</v>
      </c>
      <c r="E5097">
        <v>150</v>
      </c>
      <c r="F5097" t="s">
        <v>199</v>
      </c>
      <c r="G5097" t="s">
        <v>197</v>
      </c>
      <c r="H5097" t="s">
        <v>25</v>
      </c>
      <c r="I5097">
        <v>65</v>
      </c>
      <c r="J5097" t="s">
        <v>126</v>
      </c>
      <c r="K5097" t="s">
        <v>28</v>
      </c>
      <c r="L5097">
        <v>3</v>
      </c>
      <c r="M5097">
        <v>1</v>
      </c>
      <c r="N5097" t="s">
        <v>27</v>
      </c>
      <c r="O5097" t="s">
        <v>27</v>
      </c>
      <c r="P5097" t="s">
        <v>28</v>
      </c>
      <c r="Q5097" t="s">
        <v>27</v>
      </c>
      <c r="R5097" t="s">
        <v>27</v>
      </c>
      <c r="S5097">
        <v>16</v>
      </c>
      <c r="T5097">
        <v>100</v>
      </c>
      <c r="U5097" t="s">
        <v>29</v>
      </c>
    </row>
    <row r="5098" spans="1:21" x14ac:dyDescent="0.35">
      <c r="A5098" t="s">
        <v>79</v>
      </c>
      <c r="B5098">
        <v>53</v>
      </c>
      <c r="C5098">
        <v>2024</v>
      </c>
      <c r="D5098" t="s">
        <v>198</v>
      </c>
      <c r="E5098">
        <v>150</v>
      </c>
      <c r="F5098" t="s">
        <v>199</v>
      </c>
      <c r="G5098" t="s">
        <v>197</v>
      </c>
      <c r="H5098" t="s">
        <v>25</v>
      </c>
      <c r="I5098">
        <v>286</v>
      </c>
      <c r="J5098" t="s">
        <v>126</v>
      </c>
      <c r="K5098" t="s">
        <v>28</v>
      </c>
      <c r="L5098">
        <v>3</v>
      </c>
      <c r="M5098">
        <v>2</v>
      </c>
      <c r="N5098" t="s">
        <v>27</v>
      </c>
      <c r="O5098" t="s">
        <v>27</v>
      </c>
      <c r="P5098" t="s">
        <v>28</v>
      </c>
      <c r="Q5098" t="s">
        <v>27</v>
      </c>
      <c r="R5098" t="s">
        <v>27</v>
      </c>
      <c r="S5098">
        <v>20</v>
      </c>
      <c r="T5098">
        <v>150</v>
      </c>
      <c r="U5098" t="s">
        <v>27</v>
      </c>
    </row>
    <row r="5099" spans="1:21" x14ac:dyDescent="0.35">
      <c r="A5099" t="s">
        <v>80</v>
      </c>
      <c r="B5099">
        <v>54</v>
      </c>
      <c r="C5099">
        <v>2024</v>
      </c>
      <c r="D5099" t="s">
        <v>198</v>
      </c>
      <c r="E5099">
        <v>150</v>
      </c>
      <c r="F5099" t="s">
        <v>199</v>
      </c>
      <c r="G5099" t="s">
        <v>197</v>
      </c>
      <c r="H5099" t="s">
        <v>25</v>
      </c>
      <c r="I5099">
        <v>10</v>
      </c>
      <c r="J5099" t="s">
        <v>126</v>
      </c>
      <c r="K5099" t="s">
        <v>28</v>
      </c>
      <c r="L5099">
        <v>3</v>
      </c>
      <c r="M5099">
        <v>2</v>
      </c>
      <c r="N5099" t="s">
        <v>27</v>
      </c>
      <c r="O5099" t="s">
        <v>27</v>
      </c>
      <c r="P5099">
        <v>18</v>
      </c>
      <c r="Q5099" t="s">
        <v>32</v>
      </c>
      <c r="R5099" t="s">
        <v>27</v>
      </c>
      <c r="S5099">
        <v>16</v>
      </c>
      <c r="T5099">
        <v>10</v>
      </c>
      <c r="U5099" t="s">
        <v>29</v>
      </c>
    </row>
    <row r="5100" spans="1:21" x14ac:dyDescent="0.35">
      <c r="A5100" t="s">
        <v>81</v>
      </c>
      <c r="B5100">
        <v>55</v>
      </c>
      <c r="C5100">
        <v>2024</v>
      </c>
      <c r="D5100" t="s">
        <v>198</v>
      </c>
      <c r="E5100">
        <v>150</v>
      </c>
      <c r="F5100" t="s">
        <v>199</v>
      </c>
      <c r="G5100" t="s">
        <v>197</v>
      </c>
      <c r="H5100" t="s">
        <v>25</v>
      </c>
      <c r="I5100">
        <v>115</v>
      </c>
      <c r="J5100" t="s">
        <v>126</v>
      </c>
      <c r="K5100" t="s">
        <v>28</v>
      </c>
      <c r="L5100">
        <v>3</v>
      </c>
      <c r="M5100">
        <v>2</v>
      </c>
      <c r="N5100" t="s">
        <v>27</v>
      </c>
      <c r="O5100" t="s">
        <v>27</v>
      </c>
      <c r="P5100">
        <v>18</v>
      </c>
      <c r="Q5100" t="s">
        <v>27</v>
      </c>
      <c r="R5100" t="s">
        <v>27</v>
      </c>
      <c r="S5100">
        <v>15</v>
      </c>
      <c r="T5100">
        <v>160</v>
      </c>
      <c r="U5100" t="s">
        <v>29</v>
      </c>
    </row>
    <row r="5101" spans="1:21" x14ac:dyDescent="0.35">
      <c r="A5101" t="s">
        <v>82</v>
      </c>
      <c r="B5101">
        <v>56</v>
      </c>
      <c r="C5101">
        <v>2024</v>
      </c>
      <c r="D5101" t="s">
        <v>198</v>
      </c>
      <c r="E5101">
        <v>150</v>
      </c>
      <c r="F5101" t="s">
        <v>199</v>
      </c>
      <c r="G5101" t="s">
        <v>197</v>
      </c>
      <c r="H5101" t="s">
        <v>27</v>
      </c>
      <c r="J5101" t="s">
        <v>28</v>
      </c>
      <c r="K5101" t="s">
        <v>28</v>
      </c>
      <c r="L5101" t="s">
        <v>28</v>
      </c>
      <c r="M5101" t="s">
        <v>28</v>
      </c>
      <c r="N5101" t="s">
        <v>28</v>
      </c>
      <c r="O5101" t="s">
        <v>28</v>
      </c>
      <c r="P5101" t="s">
        <v>28</v>
      </c>
      <c r="Q5101" t="s">
        <v>28</v>
      </c>
      <c r="R5101" t="s">
        <v>28</v>
      </c>
      <c r="S5101" t="s">
        <v>28</v>
      </c>
      <c r="U5101" t="s">
        <v>28</v>
      </c>
    </row>
    <row r="5102" spans="1:21" x14ac:dyDescent="0.35">
      <c r="A5102" t="s">
        <v>21</v>
      </c>
      <c r="B5102">
        <v>1</v>
      </c>
      <c r="C5102">
        <v>2024</v>
      </c>
      <c r="D5102" t="s">
        <v>208</v>
      </c>
      <c r="E5102" s="16">
        <v>201</v>
      </c>
      <c r="F5102" t="s">
        <v>209</v>
      </c>
      <c r="G5102" t="s">
        <v>210</v>
      </c>
      <c r="H5102" s="2" t="s">
        <v>25</v>
      </c>
      <c r="I5102">
        <v>10</v>
      </c>
      <c r="J5102" t="s">
        <v>106</v>
      </c>
      <c r="K5102">
        <v>3740</v>
      </c>
      <c r="L5102">
        <v>4</v>
      </c>
      <c r="M5102">
        <v>1</v>
      </c>
      <c r="N5102" t="s">
        <v>27</v>
      </c>
      <c r="O5102" t="s">
        <v>27</v>
      </c>
      <c r="Q5102" t="s">
        <v>32</v>
      </c>
      <c r="R5102" t="s">
        <v>27</v>
      </c>
      <c r="S5102">
        <v>24</v>
      </c>
      <c r="T5102">
        <v>270</v>
      </c>
      <c r="U5102" s="2" t="s">
        <v>39</v>
      </c>
    </row>
    <row r="5103" spans="1:21" x14ac:dyDescent="0.35">
      <c r="A5103" t="s">
        <v>30</v>
      </c>
      <c r="B5103">
        <v>2</v>
      </c>
      <c r="C5103">
        <v>2024</v>
      </c>
      <c r="D5103" t="s">
        <v>208</v>
      </c>
      <c r="E5103" s="16">
        <v>201</v>
      </c>
      <c r="F5103" t="s">
        <v>209</v>
      </c>
      <c r="G5103" t="s">
        <v>210</v>
      </c>
      <c r="H5103" s="2" t="s">
        <v>25</v>
      </c>
      <c r="I5103">
        <v>300</v>
      </c>
      <c r="J5103" t="s">
        <v>106</v>
      </c>
      <c r="K5103">
        <v>3740</v>
      </c>
      <c r="L5103">
        <v>4</v>
      </c>
      <c r="M5103">
        <v>2</v>
      </c>
      <c r="N5103" t="s">
        <v>27</v>
      </c>
      <c r="O5103" t="s">
        <v>27</v>
      </c>
      <c r="Q5103" t="s">
        <v>32</v>
      </c>
      <c r="R5103" t="s">
        <v>27</v>
      </c>
      <c r="S5103">
        <v>24</v>
      </c>
      <c r="T5103">
        <v>100</v>
      </c>
      <c r="U5103" s="2" t="s">
        <v>29</v>
      </c>
    </row>
    <row r="5104" spans="1:21" x14ac:dyDescent="0.35">
      <c r="A5104" t="s">
        <v>33</v>
      </c>
      <c r="B5104">
        <v>4</v>
      </c>
      <c r="C5104">
        <v>2024</v>
      </c>
      <c r="D5104" t="s">
        <v>208</v>
      </c>
      <c r="E5104" s="16">
        <v>201</v>
      </c>
      <c r="F5104" t="s">
        <v>209</v>
      </c>
      <c r="G5104" t="s">
        <v>210</v>
      </c>
      <c r="H5104" s="2" t="s">
        <v>25</v>
      </c>
      <c r="I5104">
        <v>325</v>
      </c>
      <c r="J5104" t="s">
        <v>106</v>
      </c>
      <c r="K5104">
        <v>3740</v>
      </c>
      <c r="L5104">
        <v>4</v>
      </c>
      <c r="M5104">
        <v>1</v>
      </c>
      <c r="N5104" t="s">
        <v>27</v>
      </c>
      <c r="O5104" t="s">
        <v>32</v>
      </c>
      <c r="Q5104" t="s">
        <v>32</v>
      </c>
      <c r="R5104" t="s">
        <v>27</v>
      </c>
      <c r="S5104">
        <v>0</v>
      </c>
      <c r="T5104">
        <v>150</v>
      </c>
      <c r="U5104" s="2" t="s">
        <v>39</v>
      </c>
    </row>
    <row r="5105" spans="1:21" x14ac:dyDescent="0.35">
      <c r="A5105" t="s">
        <v>34</v>
      </c>
      <c r="B5105">
        <v>5</v>
      </c>
      <c r="C5105">
        <v>2024</v>
      </c>
      <c r="D5105" t="s">
        <v>208</v>
      </c>
      <c r="E5105" s="16">
        <v>201</v>
      </c>
      <c r="F5105" t="s">
        <v>209</v>
      </c>
      <c r="G5105" t="s">
        <v>210</v>
      </c>
      <c r="H5105" s="2" t="s">
        <v>25</v>
      </c>
      <c r="I5105">
        <v>250</v>
      </c>
      <c r="J5105" t="s">
        <v>106</v>
      </c>
      <c r="K5105">
        <v>3740</v>
      </c>
      <c r="L5105">
        <v>4</v>
      </c>
      <c r="M5105">
        <v>1</v>
      </c>
      <c r="N5105" t="s">
        <v>27</v>
      </c>
      <c r="O5105" t="s">
        <v>27</v>
      </c>
      <c r="P5105">
        <v>21</v>
      </c>
      <c r="Q5105" t="s">
        <v>32</v>
      </c>
      <c r="R5105" t="s">
        <v>27</v>
      </c>
      <c r="S5105">
        <v>24</v>
      </c>
      <c r="T5105">
        <v>200</v>
      </c>
      <c r="U5105" s="2" t="s">
        <v>39</v>
      </c>
    </row>
    <row r="5106" spans="1:21" x14ac:dyDescent="0.35">
      <c r="A5106" t="s">
        <v>35</v>
      </c>
      <c r="B5106">
        <v>6</v>
      </c>
      <c r="C5106">
        <v>2024</v>
      </c>
      <c r="D5106" t="s">
        <v>208</v>
      </c>
      <c r="E5106" s="16">
        <v>201</v>
      </c>
      <c r="F5106" t="s">
        <v>209</v>
      </c>
      <c r="G5106" t="s">
        <v>210</v>
      </c>
      <c r="H5106" s="2" t="s">
        <v>25</v>
      </c>
      <c r="I5106">
        <v>400</v>
      </c>
      <c r="J5106" t="s">
        <v>106</v>
      </c>
      <c r="K5106">
        <v>3740</v>
      </c>
      <c r="L5106">
        <v>4</v>
      </c>
      <c r="M5106">
        <v>2</v>
      </c>
      <c r="N5106" t="s">
        <v>32</v>
      </c>
      <c r="O5106" t="s">
        <v>27</v>
      </c>
      <c r="Q5106" t="s">
        <v>27</v>
      </c>
      <c r="R5106" t="s">
        <v>27</v>
      </c>
      <c r="S5106">
        <v>10</v>
      </c>
      <c r="T5106">
        <v>300</v>
      </c>
      <c r="U5106" s="2" t="s">
        <v>39</v>
      </c>
    </row>
    <row r="5107" spans="1:21" x14ac:dyDescent="0.35">
      <c r="A5107" t="s">
        <v>36</v>
      </c>
      <c r="B5107">
        <v>8</v>
      </c>
      <c r="C5107">
        <v>2024</v>
      </c>
      <c r="D5107" t="s">
        <v>208</v>
      </c>
      <c r="E5107" s="16">
        <v>201</v>
      </c>
      <c r="F5107" t="s">
        <v>209</v>
      </c>
      <c r="G5107" t="s">
        <v>210</v>
      </c>
      <c r="H5107" s="2" t="s">
        <v>25</v>
      </c>
      <c r="I5107">
        <v>100</v>
      </c>
      <c r="J5107" t="s">
        <v>106</v>
      </c>
      <c r="K5107">
        <v>3740</v>
      </c>
      <c r="L5107">
        <v>4</v>
      </c>
      <c r="M5107">
        <v>1</v>
      </c>
      <c r="N5107" t="s">
        <v>32</v>
      </c>
      <c r="O5107" t="s">
        <v>27</v>
      </c>
      <c r="Q5107" t="s">
        <v>27</v>
      </c>
      <c r="R5107" t="s">
        <v>27</v>
      </c>
      <c r="S5107">
        <v>24</v>
      </c>
      <c r="T5107" t="s">
        <v>28</v>
      </c>
      <c r="U5107" s="2" t="s">
        <v>29</v>
      </c>
    </row>
    <row r="5108" spans="1:21" x14ac:dyDescent="0.35">
      <c r="A5108" t="s">
        <v>37</v>
      </c>
      <c r="B5108">
        <v>9</v>
      </c>
      <c r="C5108">
        <v>2024</v>
      </c>
      <c r="D5108" t="s">
        <v>208</v>
      </c>
      <c r="E5108" s="16">
        <v>201</v>
      </c>
      <c r="F5108" t="s">
        <v>209</v>
      </c>
      <c r="G5108" t="s">
        <v>210</v>
      </c>
      <c r="H5108" s="2" t="s">
        <v>25</v>
      </c>
      <c r="I5108">
        <v>262</v>
      </c>
      <c r="J5108" t="s">
        <v>106</v>
      </c>
      <c r="K5108">
        <v>3740</v>
      </c>
      <c r="L5108">
        <v>4</v>
      </c>
      <c r="M5108">
        <v>1</v>
      </c>
      <c r="N5108" t="s">
        <v>27</v>
      </c>
      <c r="O5108" t="s">
        <v>27</v>
      </c>
      <c r="Q5108" t="s">
        <v>27</v>
      </c>
      <c r="R5108" t="s">
        <v>27</v>
      </c>
      <c r="S5108">
        <v>24</v>
      </c>
      <c r="T5108">
        <v>380</v>
      </c>
      <c r="U5108" s="2" t="s">
        <v>29</v>
      </c>
    </row>
    <row r="5109" spans="1:21" x14ac:dyDescent="0.35">
      <c r="A5109" t="s">
        <v>38</v>
      </c>
      <c r="B5109">
        <v>10</v>
      </c>
      <c r="C5109">
        <v>2024</v>
      </c>
      <c r="D5109" t="s">
        <v>208</v>
      </c>
      <c r="E5109" s="16">
        <v>201</v>
      </c>
      <c r="F5109" t="s">
        <v>209</v>
      </c>
      <c r="G5109" t="s">
        <v>210</v>
      </c>
      <c r="H5109" s="2" t="s">
        <v>25</v>
      </c>
      <c r="I5109">
        <v>161</v>
      </c>
      <c r="J5109" t="s">
        <v>106</v>
      </c>
      <c r="K5109">
        <v>3740</v>
      </c>
      <c r="L5109">
        <v>4</v>
      </c>
      <c r="M5109">
        <v>1</v>
      </c>
      <c r="N5109" t="s">
        <v>27</v>
      </c>
      <c r="O5109" t="s">
        <v>27</v>
      </c>
      <c r="Q5109" t="s">
        <v>27</v>
      </c>
      <c r="R5109" t="s">
        <v>27</v>
      </c>
      <c r="S5109">
        <v>24</v>
      </c>
      <c r="T5109">
        <v>161</v>
      </c>
      <c r="U5109" s="2" t="s">
        <v>211</v>
      </c>
    </row>
    <row r="5110" spans="1:21" x14ac:dyDescent="0.35">
      <c r="A5110" t="s">
        <v>40</v>
      </c>
      <c r="B5110">
        <v>11</v>
      </c>
      <c r="C5110">
        <v>2024</v>
      </c>
      <c r="D5110" t="s">
        <v>208</v>
      </c>
      <c r="E5110" s="16">
        <v>201</v>
      </c>
      <c r="F5110" t="s">
        <v>209</v>
      </c>
      <c r="G5110" t="s">
        <v>210</v>
      </c>
      <c r="H5110" s="2" t="s">
        <v>25</v>
      </c>
      <c r="I5110">
        <v>185</v>
      </c>
      <c r="J5110" t="s">
        <v>106</v>
      </c>
      <c r="K5110">
        <v>3740</v>
      </c>
      <c r="L5110">
        <v>4</v>
      </c>
      <c r="M5110" s="2">
        <v>1</v>
      </c>
      <c r="N5110" t="s">
        <v>27</v>
      </c>
      <c r="O5110" t="s">
        <v>27</v>
      </c>
      <c r="P5110">
        <v>18</v>
      </c>
      <c r="Q5110" t="s">
        <v>32</v>
      </c>
      <c r="R5110" t="s">
        <v>27</v>
      </c>
      <c r="S5110">
        <v>24</v>
      </c>
      <c r="T5110">
        <v>155</v>
      </c>
      <c r="U5110" s="2" t="s">
        <v>39</v>
      </c>
    </row>
    <row r="5111" spans="1:21" x14ac:dyDescent="0.35">
      <c r="A5111" t="s">
        <v>41</v>
      </c>
      <c r="B5111">
        <v>12</v>
      </c>
      <c r="C5111">
        <v>2024</v>
      </c>
      <c r="D5111" t="s">
        <v>208</v>
      </c>
      <c r="E5111" s="16">
        <v>201</v>
      </c>
      <c r="F5111" t="s">
        <v>209</v>
      </c>
      <c r="G5111" t="s">
        <v>210</v>
      </c>
      <c r="H5111" s="2" t="s">
        <v>25</v>
      </c>
      <c r="I5111">
        <v>65</v>
      </c>
      <c r="J5111" t="s">
        <v>106</v>
      </c>
      <c r="K5111">
        <v>3740</v>
      </c>
      <c r="L5111">
        <v>4</v>
      </c>
      <c r="M5111">
        <v>1</v>
      </c>
      <c r="N5111" t="s">
        <v>27</v>
      </c>
      <c r="O5111" t="s">
        <v>27</v>
      </c>
      <c r="Q5111" t="s">
        <v>27</v>
      </c>
      <c r="R5111" t="s">
        <v>27</v>
      </c>
      <c r="S5111">
        <v>24</v>
      </c>
      <c r="T5111">
        <v>100</v>
      </c>
      <c r="U5111" s="2" t="s">
        <v>29</v>
      </c>
    </row>
    <row r="5112" spans="1:21" x14ac:dyDescent="0.35">
      <c r="A5112" t="s">
        <v>42</v>
      </c>
      <c r="B5112">
        <v>13</v>
      </c>
      <c r="C5112">
        <v>2024</v>
      </c>
      <c r="D5112" t="s">
        <v>208</v>
      </c>
      <c r="E5112" s="16">
        <v>201</v>
      </c>
      <c r="F5112" t="s">
        <v>209</v>
      </c>
      <c r="G5112" t="s">
        <v>210</v>
      </c>
      <c r="H5112" s="2" t="s">
        <v>25</v>
      </c>
      <c r="I5112">
        <v>50</v>
      </c>
      <c r="J5112" t="s">
        <v>106</v>
      </c>
      <c r="K5112">
        <v>3740</v>
      </c>
      <c r="L5112">
        <v>4</v>
      </c>
      <c r="M5112">
        <v>1</v>
      </c>
      <c r="N5112" t="s">
        <v>27</v>
      </c>
      <c r="O5112" t="s">
        <v>32</v>
      </c>
      <c r="P5112">
        <v>18</v>
      </c>
      <c r="Q5112" t="s">
        <v>27</v>
      </c>
      <c r="R5112" t="s">
        <v>27</v>
      </c>
      <c r="S5112">
        <v>24</v>
      </c>
      <c r="T5112">
        <v>90</v>
      </c>
      <c r="U5112" s="2" t="s">
        <v>39</v>
      </c>
    </row>
    <row r="5113" spans="1:21" x14ac:dyDescent="0.35">
      <c r="A5113" t="s">
        <v>43</v>
      </c>
      <c r="B5113">
        <v>15</v>
      </c>
      <c r="C5113">
        <v>2024</v>
      </c>
      <c r="D5113" t="s">
        <v>208</v>
      </c>
      <c r="E5113" s="16">
        <v>201</v>
      </c>
      <c r="F5113" t="s">
        <v>209</v>
      </c>
      <c r="G5113" t="s">
        <v>210</v>
      </c>
      <c r="H5113" s="2" t="s">
        <v>25</v>
      </c>
      <c r="I5113">
        <v>164</v>
      </c>
      <c r="J5113" t="s">
        <v>106</v>
      </c>
      <c r="K5113">
        <v>3740</v>
      </c>
      <c r="L5113">
        <v>4</v>
      </c>
      <c r="M5113">
        <v>1</v>
      </c>
      <c r="N5113" t="s">
        <v>32</v>
      </c>
      <c r="O5113" t="s">
        <v>32</v>
      </c>
      <c r="P5113">
        <v>18</v>
      </c>
      <c r="Q5113" t="s">
        <v>27</v>
      </c>
      <c r="R5113" t="s">
        <v>27</v>
      </c>
      <c r="S5113">
        <v>16</v>
      </c>
      <c r="T5113">
        <v>104</v>
      </c>
      <c r="U5113" s="2" t="s">
        <v>29</v>
      </c>
    </row>
    <row r="5114" spans="1:21" x14ac:dyDescent="0.35">
      <c r="A5114" t="s">
        <v>44</v>
      </c>
      <c r="B5114">
        <v>16</v>
      </c>
      <c r="C5114">
        <v>2024</v>
      </c>
      <c r="D5114" t="s">
        <v>208</v>
      </c>
      <c r="E5114" s="16">
        <v>201</v>
      </c>
      <c r="F5114" t="s">
        <v>209</v>
      </c>
      <c r="G5114" t="s">
        <v>210</v>
      </c>
      <c r="H5114" s="2" t="s">
        <v>25</v>
      </c>
      <c r="I5114">
        <v>75</v>
      </c>
      <c r="J5114" t="s">
        <v>106</v>
      </c>
      <c r="K5114">
        <v>3740</v>
      </c>
      <c r="L5114">
        <v>4</v>
      </c>
      <c r="M5114">
        <v>1</v>
      </c>
      <c r="N5114" t="s">
        <v>32</v>
      </c>
      <c r="O5114" t="s">
        <v>32</v>
      </c>
      <c r="Q5114" t="s">
        <v>27</v>
      </c>
      <c r="R5114" t="s">
        <v>27</v>
      </c>
      <c r="S5114">
        <v>24</v>
      </c>
      <c r="T5114">
        <v>100</v>
      </c>
      <c r="U5114" s="2" t="s">
        <v>29</v>
      </c>
    </row>
    <row r="5115" spans="1:21" x14ac:dyDescent="0.35">
      <c r="A5115" t="s">
        <v>45</v>
      </c>
      <c r="B5115">
        <v>17</v>
      </c>
      <c r="C5115">
        <v>2024</v>
      </c>
      <c r="D5115" t="s">
        <v>208</v>
      </c>
      <c r="E5115" s="16">
        <v>201</v>
      </c>
      <c r="F5115" t="s">
        <v>209</v>
      </c>
      <c r="G5115" t="s">
        <v>210</v>
      </c>
      <c r="H5115" s="2" t="s">
        <v>25</v>
      </c>
      <c r="I5115">
        <v>100</v>
      </c>
      <c r="J5115" t="s">
        <v>106</v>
      </c>
      <c r="K5115">
        <v>3740</v>
      </c>
      <c r="L5115">
        <v>4</v>
      </c>
      <c r="M5115">
        <v>1</v>
      </c>
      <c r="N5115" t="s">
        <v>27</v>
      </c>
      <c r="O5115" t="s">
        <v>27</v>
      </c>
      <c r="Q5115" t="s">
        <v>32</v>
      </c>
      <c r="R5115" t="s">
        <v>27</v>
      </c>
      <c r="S5115">
        <v>24</v>
      </c>
      <c r="T5115">
        <v>60</v>
      </c>
      <c r="U5115" s="2" t="s">
        <v>29</v>
      </c>
    </row>
    <row r="5116" spans="1:21" x14ac:dyDescent="0.35">
      <c r="A5116" t="s">
        <v>46</v>
      </c>
      <c r="B5116">
        <v>18</v>
      </c>
      <c r="C5116">
        <v>2024</v>
      </c>
      <c r="D5116" t="s">
        <v>208</v>
      </c>
      <c r="E5116" s="16">
        <v>201</v>
      </c>
      <c r="F5116" t="s">
        <v>209</v>
      </c>
      <c r="G5116" t="s">
        <v>210</v>
      </c>
      <c r="H5116" s="2" t="s">
        <v>25</v>
      </c>
      <c r="I5116">
        <v>170</v>
      </c>
      <c r="J5116" t="s">
        <v>106</v>
      </c>
      <c r="K5116">
        <v>3740</v>
      </c>
      <c r="L5116">
        <v>4</v>
      </c>
      <c r="M5116">
        <v>1</v>
      </c>
      <c r="N5116" t="s">
        <v>27</v>
      </c>
      <c r="O5116" t="s">
        <v>27</v>
      </c>
      <c r="P5116">
        <v>18</v>
      </c>
      <c r="Q5116" t="s">
        <v>27</v>
      </c>
      <c r="R5116" t="s">
        <v>27</v>
      </c>
      <c r="S5116">
        <v>24</v>
      </c>
      <c r="T5116">
        <v>120</v>
      </c>
      <c r="U5116" s="2" t="s">
        <v>39</v>
      </c>
    </row>
    <row r="5117" spans="1:21" x14ac:dyDescent="0.35">
      <c r="A5117" t="s">
        <v>47</v>
      </c>
      <c r="B5117">
        <v>19</v>
      </c>
      <c r="C5117">
        <v>2024</v>
      </c>
      <c r="D5117" t="s">
        <v>208</v>
      </c>
      <c r="E5117" s="16">
        <v>201</v>
      </c>
      <c r="F5117" t="s">
        <v>209</v>
      </c>
      <c r="G5117" t="s">
        <v>210</v>
      </c>
      <c r="H5117" s="2" t="s">
        <v>25</v>
      </c>
      <c r="I5117">
        <v>50</v>
      </c>
      <c r="J5117" t="s">
        <v>106</v>
      </c>
      <c r="K5117">
        <v>3740</v>
      </c>
      <c r="L5117">
        <v>4</v>
      </c>
      <c r="M5117">
        <v>1</v>
      </c>
      <c r="N5117" t="s">
        <v>27</v>
      </c>
      <c r="O5117" t="s">
        <v>27</v>
      </c>
      <c r="Q5117" t="s">
        <v>27</v>
      </c>
      <c r="R5117" t="s">
        <v>27</v>
      </c>
      <c r="S5117">
        <v>24</v>
      </c>
      <c r="T5117">
        <v>200</v>
      </c>
      <c r="U5117" s="2" t="s">
        <v>39</v>
      </c>
    </row>
    <row r="5118" spans="1:21" x14ac:dyDescent="0.35">
      <c r="A5118" t="s">
        <v>48</v>
      </c>
      <c r="B5118">
        <v>20</v>
      </c>
      <c r="C5118">
        <v>2024</v>
      </c>
      <c r="D5118" t="s">
        <v>208</v>
      </c>
      <c r="E5118" s="16">
        <v>201</v>
      </c>
      <c r="F5118" t="s">
        <v>209</v>
      </c>
      <c r="G5118" t="s">
        <v>210</v>
      </c>
      <c r="H5118" s="2" t="s">
        <v>25</v>
      </c>
      <c r="I5118">
        <v>60</v>
      </c>
      <c r="J5118" t="s">
        <v>106</v>
      </c>
      <c r="K5118">
        <v>3740</v>
      </c>
      <c r="L5118">
        <v>4</v>
      </c>
      <c r="M5118">
        <v>1</v>
      </c>
      <c r="N5118" t="s">
        <v>27</v>
      </c>
      <c r="O5118" t="s">
        <v>32</v>
      </c>
      <c r="Q5118" t="s">
        <v>32</v>
      </c>
      <c r="R5118" t="s">
        <v>27</v>
      </c>
      <c r="S5118">
        <v>30</v>
      </c>
      <c r="T5118">
        <v>70</v>
      </c>
      <c r="U5118" s="2" t="s">
        <v>39</v>
      </c>
    </row>
    <row r="5119" spans="1:21" x14ac:dyDescent="0.35">
      <c r="A5119" t="s">
        <v>49</v>
      </c>
      <c r="B5119">
        <v>21</v>
      </c>
      <c r="C5119">
        <v>2024</v>
      </c>
      <c r="D5119" t="s">
        <v>208</v>
      </c>
      <c r="E5119" s="16">
        <v>201</v>
      </c>
      <c r="F5119" t="s">
        <v>209</v>
      </c>
      <c r="G5119" t="s">
        <v>210</v>
      </c>
      <c r="H5119" s="2" t="s">
        <v>25</v>
      </c>
      <c r="I5119">
        <v>125</v>
      </c>
      <c r="J5119" t="s">
        <v>106</v>
      </c>
      <c r="K5119">
        <v>3740</v>
      </c>
      <c r="L5119">
        <v>4</v>
      </c>
      <c r="M5119">
        <v>1</v>
      </c>
      <c r="N5119" t="s">
        <v>27</v>
      </c>
      <c r="O5119" t="s">
        <v>27</v>
      </c>
      <c r="Q5119" t="s">
        <v>32</v>
      </c>
      <c r="R5119" t="s">
        <v>27</v>
      </c>
      <c r="S5119">
        <v>24</v>
      </c>
      <c r="T5119">
        <v>250</v>
      </c>
      <c r="U5119" s="2" t="s">
        <v>39</v>
      </c>
    </row>
    <row r="5120" spans="1:21" x14ac:dyDescent="0.35">
      <c r="A5120" t="s">
        <v>50</v>
      </c>
      <c r="B5120">
        <v>22</v>
      </c>
      <c r="C5120">
        <v>2024</v>
      </c>
      <c r="D5120" t="s">
        <v>208</v>
      </c>
      <c r="E5120" s="16">
        <v>201</v>
      </c>
      <c r="F5120" t="s">
        <v>209</v>
      </c>
      <c r="G5120" t="s">
        <v>210</v>
      </c>
      <c r="H5120" s="2" t="s">
        <v>25</v>
      </c>
      <c r="I5120">
        <v>90</v>
      </c>
      <c r="J5120" t="s">
        <v>106</v>
      </c>
      <c r="K5120">
        <v>3740</v>
      </c>
      <c r="L5120">
        <v>4</v>
      </c>
      <c r="M5120">
        <v>1</v>
      </c>
      <c r="N5120" t="s">
        <v>27</v>
      </c>
      <c r="O5120" t="s">
        <v>27</v>
      </c>
      <c r="Q5120" t="s">
        <v>32</v>
      </c>
      <c r="R5120" t="s">
        <v>27</v>
      </c>
      <c r="S5120">
        <v>24</v>
      </c>
      <c r="T5120">
        <v>180</v>
      </c>
      <c r="U5120" s="2" t="s">
        <v>39</v>
      </c>
    </row>
    <row r="5121" spans="1:21" x14ac:dyDescent="0.35">
      <c r="A5121" t="s">
        <v>51</v>
      </c>
      <c r="B5121">
        <v>23</v>
      </c>
      <c r="C5121">
        <v>2024</v>
      </c>
      <c r="D5121" t="s">
        <v>208</v>
      </c>
      <c r="E5121" s="16">
        <v>201</v>
      </c>
      <c r="F5121" t="s">
        <v>209</v>
      </c>
      <c r="G5121" t="s">
        <v>210</v>
      </c>
      <c r="H5121" s="2" t="s">
        <v>25</v>
      </c>
      <c r="I5121">
        <v>141</v>
      </c>
      <c r="J5121" t="s">
        <v>106</v>
      </c>
      <c r="K5121">
        <v>3740</v>
      </c>
      <c r="L5121">
        <v>4</v>
      </c>
      <c r="M5121">
        <v>1</v>
      </c>
      <c r="N5121" t="s">
        <v>27</v>
      </c>
      <c r="O5121" t="s">
        <v>27</v>
      </c>
      <c r="Q5121" t="s">
        <v>27</v>
      </c>
      <c r="R5121" t="s">
        <v>27</v>
      </c>
      <c r="S5121">
        <v>0</v>
      </c>
      <c r="T5121">
        <v>140</v>
      </c>
      <c r="U5121" s="2" t="s">
        <v>39</v>
      </c>
    </row>
    <row r="5122" spans="1:21" x14ac:dyDescent="0.35">
      <c r="A5122" t="s">
        <v>52</v>
      </c>
      <c r="B5122">
        <v>24</v>
      </c>
      <c r="C5122">
        <v>2024</v>
      </c>
      <c r="D5122" t="s">
        <v>208</v>
      </c>
      <c r="E5122" s="16">
        <v>201</v>
      </c>
      <c r="F5122" t="s">
        <v>209</v>
      </c>
      <c r="G5122" t="s">
        <v>210</v>
      </c>
      <c r="H5122" s="2" t="s">
        <v>25</v>
      </c>
      <c r="I5122">
        <v>111</v>
      </c>
      <c r="J5122" t="s">
        <v>106</v>
      </c>
      <c r="K5122">
        <v>3740</v>
      </c>
      <c r="L5122">
        <v>4</v>
      </c>
      <c r="M5122">
        <v>1</v>
      </c>
      <c r="N5122" t="s">
        <v>27</v>
      </c>
      <c r="O5122" t="s">
        <v>27</v>
      </c>
      <c r="Q5122" t="s">
        <v>32</v>
      </c>
      <c r="R5122" t="s">
        <v>27</v>
      </c>
      <c r="S5122">
        <v>24</v>
      </c>
      <c r="T5122">
        <v>76</v>
      </c>
      <c r="U5122" s="2" t="s">
        <v>212</v>
      </c>
    </row>
    <row r="5123" spans="1:21" x14ac:dyDescent="0.35">
      <c r="A5123" t="s">
        <v>53</v>
      </c>
      <c r="B5123">
        <v>25</v>
      </c>
      <c r="C5123">
        <v>2024</v>
      </c>
      <c r="D5123" t="s">
        <v>208</v>
      </c>
      <c r="E5123" s="16">
        <v>201</v>
      </c>
      <c r="F5123" t="s">
        <v>209</v>
      </c>
      <c r="G5123" t="s">
        <v>210</v>
      </c>
      <c r="H5123" s="2" t="s">
        <v>25</v>
      </c>
      <c r="I5123">
        <v>260</v>
      </c>
      <c r="J5123" t="s">
        <v>106</v>
      </c>
      <c r="K5123">
        <v>3740</v>
      </c>
      <c r="L5123">
        <v>4</v>
      </c>
      <c r="M5123">
        <v>1</v>
      </c>
      <c r="N5123" t="s">
        <v>27</v>
      </c>
      <c r="O5123" t="s">
        <v>27</v>
      </c>
      <c r="P5123">
        <v>21</v>
      </c>
      <c r="Q5123" t="s">
        <v>32</v>
      </c>
      <c r="R5123" t="s">
        <v>27</v>
      </c>
      <c r="S5123">
        <v>24</v>
      </c>
      <c r="T5123">
        <v>250</v>
      </c>
      <c r="U5123" s="2" t="s">
        <v>39</v>
      </c>
    </row>
    <row r="5124" spans="1:21" x14ac:dyDescent="0.35">
      <c r="A5124" t="s">
        <v>54</v>
      </c>
      <c r="B5124">
        <v>26</v>
      </c>
      <c r="C5124">
        <v>2024</v>
      </c>
      <c r="D5124" t="s">
        <v>208</v>
      </c>
      <c r="E5124" s="16">
        <v>201</v>
      </c>
      <c r="F5124" t="s">
        <v>209</v>
      </c>
      <c r="G5124" t="s">
        <v>210</v>
      </c>
      <c r="H5124" s="2" t="s">
        <v>25</v>
      </c>
      <c r="I5124">
        <v>100</v>
      </c>
      <c r="J5124" t="s">
        <v>106</v>
      </c>
      <c r="K5124">
        <v>3740</v>
      </c>
      <c r="L5124">
        <v>4</v>
      </c>
      <c r="M5124">
        <v>1</v>
      </c>
      <c r="N5124" t="s">
        <v>27</v>
      </c>
      <c r="O5124" t="s">
        <v>27</v>
      </c>
      <c r="Q5124" t="s">
        <v>32</v>
      </c>
      <c r="R5124" t="s">
        <v>27</v>
      </c>
      <c r="S5124">
        <v>24</v>
      </c>
      <c r="T5124">
        <v>70</v>
      </c>
      <c r="U5124" s="2" t="s">
        <v>39</v>
      </c>
    </row>
    <row r="5125" spans="1:21" x14ac:dyDescent="0.35">
      <c r="A5125" t="s">
        <v>55</v>
      </c>
      <c r="B5125">
        <v>27</v>
      </c>
      <c r="C5125">
        <v>2024</v>
      </c>
      <c r="D5125" t="s">
        <v>208</v>
      </c>
      <c r="E5125" s="16">
        <v>201</v>
      </c>
      <c r="F5125" t="s">
        <v>209</v>
      </c>
      <c r="G5125" t="s">
        <v>210</v>
      </c>
      <c r="H5125" s="2" t="s">
        <v>25</v>
      </c>
      <c r="I5125">
        <v>195</v>
      </c>
      <c r="J5125" t="s">
        <v>106</v>
      </c>
      <c r="K5125">
        <v>3740</v>
      </c>
      <c r="L5125">
        <v>4</v>
      </c>
      <c r="M5125">
        <v>1</v>
      </c>
      <c r="N5125" t="s">
        <v>27</v>
      </c>
      <c r="O5125" t="s">
        <v>27</v>
      </c>
      <c r="Q5125" t="s">
        <v>32</v>
      </c>
      <c r="R5125" t="s">
        <v>27</v>
      </c>
      <c r="S5125">
        <v>24</v>
      </c>
      <c r="T5125">
        <v>120</v>
      </c>
      <c r="U5125" s="2" t="s">
        <v>29</v>
      </c>
    </row>
    <row r="5126" spans="1:21" x14ac:dyDescent="0.35">
      <c r="A5126" t="s">
        <v>56</v>
      </c>
      <c r="B5126">
        <v>28</v>
      </c>
      <c r="C5126">
        <v>2024</v>
      </c>
      <c r="D5126" t="s">
        <v>208</v>
      </c>
      <c r="E5126" s="16">
        <v>201</v>
      </c>
      <c r="F5126" t="s">
        <v>209</v>
      </c>
      <c r="G5126" t="s">
        <v>210</v>
      </c>
      <c r="H5126" s="2" t="s">
        <v>25</v>
      </c>
      <c r="I5126">
        <v>275</v>
      </c>
      <c r="J5126" t="s">
        <v>106</v>
      </c>
      <c r="K5126">
        <v>3740</v>
      </c>
      <c r="L5126">
        <v>4</v>
      </c>
      <c r="M5126">
        <v>2</v>
      </c>
      <c r="N5126" t="s">
        <v>27</v>
      </c>
      <c r="O5126" t="s">
        <v>27</v>
      </c>
      <c r="Q5126" t="s">
        <v>27</v>
      </c>
      <c r="R5126" t="s">
        <v>27</v>
      </c>
      <c r="S5126">
        <v>24</v>
      </c>
      <c r="T5126">
        <v>275</v>
      </c>
      <c r="U5126" s="2" t="s">
        <v>39</v>
      </c>
    </row>
    <row r="5127" spans="1:21" x14ac:dyDescent="0.35">
      <c r="A5127" t="s">
        <v>57</v>
      </c>
      <c r="B5127">
        <v>29</v>
      </c>
      <c r="C5127">
        <v>2024</v>
      </c>
      <c r="D5127" t="s">
        <v>208</v>
      </c>
      <c r="E5127" s="16">
        <v>201</v>
      </c>
      <c r="F5127" t="s">
        <v>209</v>
      </c>
      <c r="G5127" t="s">
        <v>210</v>
      </c>
      <c r="H5127" s="2" t="s">
        <v>25</v>
      </c>
      <c r="I5127">
        <v>100</v>
      </c>
      <c r="J5127" t="s">
        <v>106</v>
      </c>
      <c r="K5127">
        <v>3740</v>
      </c>
      <c r="L5127">
        <v>4</v>
      </c>
      <c r="M5127">
        <v>2</v>
      </c>
      <c r="N5127" t="s">
        <v>27</v>
      </c>
      <c r="O5127" t="s">
        <v>27</v>
      </c>
      <c r="P5127">
        <v>21</v>
      </c>
      <c r="Q5127" t="s">
        <v>27</v>
      </c>
      <c r="R5127" t="s">
        <v>27</v>
      </c>
      <c r="S5127">
        <v>24</v>
      </c>
      <c r="T5127">
        <v>35</v>
      </c>
      <c r="U5127" s="2" t="s">
        <v>29</v>
      </c>
    </row>
    <row r="5128" spans="1:21" x14ac:dyDescent="0.35">
      <c r="A5128" t="s">
        <v>58</v>
      </c>
      <c r="B5128">
        <v>30</v>
      </c>
      <c r="C5128">
        <v>2024</v>
      </c>
      <c r="D5128" t="s">
        <v>208</v>
      </c>
      <c r="E5128" s="16">
        <v>201</v>
      </c>
      <c r="F5128" t="s">
        <v>209</v>
      </c>
      <c r="G5128" t="s">
        <v>210</v>
      </c>
      <c r="H5128" s="2" t="s">
        <v>25</v>
      </c>
      <c r="I5128">
        <v>80</v>
      </c>
      <c r="J5128" t="s">
        <v>106</v>
      </c>
      <c r="K5128">
        <v>3740</v>
      </c>
      <c r="L5128">
        <v>4</v>
      </c>
      <c r="M5128">
        <v>1</v>
      </c>
      <c r="N5128" t="s">
        <v>27</v>
      </c>
      <c r="O5128" t="s">
        <v>27</v>
      </c>
      <c r="Q5128" t="s">
        <v>27</v>
      </c>
      <c r="R5128" t="s">
        <v>27</v>
      </c>
      <c r="S5128">
        <v>24</v>
      </c>
      <c r="T5128">
        <v>80</v>
      </c>
      <c r="U5128" s="2" t="s">
        <v>29</v>
      </c>
    </row>
    <row r="5129" spans="1:21" x14ac:dyDescent="0.35">
      <c r="A5129" t="s">
        <v>59</v>
      </c>
      <c r="B5129">
        <v>31</v>
      </c>
      <c r="C5129">
        <v>2024</v>
      </c>
      <c r="D5129" t="s">
        <v>208</v>
      </c>
      <c r="E5129" s="16">
        <v>201</v>
      </c>
      <c r="F5129" t="s">
        <v>209</v>
      </c>
      <c r="G5129" t="s">
        <v>210</v>
      </c>
      <c r="H5129" s="2" t="s">
        <v>25</v>
      </c>
      <c r="I5129">
        <v>100</v>
      </c>
      <c r="J5129" t="s">
        <v>106</v>
      </c>
      <c r="K5129">
        <v>3740</v>
      </c>
      <c r="L5129">
        <v>4</v>
      </c>
      <c r="M5129">
        <v>2</v>
      </c>
      <c r="N5129" t="s">
        <v>27</v>
      </c>
      <c r="O5129" t="s">
        <v>32</v>
      </c>
      <c r="Q5129" t="s">
        <v>32</v>
      </c>
      <c r="R5129" t="s">
        <v>27</v>
      </c>
      <c r="S5129">
        <v>24</v>
      </c>
      <c r="T5129">
        <v>80</v>
      </c>
      <c r="U5129" s="2" t="s">
        <v>29</v>
      </c>
    </row>
    <row r="5130" spans="1:21" x14ac:dyDescent="0.35">
      <c r="A5130" t="s">
        <v>60</v>
      </c>
      <c r="B5130">
        <v>32</v>
      </c>
      <c r="C5130">
        <v>2024</v>
      </c>
      <c r="D5130" t="s">
        <v>208</v>
      </c>
      <c r="E5130" s="16">
        <v>201</v>
      </c>
      <c r="F5130" t="s">
        <v>209</v>
      </c>
      <c r="G5130" t="s">
        <v>210</v>
      </c>
      <c r="H5130" s="2" t="s">
        <v>25</v>
      </c>
      <c r="I5130">
        <v>175</v>
      </c>
      <c r="J5130" t="s">
        <v>106</v>
      </c>
      <c r="K5130">
        <v>3740</v>
      </c>
      <c r="L5130">
        <v>4</v>
      </c>
      <c r="M5130">
        <v>1</v>
      </c>
      <c r="N5130" t="s">
        <v>27</v>
      </c>
      <c r="O5130" t="s">
        <v>27</v>
      </c>
      <c r="P5130">
        <v>21</v>
      </c>
      <c r="Q5130" t="s">
        <v>32</v>
      </c>
      <c r="R5130" t="s">
        <v>27</v>
      </c>
      <c r="S5130">
        <v>16</v>
      </c>
      <c r="T5130">
        <v>360</v>
      </c>
      <c r="U5130" s="2" t="s">
        <v>39</v>
      </c>
    </row>
    <row r="5131" spans="1:21" x14ac:dyDescent="0.35">
      <c r="A5131" t="s">
        <v>61</v>
      </c>
      <c r="B5131">
        <v>33</v>
      </c>
      <c r="C5131">
        <v>2024</v>
      </c>
      <c r="D5131" t="s">
        <v>208</v>
      </c>
      <c r="E5131" s="16">
        <v>201</v>
      </c>
      <c r="F5131" t="s">
        <v>209</v>
      </c>
      <c r="G5131" t="s">
        <v>210</v>
      </c>
      <c r="H5131" s="2" t="s">
        <v>25</v>
      </c>
      <c r="I5131">
        <v>155</v>
      </c>
      <c r="J5131" t="s">
        <v>106</v>
      </c>
      <c r="K5131">
        <v>3740</v>
      </c>
      <c r="L5131">
        <v>4</v>
      </c>
      <c r="M5131">
        <v>1</v>
      </c>
      <c r="N5131" t="s">
        <v>32</v>
      </c>
      <c r="O5131" t="s">
        <v>32</v>
      </c>
      <c r="P5131">
        <v>21</v>
      </c>
      <c r="Q5131" t="s">
        <v>32</v>
      </c>
      <c r="R5131" t="s">
        <v>27</v>
      </c>
      <c r="S5131">
        <v>24</v>
      </c>
      <c r="T5131">
        <v>155</v>
      </c>
      <c r="U5131" s="2" t="s">
        <v>39</v>
      </c>
    </row>
    <row r="5132" spans="1:21" x14ac:dyDescent="0.35">
      <c r="A5132" t="s">
        <v>62</v>
      </c>
      <c r="B5132">
        <v>34</v>
      </c>
      <c r="C5132">
        <v>2024</v>
      </c>
      <c r="D5132" t="s">
        <v>208</v>
      </c>
      <c r="E5132" s="16">
        <v>201</v>
      </c>
      <c r="F5132" t="s">
        <v>209</v>
      </c>
      <c r="G5132" t="s">
        <v>210</v>
      </c>
      <c r="H5132" s="2" t="s">
        <v>25</v>
      </c>
      <c r="I5132">
        <v>210</v>
      </c>
      <c r="J5132" t="s">
        <v>106</v>
      </c>
      <c r="K5132">
        <v>3740</v>
      </c>
      <c r="L5132">
        <v>4</v>
      </c>
      <c r="M5132">
        <v>1</v>
      </c>
      <c r="N5132" t="s">
        <v>27</v>
      </c>
      <c r="O5132" t="s">
        <v>32</v>
      </c>
      <c r="P5132">
        <v>18</v>
      </c>
      <c r="Q5132" t="s">
        <v>32</v>
      </c>
      <c r="R5132" t="s">
        <v>27</v>
      </c>
      <c r="S5132">
        <v>24</v>
      </c>
      <c r="T5132">
        <v>160</v>
      </c>
      <c r="U5132" s="2" t="s">
        <v>29</v>
      </c>
    </row>
    <row r="5133" spans="1:21" x14ac:dyDescent="0.35">
      <c r="A5133" t="s">
        <v>63</v>
      </c>
      <c r="B5133">
        <v>35</v>
      </c>
      <c r="C5133">
        <v>2024</v>
      </c>
      <c r="D5133" t="s">
        <v>208</v>
      </c>
      <c r="E5133" s="16">
        <v>201</v>
      </c>
      <c r="F5133" t="s">
        <v>209</v>
      </c>
      <c r="G5133" t="s">
        <v>210</v>
      </c>
      <c r="H5133" s="2" t="s">
        <v>25</v>
      </c>
      <c r="I5133">
        <v>137.5</v>
      </c>
      <c r="J5133" t="s">
        <v>106</v>
      </c>
      <c r="K5133">
        <v>3740</v>
      </c>
      <c r="L5133">
        <v>4</v>
      </c>
      <c r="M5133">
        <v>2</v>
      </c>
      <c r="N5133" t="s">
        <v>27</v>
      </c>
      <c r="O5133" t="s">
        <v>27</v>
      </c>
      <c r="Q5133" t="s">
        <v>32</v>
      </c>
      <c r="R5133" t="s">
        <v>27</v>
      </c>
      <c r="S5133">
        <v>24</v>
      </c>
      <c r="T5133">
        <v>225</v>
      </c>
      <c r="U5133" s="2" t="s">
        <v>39</v>
      </c>
    </row>
    <row r="5134" spans="1:21" x14ac:dyDescent="0.35">
      <c r="A5134" t="s">
        <v>64</v>
      </c>
      <c r="B5134">
        <v>36</v>
      </c>
      <c r="C5134">
        <v>2024</v>
      </c>
      <c r="D5134" t="s">
        <v>208</v>
      </c>
      <c r="E5134" s="16">
        <v>201</v>
      </c>
      <c r="F5134" t="s">
        <v>209</v>
      </c>
      <c r="G5134" t="s">
        <v>210</v>
      </c>
      <c r="H5134" s="2" t="s">
        <v>25</v>
      </c>
      <c r="I5134">
        <v>377</v>
      </c>
      <c r="J5134" t="s">
        <v>106</v>
      </c>
      <c r="K5134">
        <v>3740</v>
      </c>
      <c r="L5134">
        <v>4</v>
      </c>
      <c r="M5134">
        <v>1</v>
      </c>
      <c r="N5134" t="s">
        <v>27</v>
      </c>
      <c r="O5134" t="s">
        <v>32</v>
      </c>
      <c r="P5134">
        <v>21</v>
      </c>
      <c r="Q5134" t="s">
        <v>32</v>
      </c>
      <c r="R5134" t="s">
        <v>27</v>
      </c>
      <c r="S5134">
        <v>24</v>
      </c>
      <c r="T5134">
        <v>287</v>
      </c>
      <c r="U5134" s="2" t="s">
        <v>29</v>
      </c>
    </row>
    <row r="5135" spans="1:21" x14ac:dyDescent="0.35">
      <c r="A5135" t="s">
        <v>65</v>
      </c>
      <c r="B5135">
        <v>37</v>
      </c>
      <c r="C5135">
        <v>2024</v>
      </c>
      <c r="D5135" t="s">
        <v>208</v>
      </c>
      <c r="E5135" s="16">
        <v>201</v>
      </c>
      <c r="F5135" t="s">
        <v>209</v>
      </c>
      <c r="G5135" t="s">
        <v>210</v>
      </c>
      <c r="H5135" s="2" t="s">
        <v>25</v>
      </c>
      <c r="I5135">
        <v>50</v>
      </c>
      <c r="J5135" t="s">
        <v>106</v>
      </c>
      <c r="K5135">
        <v>3740</v>
      </c>
      <c r="L5135">
        <v>4</v>
      </c>
      <c r="M5135">
        <v>1</v>
      </c>
      <c r="N5135" t="s">
        <v>27</v>
      </c>
      <c r="O5135" t="s">
        <v>27</v>
      </c>
      <c r="P5135">
        <v>18</v>
      </c>
      <c r="Q5135" t="s">
        <v>32</v>
      </c>
      <c r="R5135" t="s">
        <v>27</v>
      </c>
      <c r="S5135">
        <v>24</v>
      </c>
      <c r="T5135">
        <v>100</v>
      </c>
      <c r="U5135" s="2" t="s">
        <v>39</v>
      </c>
    </row>
    <row r="5136" spans="1:21" x14ac:dyDescent="0.35">
      <c r="A5136" t="s">
        <v>66</v>
      </c>
      <c r="B5136">
        <v>38</v>
      </c>
      <c r="C5136">
        <v>2024</v>
      </c>
      <c r="D5136" t="s">
        <v>208</v>
      </c>
      <c r="E5136" s="16">
        <v>201</v>
      </c>
      <c r="F5136" t="s">
        <v>209</v>
      </c>
      <c r="G5136" t="s">
        <v>210</v>
      </c>
      <c r="H5136" s="2" t="s">
        <v>25</v>
      </c>
      <c r="I5136">
        <v>150</v>
      </c>
      <c r="J5136" t="s">
        <v>106</v>
      </c>
      <c r="K5136">
        <v>3740</v>
      </c>
      <c r="L5136">
        <v>4</v>
      </c>
      <c r="M5136">
        <v>1</v>
      </c>
      <c r="N5136" t="s">
        <v>27</v>
      </c>
      <c r="O5136" t="s">
        <v>27</v>
      </c>
      <c r="P5136">
        <v>18</v>
      </c>
      <c r="Q5136" t="s">
        <v>32</v>
      </c>
      <c r="R5136" t="s">
        <v>27</v>
      </c>
      <c r="S5136">
        <v>0</v>
      </c>
      <c r="T5136">
        <v>125</v>
      </c>
      <c r="U5136" s="2" t="s">
        <v>39</v>
      </c>
    </row>
    <row r="5137" spans="1:21" x14ac:dyDescent="0.35">
      <c r="A5137" t="s">
        <v>67</v>
      </c>
      <c r="B5137">
        <v>39</v>
      </c>
      <c r="C5137">
        <v>2024</v>
      </c>
      <c r="D5137" t="s">
        <v>208</v>
      </c>
      <c r="E5137" s="16">
        <v>201</v>
      </c>
      <c r="F5137" t="s">
        <v>209</v>
      </c>
      <c r="G5137" t="s">
        <v>210</v>
      </c>
      <c r="H5137" s="2" t="s">
        <v>25</v>
      </c>
      <c r="I5137">
        <v>50</v>
      </c>
      <c r="J5137" t="s">
        <v>106</v>
      </c>
      <c r="K5137">
        <v>3740</v>
      </c>
      <c r="L5137">
        <v>4</v>
      </c>
      <c r="M5137">
        <v>1</v>
      </c>
      <c r="N5137" t="s">
        <v>27</v>
      </c>
      <c r="O5137" t="s">
        <v>27</v>
      </c>
      <c r="P5137">
        <v>18</v>
      </c>
      <c r="Q5137" t="s">
        <v>32</v>
      </c>
      <c r="R5137" t="s">
        <v>27</v>
      </c>
      <c r="S5137">
        <v>24</v>
      </c>
      <c r="T5137">
        <v>128.5</v>
      </c>
      <c r="U5137" s="2" t="s">
        <v>39</v>
      </c>
    </row>
    <row r="5138" spans="1:21" x14ac:dyDescent="0.35">
      <c r="A5138" t="s">
        <v>68</v>
      </c>
      <c r="B5138">
        <v>40</v>
      </c>
      <c r="C5138">
        <v>2024</v>
      </c>
      <c r="D5138" t="s">
        <v>208</v>
      </c>
      <c r="E5138" s="16">
        <v>201</v>
      </c>
      <c r="F5138" t="s">
        <v>209</v>
      </c>
      <c r="G5138" t="s">
        <v>210</v>
      </c>
      <c r="H5138" s="2" t="s">
        <v>25</v>
      </c>
      <c r="I5138">
        <v>425</v>
      </c>
      <c r="J5138" t="s">
        <v>106</v>
      </c>
      <c r="K5138">
        <v>3740</v>
      </c>
      <c r="L5138">
        <v>4</v>
      </c>
      <c r="M5138">
        <v>2</v>
      </c>
      <c r="N5138" t="s">
        <v>27</v>
      </c>
      <c r="O5138" t="s">
        <v>32</v>
      </c>
      <c r="P5138">
        <v>21</v>
      </c>
      <c r="Q5138" t="s">
        <v>27</v>
      </c>
      <c r="R5138" t="s">
        <v>27</v>
      </c>
      <c r="S5138">
        <v>24</v>
      </c>
      <c r="T5138">
        <v>325</v>
      </c>
      <c r="U5138" s="2" t="s">
        <v>39</v>
      </c>
    </row>
    <row r="5139" spans="1:21" x14ac:dyDescent="0.35">
      <c r="A5139" t="s">
        <v>69</v>
      </c>
      <c r="B5139">
        <v>41</v>
      </c>
      <c r="C5139">
        <v>2024</v>
      </c>
      <c r="D5139" t="s">
        <v>208</v>
      </c>
      <c r="E5139" s="16">
        <v>201</v>
      </c>
      <c r="F5139" t="s">
        <v>209</v>
      </c>
      <c r="G5139" t="s">
        <v>210</v>
      </c>
      <c r="H5139" s="2" t="s">
        <v>25</v>
      </c>
      <c r="I5139">
        <v>175</v>
      </c>
      <c r="J5139" t="s">
        <v>106</v>
      </c>
      <c r="K5139">
        <v>3740</v>
      </c>
      <c r="L5139">
        <v>4</v>
      </c>
      <c r="M5139">
        <v>2</v>
      </c>
      <c r="N5139" t="s">
        <v>27</v>
      </c>
      <c r="O5139" t="s">
        <v>27</v>
      </c>
      <c r="P5139">
        <v>18</v>
      </c>
      <c r="Q5139" t="s">
        <v>27</v>
      </c>
      <c r="R5139" t="s">
        <v>27</v>
      </c>
      <c r="S5139">
        <v>24</v>
      </c>
      <c r="T5139">
        <v>240</v>
      </c>
      <c r="U5139" s="2" t="s">
        <v>39</v>
      </c>
    </row>
    <row r="5140" spans="1:21" x14ac:dyDescent="0.35">
      <c r="A5140" t="s">
        <v>70</v>
      </c>
      <c r="B5140">
        <v>42</v>
      </c>
      <c r="C5140">
        <v>2024</v>
      </c>
      <c r="D5140" t="s">
        <v>208</v>
      </c>
      <c r="E5140" s="16">
        <v>201</v>
      </c>
      <c r="F5140" t="s">
        <v>209</v>
      </c>
      <c r="G5140" t="s">
        <v>210</v>
      </c>
      <c r="H5140" s="2" t="s">
        <v>25</v>
      </c>
      <c r="I5140">
        <v>40</v>
      </c>
      <c r="J5140" t="s">
        <v>106</v>
      </c>
      <c r="K5140">
        <v>3740</v>
      </c>
      <c r="L5140">
        <v>4</v>
      </c>
      <c r="M5140">
        <v>1</v>
      </c>
      <c r="N5140" t="s">
        <v>27</v>
      </c>
      <c r="O5140" t="s">
        <v>27</v>
      </c>
      <c r="Q5140" t="s">
        <v>32</v>
      </c>
      <c r="R5140" t="s">
        <v>27</v>
      </c>
      <c r="S5140">
        <v>0</v>
      </c>
      <c r="T5140">
        <v>100</v>
      </c>
      <c r="U5140" s="2" t="s">
        <v>39</v>
      </c>
    </row>
    <row r="5141" spans="1:21" x14ac:dyDescent="0.35">
      <c r="A5141" t="s">
        <v>71</v>
      </c>
      <c r="B5141">
        <v>44</v>
      </c>
      <c r="C5141">
        <v>2024</v>
      </c>
      <c r="D5141" t="s">
        <v>208</v>
      </c>
      <c r="E5141" s="16">
        <v>201</v>
      </c>
      <c r="F5141" t="s">
        <v>209</v>
      </c>
      <c r="G5141" t="s">
        <v>210</v>
      </c>
      <c r="H5141" s="2" t="s">
        <v>25</v>
      </c>
      <c r="I5141">
        <v>60</v>
      </c>
      <c r="J5141" t="s">
        <v>106</v>
      </c>
      <c r="K5141">
        <v>3740</v>
      </c>
      <c r="L5141">
        <v>4</v>
      </c>
      <c r="M5141">
        <v>1</v>
      </c>
      <c r="N5141" t="s">
        <v>27</v>
      </c>
      <c r="O5141" t="s">
        <v>27</v>
      </c>
      <c r="P5141">
        <v>21</v>
      </c>
      <c r="Q5141" t="s">
        <v>27</v>
      </c>
      <c r="R5141" t="s">
        <v>27</v>
      </c>
      <c r="S5141">
        <v>24</v>
      </c>
      <c r="T5141">
        <v>120</v>
      </c>
      <c r="U5141" s="2" t="s">
        <v>39</v>
      </c>
    </row>
    <row r="5142" spans="1:21" x14ac:dyDescent="0.35">
      <c r="A5142" t="s">
        <v>72</v>
      </c>
      <c r="B5142">
        <v>45</v>
      </c>
      <c r="C5142">
        <v>2024</v>
      </c>
      <c r="D5142" t="s">
        <v>208</v>
      </c>
      <c r="E5142" s="16">
        <v>201</v>
      </c>
      <c r="F5142" t="s">
        <v>209</v>
      </c>
      <c r="G5142" t="s">
        <v>210</v>
      </c>
      <c r="H5142" s="2" t="s">
        <v>25</v>
      </c>
      <c r="I5142">
        <v>190</v>
      </c>
      <c r="J5142" t="s">
        <v>106</v>
      </c>
      <c r="K5142">
        <v>3740</v>
      </c>
      <c r="L5142">
        <v>4</v>
      </c>
      <c r="M5142">
        <v>1</v>
      </c>
      <c r="N5142" t="s">
        <v>27</v>
      </c>
      <c r="O5142" t="s">
        <v>27</v>
      </c>
      <c r="Q5142" t="s">
        <v>32</v>
      </c>
      <c r="R5142" t="s">
        <v>27</v>
      </c>
      <c r="S5142">
        <v>24</v>
      </c>
      <c r="T5142">
        <v>115</v>
      </c>
      <c r="U5142" s="2" t="s">
        <v>39</v>
      </c>
    </row>
    <row r="5143" spans="1:21" x14ac:dyDescent="0.35">
      <c r="A5143" t="s">
        <v>73</v>
      </c>
      <c r="B5143">
        <v>46</v>
      </c>
      <c r="C5143">
        <v>2024</v>
      </c>
      <c r="D5143" t="s">
        <v>208</v>
      </c>
      <c r="E5143" s="16">
        <v>201</v>
      </c>
      <c r="F5143" t="s">
        <v>209</v>
      </c>
      <c r="G5143" t="s">
        <v>210</v>
      </c>
      <c r="H5143" s="2" t="s">
        <v>25</v>
      </c>
      <c r="I5143">
        <v>100</v>
      </c>
      <c r="J5143" t="s">
        <v>106</v>
      </c>
      <c r="K5143">
        <v>3740</v>
      </c>
      <c r="L5143">
        <v>4</v>
      </c>
      <c r="M5143">
        <v>1</v>
      </c>
      <c r="N5143" t="s">
        <v>27</v>
      </c>
      <c r="O5143" t="s">
        <v>27</v>
      </c>
      <c r="Q5143" t="s">
        <v>27</v>
      </c>
      <c r="R5143" t="s">
        <v>27</v>
      </c>
      <c r="S5143">
        <v>30</v>
      </c>
      <c r="T5143">
        <v>80</v>
      </c>
      <c r="U5143" s="2" t="s">
        <v>29</v>
      </c>
    </row>
    <row r="5144" spans="1:21" x14ac:dyDescent="0.35">
      <c r="A5144" t="s">
        <v>74</v>
      </c>
      <c r="B5144">
        <v>47</v>
      </c>
      <c r="C5144">
        <v>2024</v>
      </c>
      <c r="D5144" t="s">
        <v>208</v>
      </c>
      <c r="E5144" s="16">
        <v>201</v>
      </c>
      <c r="F5144" t="s">
        <v>209</v>
      </c>
      <c r="G5144" t="s">
        <v>210</v>
      </c>
      <c r="H5144" s="2" t="s">
        <v>25</v>
      </c>
      <c r="I5144">
        <v>170</v>
      </c>
      <c r="J5144" t="s">
        <v>106</v>
      </c>
      <c r="K5144">
        <v>3740</v>
      </c>
      <c r="L5144">
        <v>4</v>
      </c>
      <c r="M5144">
        <v>1</v>
      </c>
      <c r="N5144" t="s">
        <v>32</v>
      </c>
      <c r="O5144" t="s">
        <v>27</v>
      </c>
      <c r="Q5144" t="s">
        <v>32</v>
      </c>
      <c r="R5144" t="s">
        <v>27</v>
      </c>
      <c r="S5144">
        <v>24</v>
      </c>
      <c r="T5144">
        <v>140</v>
      </c>
      <c r="U5144" s="2" t="s">
        <v>29</v>
      </c>
    </row>
    <row r="5145" spans="1:21" x14ac:dyDescent="0.35">
      <c r="A5145" t="s">
        <v>75</v>
      </c>
      <c r="B5145">
        <v>48</v>
      </c>
      <c r="C5145">
        <v>2024</v>
      </c>
      <c r="D5145" t="s">
        <v>208</v>
      </c>
      <c r="E5145" s="16">
        <v>201</v>
      </c>
      <c r="F5145" t="s">
        <v>209</v>
      </c>
      <c r="G5145" t="s">
        <v>210</v>
      </c>
      <c r="H5145" s="2" t="s">
        <v>25</v>
      </c>
      <c r="I5145">
        <v>255</v>
      </c>
      <c r="J5145" t="s">
        <v>106</v>
      </c>
      <c r="K5145">
        <v>3740</v>
      </c>
      <c r="L5145">
        <v>4</v>
      </c>
      <c r="M5145">
        <v>1</v>
      </c>
      <c r="N5145" t="s">
        <v>27</v>
      </c>
      <c r="O5145" t="s">
        <v>27</v>
      </c>
      <c r="Q5145" t="s">
        <v>27</v>
      </c>
      <c r="R5145" t="s">
        <v>27</v>
      </c>
      <c r="S5145">
        <v>24</v>
      </c>
      <c r="T5145">
        <v>216</v>
      </c>
      <c r="U5145" s="2" t="s">
        <v>39</v>
      </c>
    </row>
    <row r="5146" spans="1:21" x14ac:dyDescent="0.35">
      <c r="A5146" t="s">
        <v>76</v>
      </c>
      <c r="B5146">
        <v>49</v>
      </c>
      <c r="C5146">
        <v>2024</v>
      </c>
      <c r="D5146" t="s">
        <v>208</v>
      </c>
      <c r="E5146" s="16">
        <v>201</v>
      </c>
      <c r="F5146" t="s">
        <v>209</v>
      </c>
      <c r="G5146" t="s">
        <v>210</v>
      </c>
      <c r="H5146" s="2" t="s">
        <v>25</v>
      </c>
      <c r="I5146">
        <v>121</v>
      </c>
      <c r="J5146" t="s">
        <v>106</v>
      </c>
      <c r="K5146">
        <v>3740</v>
      </c>
      <c r="L5146">
        <v>4</v>
      </c>
      <c r="M5146">
        <v>1</v>
      </c>
      <c r="N5146" t="s">
        <v>27</v>
      </c>
      <c r="O5146" t="s">
        <v>32</v>
      </c>
      <c r="Q5146" t="s">
        <v>27</v>
      </c>
      <c r="R5146" t="s">
        <v>27</v>
      </c>
      <c r="S5146">
        <v>24</v>
      </c>
      <c r="T5146">
        <v>74</v>
      </c>
      <c r="U5146" s="2" t="s">
        <v>29</v>
      </c>
    </row>
    <row r="5147" spans="1:21" x14ac:dyDescent="0.35">
      <c r="A5147" t="s">
        <v>77</v>
      </c>
      <c r="B5147">
        <v>50</v>
      </c>
      <c r="C5147">
        <v>2024</v>
      </c>
      <c r="D5147" t="s">
        <v>208</v>
      </c>
      <c r="E5147" s="16">
        <v>201</v>
      </c>
      <c r="F5147" t="s">
        <v>209</v>
      </c>
      <c r="G5147" t="s">
        <v>210</v>
      </c>
      <c r="H5147" s="2" t="s">
        <v>25</v>
      </c>
      <c r="I5147">
        <v>80</v>
      </c>
      <c r="J5147" t="s">
        <v>106</v>
      </c>
      <c r="K5147">
        <v>3740</v>
      </c>
      <c r="L5147">
        <v>4</v>
      </c>
      <c r="M5147">
        <v>1</v>
      </c>
      <c r="N5147" t="s">
        <v>27</v>
      </c>
      <c r="O5147" t="s">
        <v>27</v>
      </c>
      <c r="P5147">
        <v>18</v>
      </c>
      <c r="Q5147" t="s">
        <v>27</v>
      </c>
      <c r="R5147" t="s">
        <v>27</v>
      </c>
      <c r="S5147">
        <v>24</v>
      </c>
      <c r="T5147">
        <v>155</v>
      </c>
      <c r="U5147" s="2" t="s">
        <v>29</v>
      </c>
    </row>
    <row r="5148" spans="1:21" x14ac:dyDescent="0.35">
      <c r="A5148" t="s">
        <v>78</v>
      </c>
      <c r="B5148">
        <v>51</v>
      </c>
      <c r="C5148">
        <v>2024</v>
      </c>
      <c r="D5148" t="s">
        <v>208</v>
      </c>
      <c r="E5148" s="16">
        <v>201</v>
      </c>
      <c r="F5148" t="s">
        <v>209</v>
      </c>
      <c r="G5148" t="s">
        <v>210</v>
      </c>
      <c r="H5148" s="2" t="s">
        <v>25</v>
      </c>
      <c r="I5148">
        <v>75</v>
      </c>
      <c r="J5148" t="s">
        <v>106</v>
      </c>
      <c r="K5148">
        <v>3740</v>
      </c>
      <c r="L5148">
        <v>4</v>
      </c>
      <c r="M5148">
        <v>1</v>
      </c>
      <c r="N5148" t="s">
        <v>27</v>
      </c>
      <c r="O5148" t="s">
        <v>27</v>
      </c>
      <c r="Q5148" t="s">
        <v>32</v>
      </c>
      <c r="R5148" t="s">
        <v>27</v>
      </c>
      <c r="S5148">
        <v>16</v>
      </c>
      <c r="T5148">
        <v>55</v>
      </c>
      <c r="U5148" s="2" t="s">
        <v>29</v>
      </c>
    </row>
    <row r="5149" spans="1:21" x14ac:dyDescent="0.35">
      <c r="A5149" t="s">
        <v>79</v>
      </c>
      <c r="B5149">
        <v>53</v>
      </c>
      <c r="C5149">
        <v>2024</v>
      </c>
      <c r="D5149" t="s">
        <v>208</v>
      </c>
      <c r="E5149" s="16">
        <v>201</v>
      </c>
      <c r="F5149" t="s">
        <v>209</v>
      </c>
      <c r="G5149" t="s">
        <v>210</v>
      </c>
      <c r="H5149" s="2" t="s">
        <v>25</v>
      </c>
      <c r="I5149">
        <v>215.5</v>
      </c>
      <c r="J5149" t="s">
        <v>106</v>
      </c>
      <c r="K5149">
        <v>3740</v>
      </c>
      <c r="L5149">
        <v>4</v>
      </c>
      <c r="M5149">
        <v>2</v>
      </c>
      <c r="N5149" t="s">
        <v>32</v>
      </c>
      <c r="O5149" t="s">
        <v>27</v>
      </c>
      <c r="P5149">
        <v>18</v>
      </c>
      <c r="Q5149" t="s">
        <v>32</v>
      </c>
      <c r="R5149" t="s">
        <v>27</v>
      </c>
      <c r="S5149">
        <v>24</v>
      </c>
      <c r="T5149">
        <v>115.5</v>
      </c>
      <c r="U5149" s="2" t="s">
        <v>39</v>
      </c>
    </row>
    <row r="5150" spans="1:21" x14ac:dyDescent="0.35">
      <c r="A5150" t="s">
        <v>80</v>
      </c>
      <c r="B5150">
        <v>54</v>
      </c>
      <c r="C5150">
        <v>2024</v>
      </c>
      <c r="D5150" t="s">
        <v>208</v>
      </c>
      <c r="E5150" s="16">
        <v>201</v>
      </c>
      <c r="F5150" t="s">
        <v>209</v>
      </c>
      <c r="G5150" t="s">
        <v>210</v>
      </c>
      <c r="H5150" s="2" t="s">
        <v>25</v>
      </c>
      <c r="I5150">
        <v>150</v>
      </c>
      <c r="J5150" t="s">
        <v>106</v>
      </c>
      <c r="K5150">
        <v>3740</v>
      </c>
      <c r="L5150">
        <v>4</v>
      </c>
      <c r="M5150">
        <v>1</v>
      </c>
      <c r="N5150" t="s">
        <v>27</v>
      </c>
      <c r="O5150" t="s">
        <v>27</v>
      </c>
      <c r="Q5150" t="s">
        <v>32</v>
      </c>
      <c r="R5150" t="s">
        <v>27</v>
      </c>
      <c r="S5150">
        <v>24</v>
      </c>
      <c r="T5150">
        <v>150</v>
      </c>
      <c r="U5150" s="2" t="s">
        <v>39</v>
      </c>
    </row>
    <row r="5151" spans="1:21" x14ac:dyDescent="0.35">
      <c r="A5151" t="s">
        <v>81</v>
      </c>
      <c r="B5151">
        <v>55</v>
      </c>
      <c r="C5151">
        <v>2024</v>
      </c>
      <c r="D5151" t="s">
        <v>208</v>
      </c>
      <c r="E5151" s="16">
        <v>201</v>
      </c>
      <c r="F5151" t="s">
        <v>209</v>
      </c>
      <c r="G5151" t="s">
        <v>210</v>
      </c>
      <c r="H5151" s="2" t="s">
        <v>25</v>
      </c>
      <c r="I5151">
        <v>55</v>
      </c>
      <c r="J5151" t="s">
        <v>106</v>
      </c>
      <c r="K5151">
        <v>2493</v>
      </c>
      <c r="L5151">
        <v>4</v>
      </c>
      <c r="M5151">
        <v>1</v>
      </c>
      <c r="N5151" t="s">
        <v>32</v>
      </c>
      <c r="O5151" t="s">
        <v>27</v>
      </c>
      <c r="Q5151" t="s">
        <v>27</v>
      </c>
      <c r="R5151" t="s">
        <v>27</v>
      </c>
      <c r="S5151">
        <v>24</v>
      </c>
      <c r="T5151">
        <v>55</v>
      </c>
      <c r="U5151" s="2" t="s">
        <v>39</v>
      </c>
    </row>
    <row r="5152" spans="1:21" x14ac:dyDescent="0.35">
      <c r="A5152" t="s">
        <v>82</v>
      </c>
      <c r="B5152">
        <v>56</v>
      </c>
      <c r="C5152">
        <v>2024</v>
      </c>
      <c r="D5152" t="s">
        <v>208</v>
      </c>
      <c r="E5152" s="16">
        <v>201</v>
      </c>
      <c r="F5152" t="s">
        <v>209</v>
      </c>
      <c r="G5152" t="s">
        <v>210</v>
      </c>
      <c r="H5152" s="2" t="s">
        <v>25</v>
      </c>
      <c r="I5152">
        <v>0</v>
      </c>
      <c r="J5152" t="s">
        <v>106</v>
      </c>
      <c r="K5152">
        <v>3740</v>
      </c>
      <c r="L5152">
        <v>4</v>
      </c>
      <c r="M5152">
        <v>1</v>
      </c>
      <c r="N5152" t="s">
        <v>27</v>
      </c>
      <c r="O5152" t="s">
        <v>32</v>
      </c>
      <c r="P5152">
        <v>18</v>
      </c>
      <c r="Q5152" t="s">
        <v>32</v>
      </c>
      <c r="R5152" t="s">
        <v>27</v>
      </c>
      <c r="S5152">
        <v>24</v>
      </c>
      <c r="T5152">
        <v>150</v>
      </c>
      <c r="U5152" s="2" t="s">
        <v>39</v>
      </c>
    </row>
    <row r="5153" spans="1:21" x14ac:dyDescent="0.35">
      <c r="A5153" t="s">
        <v>21</v>
      </c>
      <c r="B5153">
        <v>1</v>
      </c>
      <c r="C5153">
        <v>2024</v>
      </c>
      <c r="D5153" t="s">
        <v>213</v>
      </c>
      <c r="E5153" s="16">
        <v>202</v>
      </c>
      <c r="F5153" t="s">
        <v>214</v>
      </c>
      <c r="G5153" t="s">
        <v>24</v>
      </c>
      <c r="H5153" s="2" t="s">
        <v>121</v>
      </c>
    </row>
    <row r="5154" spans="1:21" x14ac:dyDescent="0.35">
      <c r="A5154" t="s">
        <v>30</v>
      </c>
      <c r="B5154">
        <v>2</v>
      </c>
      <c r="C5154">
        <v>2024</v>
      </c>
      <c r="D5154" t="s">
        <v>213</v>
      </c>
      <c r="E5154" s="16">
        <v>202</v>
      </c>
      <c r="F5154" t="s">
        <v>214</v>
      </c>
      <c r="G5154" t="s">
        <v>24</v>
      </c>
      <c r="H5154" s="2" t="s">
        <v>121</v>
      </c>
    </row>
    <row r="5155" spans="1:21" x14ac:dyDescent="0.35">
      <c r="A5155" t="s">
        <v>33</v>
      </c>
      <c r="B5155">
        <v>4</v>
      </c>
      <c r="C5155">
        <v>2024</v>
      </c>
      <c r="D5155" t="s">
        <v>213</v>
      </c>
      <c r="E5155" s="16">
        <v>202</v>
      </c>
      <c r="F5155" t="s">
        <v>214</v>
      </c>
      <c r="G5155" t="s">
        <v>24</v>
      </c>
      <c r="H5155" s="2" t="s">
        <v>121</v>
      </c>
    </row>
    <row r="5156" spans="1:21" x14ac:dyDescent="0.35">
      <c r="A5156" t="s">
        <v>34</v>
      </c>
      <c r="B5156">
        <v>5</v>
      </c>
      <c r="C5156">
        <v>2024</v>
      </c>
      <c r="D5156" t="s">
        <v>213</v>
      </c>
      <c r="E5156" s="16">
        <v>202</v>
      </c>
      <c r="F5156" t="s">
        <v>214</v>
      </c>
      <c r="G5156" t="s">
        <v>24</v>
      </c>
      <c r="H5156" s="2" t="s">
        <v>121</v>
      </c>
    </row>
    <row r="5157" spans="1:21" x14ac:dyDescent="0.35">
      <c r="A5157" t="s">
        <v>35</v>
      </c>
      <c r="B5157">
        <v>6</v>
      </c>
      <c r="C5157">
        <v>2024</v>
      </c>
      <c r="D5157" t="s">
        <v>213</v>
      </c>
      <c r="E5157" s="16">
        <v>202</v>
      </c>
      <c r="F5157" t="s">
        <v>214</v>
      </c>
      <c r="G5157" t="s">
        <v>24</v>
      </c>
      <c r="H5157" s="2" t="s">
        <v>25</v>
      </c>
      <c r="I5157">
        <v>0</v>
      </c>
      <c r="J5157" t="s">
        <v>126</v>
      </c>
      <c r="K5157">
        <v>450</v>
      </c>
      <c r="L5157">
        <v>3</v>
      </c>
      <c r="M5157">
        <v>1</v>
      </c>
      <c r="N5157" t="s">
        <v>27</v>
      </c>
      <c r="O5157" t="s">
        <v>27</v>
      </c>
      <c r="P5157">
        <v>18</v>
      </c>
      <c r="Q5157" t="s">
        <v>27</v>
      </c>
      <c r="R5157" t="s">
        <v>27</v>
      </c>
      <c r="S5157">
        <v>20</v>
      </c>
      <c r="T5157">
        <v>0</v>
      </c>
      <c r="U5157" t="s">
        <v>121</v>
      </c>
    </row>
    <row r="5158" spans="1:21" x14ac:dyDescent="0.35">
      <c r="A5158" t="s">
        <v>36</v>
      </c>
      <c r="B5158">
        <v>8</v>
      </c>
      <c r="C5158">
        <v>2024</v>
      </c>
      <c r="D5158" t="s">
        <v>213</v>
      </c>
      <c r="E5158" s="16">
        <v>202</v>
      </c>
      <c r="F5158" t="s">
        <v>214</v>
      </c>
      <c r="G5158" t="s">
        <v>24</v>
      </c>
      <c r="H5158" s="2" t="s">
        <v>121</v>
      </c>
    </row>
    <row r="5159" spans="1:21" x14ac:dyDescent="0.35">
      <c r="A5159" t="s">
        <v>37</v>
      </c>
      <c r="B5159">
        <v>9</v>
      </c>
      <c r="C5159">
        <v>2024</v>
      </c>
      <c r="D5159" t="s">
        <v>213</v>
      </c>
      <c r="E5159" s="16">
        <v>202</v>
      </c>
      <c r="F5159" t="s">
        <v>214</v>
      </c>
      <c r="G5159" t="s">
        <v>24</v>
      </c>
      <c r="H5159" s="2" t="s">
        <v>121</v>
      </c>
    </row>
    <row r="5160" spans="1:21" x14ac:dyDescent="0.35">
      <c r="A5160" t="s">
        <v>38</v>
      </c>
      <c r="B5160">
        <v>10</v>
      </c>
      <c r="C5160">
        <v>2024</v>
      </c>
      <c r="D5160" t="s">
        <v>213</v>
      </c>
      <c r="E5160" s="16">
        <v>202</v>
      </c>
      <c r="F5160" t="s">
        <v>214</v>
      </c>
      <c r="G5160" t="s">
        <v>24</v>
      </c>
      <c r="H5160" s="2" t="s">
        <v>121</v>
      </c>
    </row>
    <row r="5161" spans="1:21" x14ac:dyDescent="0.35">
      <c r="A5161" t="s">
        <v>40</v>
      </c>
      <c r="B5161">
        <v>11</v>
      </c>
      <c r="C5161">
        <v>2024</v>
      </c>
      <c r="D5161" t="s">
        <v>213</v>
      </c>
      <c r="E5161" s="16">
        <v>202</v>
      </c>
      <c r="F5161" t="s">
        <v>214</v>
      </c>
      <c r="G5161" t="s">
        <v>24</v>
      </c>
      <c r="H5161" s="2" t="s">
        <v>121</v>
      </c>
    </row>
    <row r="5162" spans="1:21" x14ac:dyDescent="0.35">
      <c r="A5162" t="s">
        <v>41</v>
      </c>
      <c r="B5162">
        <v>12</v>
      </c>
      <c r="C5162">
        <v>2024</v>
      </c>
      <c r="D5162" t="s">
        <v>213</v>
      </c>
      <c r="E5162" s="16">
        <v>202</v>
      </c>
      <c r="F5162" t="s">
        <v>214</v>
      </c>
      <c r="G5162" t="s">
        <v>24</v>
      </c>
      <c r="H5162" s="2" t="s">
        <v>121</v>
      </c>
    </row>
    <row r="5163" spans="1:21" x14ac:dyDescent="0.35">
      <c r="A5163" t="s">
        <v>42</v>
      </c>
      <c r="B5163">
        <v>13</v>
      </c>
      <c r="C5163">
        <v>2024</v>
      </c>
      <c r="D5163" t="s">
        <v>213</v>
      </c>
      <c r="E5163" s="16">
        <v>202</v>
      </c>
      <c r="F5163" t="s">
        <v>214</v>
      </c>
      <c r="G5163" t="s">
        <v>24</v>
      </c>
      <c r="H5163" s="2" t="s">
        <v>121</v>
      </c>
    </row>
    <row r="5164" spans="1:21" x14ac:dyDescent="0.35">
      <c r="A5164" t="s">
        <v>43</v>
      </c>
      <c r="B5164">
        <v>15</v>
      </c>
      <c r="C5164">
        <v>2024</v>
      </c>
      <c r="D5164" t="s">
        <v>213</v>
      </c>
      <c r="E5164" s="16">
        <v>202</v>
      </c>
      <c r="F5164" t="s">
        <v>214</v>
      </c>
      <c r="G5164" t="s">
        <v>24</v>
      </c>
      <c r="H5164" s="2" t="s">
        <v>121</v>
      </c>
    </row>
    <row r="5165" spans="1:21" x14ac:dyDescent="0.35">
      <c r="A5165" t="s">
        <v>44</v>
      </c>
      <c r="B5165">
        <v>16</v>
      </c>
      <c r="C5165">
        <v>2024</v>
      </c>
      <c r="D5165" t="s">
        <v>213</v>
      </c>
      <c r="E5165" s="16">
        <v>202</v>
      </c>
      <c r="F5165" t="s">
        <v>214</v>
      </c>
      <c r="G5165" t="s">
        <v>24</v>
      </c>
      <c r="H5165" s="2" t="s">
        <v>121</v>
      </c>
    </row>
    <row r="5166" spans="1:21" x14ac:dyDescent="0.35">
      <c r="A5166" t="s">
        <v>45</v>
      </c>
      <c r="B5166">
        <v>17</v>
      </c>
      <c r="C5166">
        <v>2024</v>
      </c>
      <c r="D5166" t="s">
        <v>213</v>
      </c>
      <c r="E5166" s="16">
        <v>202</v>
      </c>
      <c r="F5166" t="s">
        <v>214</v>
      </c>
      <c r="G5166" t="s">
        <v>24</v>
      </c>
      <c r="H5166" s="2" t="s">
        <v>121</v>
      </c>
    </row>
    <row r="5167" spans="1:21" x14ac:dyDescent="0.35">
      <c r="A5167" t="s">
        <v>46</v>
      </c>
      <c r="B5167">
        <v>18</v>
      </c>
      <c r="C5167">
        <v>2024</v>
      </c>
      <c r="D5167" t="s">
        <v>213</v>
      </c>
      <c r="E5167" s="16">
        <v>202</v>
      </c>
      <c r="F5167" t="s">
        <v>214</v>
      </c>
      <c r="G5167" t="s">
        <v>24</v>
      </c>
      <c r="H5167" s="2" t="s">
        <v>121</v>
      </c>
    </row>
    <row r="5168" spans="1:21" x14ac:dyDescent="0.35">
      <c r="A5168" t="s">
        <v>47</v>
      </c>
      <c r="B5168">
        <v>19</v>
      </c>
      <c r="C5168">
        <v>2024</v>
      </c>
      <c r="D5168" t="s">
        <v>213</v>
      </c>
      <c r="E5168" s="16">
        <v>202</v>
      </c>
      <c r="F5168" t="s">
        <v>214</v>
      </c>
      <c r="G5168" t="s">
        <v>24</v>
      </c>
      <c r="H5168" s="2" t="s">
        <v>121</v>
      </c>
    </row>
    <row r="5169" spans="1:21" x14ac:dyDescent="0.35">
      <c r="A5169" t="s">
        <v>48</v>
      </c>
      <c r="B5169">
        <v>20</v>
      </c>
      <c r="C5169">
        <v>2024</v>
      </c>
      <c r="D5169" t="s">
        <v>213</v>
      </c>
      <c r="E5169" s="16">
        <v>202</v>
      </c>
      <c r="F5169" t="s">
        <v>214</v>
      </c>
      <c r="G5169" t="s">
        <v>24</v>
      </c>
      <c r="H5169" s="2" t="s">
        <v>121</v>
      </c>
    </row>
    <row r="5170" spans="1:21" x14ac:dyDescent="0.35">
      <c r="A5170" t="s">
        <v>49</v>
      </c>
      <c r="B5170">
        <v>21</v>
      </c>
      <c r="C5170">
        <v>2024</v>
      </c>
      <c r="D5170" t="s">
        <v>213</v>
      </c>
      <c r="E5170" s="16">
        <v>202</v>
      </c>
      <c r="F5170" t="s">
        <v>214</v>
      </c>
      <c r="G5170" t="s">
        <v>24</v>
      </c>
      <c r="H5170" s="2" t="s">
        <v>121</v>
      </c>
    </row>
    <row r="5171" spans="1:21" x14ac:dyDescent="0.35">
      <c r="A5171" t="s">
        <v>50</v>
      </c>
      <c r="B5171">
        <v>22</v>
      </c>
      <c r="C5171">
        <v>2024</v>
      </c>
      <c r="D5171" t="s">
        <v>213</v>
      </c>
      <c r="E5171" s="16">
        <v>202</v>
      </c>
      <c r="F5171" t="s">
        <v>214</v>
      </c>
      <c r="G5171" t="s">
        <v>24</v>
      </c>
      <c r="H5171" s="2" t="s">
        <v>121</v>
      </c>
    </row>
    <row r="5172" spans="1:21" x14ac:dyDescent="0.35">
      <c r="A5172" t="s">
        <v>51</v>
      </c>
      <c r="B5172">
        <v>23</v>
      </c>
      <c r="C5172">
        <v>2024</v>
      </c>
      <c r="D5172" t="s">
        <v>213</v>
      </c>
      <c r="E5172" s="16">
        <v>202</v>
      </c>
      <c r="F5172" t="s">
        <v>214</v>
      </c>
      <c r="G5172" t="s">
        <v>24</v>
      </c>
      <c r="H5172" s="2" t="s">
        <v>25</v>
      </c>
      <c r="I5172">
        <v>150</v>
      </c>
      <c r="J5172" t="s">
        <v>107</v>
      </c>
      <c r="K5172">
        <v>450</v>
      </c>
      <c r="L5172">
        <v>3</v>
      </c>
      <c r="M5172">
        <v>1</v>
      </c>
      <c r="N5172" t="s">
        <v>27</v>
      </c>
      <c r="O5172" t="s">
        <v>27</v>
      </c>
      <c r="P5172" t="s">
        <v>28</v>
      </c>
      <c r="Q5172" t="s">
        <v>27</v>
      </c>
      <c r="R5172" t="s">
        <v>27</v>
      </c>
      <c r="S5172">
        <v>20</v>
      </c>
      <c r="T5172">
        <v>300</v>
      </c>
      <c r="U5172" t="s">
        <v>29</v>
      </c>
    </row>
    <row r="5173" spans="1:21" x14ac:dyDescent="0.35">
      <c r="A5173" t="s">
        <v>52</v>
      </c>
      <c r="B5173">
        <v>24</v>
      </c>
      <c r="C5173">
        <v>2024</v>
      </c>
      <c r="D5173" t="s">
        <v>213</v>
      </c>
      <c r="E5173" s="16">
        <v>202</v>
      </c>
      <c r="F5173" t="s">
        <v>214</v>
      </c>
      <c r="G5173" t="s">
        <v>24</v>
      </c>
      <c r="H5173" s="2" t="s">
        <v>121</v>
      </c>
    </row>
    <row r="5174" spans="1:21" x14ac:dyDescent="0.35">
      <c r="A5174" t="s">
        <v>53</v>
      </c>
      <c r="B5174">
        <v>25</v>
      </c>
      <c r="C5174">
        <v>2024</v>
      </c>
      <c r="D5174" t="s">
        <v>213</v>
      </c>
      <c r="E5174" s="16">
        <v>202</v>
      </c>
      <c r="F5174" t="s">
        <v>214</v>
      </c>
      <c r="G5174" t="s">
        <v>24</v>
      </c>
      <c r="H5174" s="2" t="s">
        <v>121</v>
      </c>
    </row>
    <row r="5175" spans="1:21" x14ac:dyDescent="0.35">
      <c r="A5175" t="s">
        <v>54</v>
      </c>
      <c r="B5175">
        <v>26</v>
      </c>
      <c r="C5175">
        <v>2024</v>
      </c>
      <c r="D5175" t="s">
        <v>213</v>
      </c>
      <c r="E5175" s="16">
        <v>202</v>
      </c>
      <c r="F5175" t="s">
        <v>214</v>
      </c>
      <c r="G5175" t="s">
        <v>24</v>
      </c>
      <c r="H5175" s="2" t="s">
        <v>121</v>
      </c>
    </row>
    <row r="5176" spans="1:21" x14ac:dyDescent="0.35">
      <c r="A5176" t="s">
        <v>55</v>
      </c>
      <c r="B5176">
        <v>27</v>
      </c>
      <c r="C5176">
        <v>2024</v>
      </c>
      <c r="D5176" t="s">
        <v>213</v>
      </c>
      <c r="E5176" s="16">
        <v>202</v>
      </c>
      <c r="F5176" t="s">
        <v>214</v>
      </c>
      <c r="G5176" t="s">
        <v>24</v>
      </c>
      <c r="H5176" s="2" t="s">
        <v>121</v>
      </c>
    </row>
    <row r="5177" spans="1:21" x14ac:dyDescent="0.35">
      <c r="A5177" t="s">
        <v>56</v>
      </c>
      <c r="B5177">
        <v>28</v>
      </c>
      <c r="C5177">
        <v>2024</v>
      </c>
      <c r="D5177" t="s">
        <v>213</v>
      </c>
      <c r="E5177" s="16">
        <v>202</v>
      </c>
      <c r="F5177" t="s">
        <v>214</v>
      </c>
      <c r="G5177" t="s">
        <v>24</v>
      </c>
      <c r="H5177" s="2" t="s">
        <v>121</v>
      </c>
    </row>
    <row r="5178" spans="1:21" x14ac:dyDescent="0.35">
      <c r="A5178" t="s">
        <v>57</v>
      </c>
      <c r="B5178">
        <v>29</v>
      </c>
      <c r="C5178">
        <v>2024</v>
      </c>
      <c r="D5178" t="s">
        <v>213</v>
      </c>
      <c r="E5178" s="16">
        <v>202</v>
      </c>
      <c r="F5178" t="s">
        <v>214</v>
      </c>
      <c r="G5178" t="s">
        <v>24</v>
      </c>
      <c r="H5178" s="2" t="s">
        <v>121</v>
      </c>
    </row>
    <row r="5179" spans="1:21" x14ac:dyDescent="0.35">
      <c r="A5179" t="s">
        <v>58</v>
      </c>
      <c r="B5179">
        <v>30</v>
      </c>
      <c r="C5179">
        <v>2024</v>
      </c>
      <c r="D5179" t="s">
        <v>213</v>
      </c>
      <c r="E5179" s="16">
        <v>202</v>
      </c>
      <c r="F5179" t="s">
        <v>214</v>
      </c>
      <c r="G5179" t="s">
        <v>24</v>
      </c>
      <c r="H5179" s="2" t="s">
        <v>121</v>
      </c>
    </row>
    <row r="5180" spans="1:21" x14ac:dyDescent="0.35">
      <c r="A5180" t="s">
        <v>59</v>
      </c>
      <c r="B5180">
        <v>31</v>
      </c>
      <c r="C5180">
        <v>2024</v>
      </c>
      <c r="D5180" t="s">
        <v>213</v>
      </c>
      <c r="E5180" s="16">
        <v>202</v>
      </c>
      <c r="F5180" t="s">
        <v>214</v>
      </c>
      <c r="G5180" t="s">
        <v>24</v>
      </c>
      <c r="H5180" s="2" t="s">
        <v>121</v>
      </c>
    </row>
    <row r="5181" spans="1:21" x14ac:dyDescent="0.35">
      <c r="A5181" t="s">
        <v>60</v>
      </c>
      <c r="B5181">
        <v>32</v>
      </c>
      <c r="C5181">
        <v>2024</v>
      </c>
      <c r="D5181" t="s">
        <v>213</v>
      </c>
      <c r="E5181" s="16">
        <v>202</v>
      </c>
      <c r="F5181" t="s">
        <v>214</v>
      </c>
      <c r="G5181" t="s">
        <v>24</v>
      </c>
      <c r="H5181" s="2" t="s">
        <v>121</v>
      </c>
    </row>
    <row r="5182" spans="1:21" x14ac:dyDescent="0.35">
      <c r="A5182" t="s">
        <v>61</v>
      </c>
      <c r="B5182">
        <v>33</v>
      </c>
      <c r="C5182">
        <v>2024</v>
      </c>
      <c r="D5182" t="s">
        <v>213</v>
      </c>
      <c r="E5182" s="16">
        <v>202</v>
      </c>
      <c r="F5182" t="s">
        <v>214</v>
      </c>
      <c r="G5182" t="s">
        <v>24</v>
      </c>
      <c r="H5182" s="2" t="s">
        <v>121</v>
      </c>
    </row>
    <row r="5183" spans="1:21" x14ac:dyDescent="0.35">
      <c r="A5183" t="s">
        <v>62</v>
      </c>
      <c r="B5183">
        <v>34</v>
      </c>
      <c r="C5183">
        <v>2024</v>
      </c>
      <c r="D5183" t="s">
        <v>213</v>
      </c>
      <c r="E5183" s="16">
        <v>202</v>
      </c>
      <c r="F5183" t="s">
        <v>214</v>
      </c>
      <c r="G5183" t="s">
        <v>24</v>
      </c>
      <c r="H5183" s="2" t="s">
        <v>121</v>
      </c>
    </row>
    <row r="5184" spans="1:21" x14ac:dyDescent="0.35">
      <c r="A5184" t="s">
        <v>63</v>
      </c>
      <c r="B5184">
        <v>35</v>
      </c>
      <c r="C5184">
        <v>2024</v>
      </c>
      <c r="D5184" t="s">
        <v>213</v>
      </c>
      <c r="E5184" s="16">
        <v>202</v>
      </c>
      <c r="F5184" t="s">
        <v>214</v>
      </c>
      <c r="G5184" t="s">
        <v>24</v>
      </c>
      <c r="H5184" s="2" t="s">
        <v>25</v>
      </c>
      <c r="I5184">
        <v>200</v>
      </c>
      <c r="J5184" t="s">
        <v>107</v>
      </c>
      <c r="K5184">
        <v>450</v>
      </c>
      <c r="L5184">
        <v>3</v>
      </c>
      <c r="M5184">
        <v>1</v>
      </c>
      <c r="N5184" t="s">
        <v>27</v>
      </c>
      <c r="O5184" t="s">
        <v>27</v>
      </c>
      <c r="P5184" t="s">
        <v>28</v>
      </c>
      <c r="Q5184" t="s">
        <v>27</v>
      </c>
      <c r="R5184" t="s">
        <v>27</v>
      </c>
      <c r="S5184">
        <v>30</v>
      </c>
      <c r="T5184">
        <v>150</v>
      </c>
      <c r="U5184" t="s">
        <v>29</v>
      </c>
    </row>
    <row r="5185" spans="1:8" x14ac:dyDescent="0.35">
      <c r="A5185" t="s">
        <v>64</v>
      </c>
      <c r="B5185">
        <v>36</v>
      </c>
      <c r="C5185">
        <v>2024</v>
      </c>
      <c r="D5185" t="s">
        <v>213</v>
      </c>
      <c r="E5185" s="16">
        <v>202</v>
      </c>
      <c r="F5185" t="s">
        <v>214</v>
      </c>
      <c r="G5185" t="s">
        <v>24</v>
      </c>
      <c r="H5185" s="2" t="s">
        <v>121</v>
      </c>
    </row>
    <row r="5186" spans="1:8" x14ac:dyDescent="0.35">
      <c r="A5186" t="s">
        <v>65</v>
      </c>
      <c r="B5186">
        <v>37</v>
      </c>
      <c r="C5186">
        <v>2024</v>
      </c>
      <c r="D5186" t="s">
        <v>213</v>
      </c>
      <c r="E5186" s="16">
        <v>202</v>
      </c>
      <c r="F5186" t="s">
        <v>214</v>
      </c>
      <c r="G5186" t="s">
        <v>24</v>
      </c>
      <c r="H5186" s="2" t="s">
        <v>121</v>
      </c>
    </row>
    <row r="5187" spans="1:8" x14ac:dyDescent="0.35">
      <c r="A5187" t="s">
        <v>66</v>
      </c>
      <c r="B5187">
        <v>38</v>
      </c>
      <c r="C5187">
        <v>2024</v>
      </c>
      <c r="D5187" t="s">
        <v>213</v>
      </c>
      <c r="E5187" s="16">
        <v>202</v>
      </c>
      <c r="F5187" t="s">
        <v>214</v>
      </c>
      <c r="G5187" t="s">
        <v>24</v>
      </c>
      <c r="H5187" s="2" t="s">
        <v>121</v>
      </c>
    </row>
    <row r="5188" spans="1:8" x14ac:dyDescent="0.35">
      <c r="A5188" t="s">
        <v>67</v>
      </c>
      <c r="B5188">
        <v>39</v>
      </c>
      <c r="C5188">
        <v>2024</v>
      </c>
      <c r="D5188" t="s">
        <v>213</v>
      </c>
      <c r="E5188" s="16">
        <v>202</v>
      </c>
      <c r="F5188" t="s">
        <v>214</v>
      </c>
      <c r="G5188" t="s">
        <v>24</v>
      </c>
      <c r="H5188" s="2" t="s">
        <v>121</v>
      </c>
    </row>
    <row r="5189" spans="1:8" x14ac:dyDescent="0.35">
      <c r="A5189" t="s">
        <v>68</v>
      </c>
      <c r="B5189">
        <v>40</v>
      </c>
      <c r="C5189">
        <v>2024</v>
      </c>
      <c r="D5189" t="s">
        <v>213</v>
      </c>
      <c r="E5189" s="16">
        <v>202</v>
      </c>
      <c r="F5189" t="s">
        <v>214</v>
      </c>
      <c r="G5189" t="s">
        <v>24</v>
      </c>
      <c r="H5189" s="2" t="s">
        <v>121</v>
      </c>
    </row>
    <row r="5190" spans="1:8" x14ac:dyDescent="0.35">
      <c r="A5190" t="s">
        <v>69</v>
      </c>
      <c r="B5190">
        <v>41</v>
      </c>
      <c r="C5190">
        <v>2024</v>
      </c>
      <c r="D5190" t="s">
        <v>213</v>
      </c>
      <c r="E5190" s="16">
        <v>202</v>
      </c>
      <c r="F5190" t="s">
        <v>214</v>
      </c>
      <c r="G5190" t="s">
        <v>24</v>
      </c>
      <c r="H5190" s="2" t="s">
        <v>121</v>
      </c>
    </row>
    <row r="5191" spans="1:8" x14ac:dyDescent="0.35">
      <c r="A5191" t="s">
        <v>70</v>
      </c>
      <c r="B5191">
        <v>42</v>
      </c>
      <c r="C5191">
        <v>2024</v>
      </c>
      <c r="D5191" t="s">
        <v>213</v>
      </c>
      <c r="E5191" s="16">
        <v>202</v>
      </c>
      <c r="F5191" t="s">
        <v>214</v>
      </c>
      <c r="G5191" t="s">
        <v>24</v>
      </c>
      <c r="H5191" s="2" t="s">
        <v>121</v>
      </c>
    </row>
    <row r="5192" spans="1:8" x14ac:dyDescent="0.35">
      <c r="A5192" t="s">
        <v>71</v>
      </c>
      <c r="B5192">
        <v>44</v>
      </c>
      <c r="C5192">
        <v>2024</v>
      </c>
      <c r="D5192" t="s">
        <v>213</v>
      </c>
      <c r="E5192" s="16">
        <v>202</v>
      </c>
      <c r="F5192" t="s">
        <v>214</v>
      </c>
      <c r="G5192" t="s">
        <v>24</v>
      </c>
      <c r="H5192" s="2" t="s">
        <v>121</v>
      </c>
    </row>
    <row r="5193" spans="1:8" x14ac:dyDescent="0.35">
      <c r="A5193" t="s">
        <v>72</v>
      </c>
      <c r="B5193">
        <v>45</v>
      </c>
      <c r="C5193">
        <v>2024</v>
      </c>
      <c r="D5193" t="s">
        <v>213</v>
      </c>
      <c r="E5193" s="16">
        <v>202</v>
      </c>
      <c r="F5193" t="s">
        <v>214</v>
      </c>
      <c r="G5193" t="s">
        <v>24</v>
      </c>
      <c r="H5193" s="2" t="s">
        <v>121</v>
      </c>
    </row>
    <row r="5194" spans="1:8" x14ac:dyDescent="0.35">
      <c r="A5194" t="s">
        <v>73</v>
      </c>
      <c r="B5194">
        <v>46</v>
      </c>
      <c r="C5194">
        <v>2024</v>
      </c>
      <c r="D5194" t="s">
        <v>213</v>
      </c>
      <c r="E5194" s="16">
        <v>202</v>
      </c>
      <c r="F5194" t="s">
        <v>214</v>
      </c>
      <c r="G5194" t="s">
        <v>24</v>
      </c>
      <c r="H5194" s="2" t="s">
        <v>121</v>
      </c>
    </row>
    <row r="5195" spans="1:8" x14ac:dyDescent="0.35">
      <c r="A5195" t="s">
        <v>74</v>
      </c>
      <c r="B5195">
        <v>47</v>
      </c>
      <c r="C5195">
        <v>2024</v>
      </c>
      <c r="D5195" t="s">
        <v>213</v>
      </c>
      <c r="E5195" s="16">
        <v>202</v>
      </c>
      <c r="F5195" t="s">
        <v>214</v>
      </c>
      <c r="G5195" t="s">
        <v>24</v>
      </c>
      <c r="H5195" s="2" t="s">
        <v>121</v>
      </c>
    </row>
    <row r="5196" spans="1:8" x14ac:dyDescent="0.35">
      <c r="A5196" t="s">
        <v>75</v>
      </c>
      <c r="B5196">
        <v>48</v>
      </c>
      <c r="C5196">
        <v>2024</v>
      </c>
      <c r="D5196" t="s">
        <v>213</v>
      </c>
      <c r="E5196" s="16">
        <v>202</v>
      </c>
      <c r="F5196" t="s">
        <v>214</v>
      </c>
      <c r="G5196" t="s">
        <v>24</v>
      </c>
      <c r="H5196" s="2" t="s">
        <v>121</v>
      </c>
    </row>
    <row r="5197" spans="1:8" x14ac:dyDescent="0.35">
      <c r="A5197" t="s">
        <v>76</v>
      </c>
      <c r="B5197">
        <v>49</v>
      </c>
      <c r="C5197">
        <v>2024</v>
      </c>
      <c r="D5197" t="s">
        <v>213</v>
      </c>
      <c r="E5197" s="16">
        <v>202</v>
      </c>
      <c r="F5197" t="s">
        <v>214</v>
      </c>
      <c r="G5197" t="s">
        <v>24</v>
      </c>
      <c r="H5197" s="2" t="s">
        <v>121</v>
      </c>
    </row>
    <row r="5198" spans="1:8" x14ac:dyDescent="0.35">
      <c r="A5198" t="s">
        <v>77</v>
      </c>
      <c r="B5198">
        <v>50</v>
      </c>
      <c r="C5198">
        <v>2024</v>
      </c>
      <c r="D5198" t="s">
        <v>213</v>
      </c>
      <c r="E5198" s="16">
        <v>202</v>
      </c>
      <c r="F5198" t="s">
        <v>214</v>
      </c>
      <c r="G5198" t="s">
        <v>24</v>
      </c>
      <c r="H5198" s="2" t="s">
        <v>121</v>
      </c>
    </row>
    <row r="5199" spans="1:8" x14ac:dyDescent="0.35">
      <c r="A5199" t="s">
        <v>78</v>
      </c>
      <c r="B5199">
        <v>51</v>
      </c>
      <c r="C5199">
        <v>2024</v>
      </c>
      <c r="D5199" t="s">
        <v>213</v>
      </c>
      <c r="E5199" s="16">
        <v>202</v>
      </c>
      <c r="F5199" t="s">
        <v>214</v>
      </c>
      <c r="G5199" t="s">
        <v>24</v>
      </c>
      <c r="H5199" s="2" t="s">
        <v>121</v>
      </c>
    </row>
    <row r="5200" spans="1:8" x14ac:dyDescent="0.35">
      <c r="A5200" t="s">
        <v>79</v>
      </c>
      <c r="B5200">
        <v>53</v>
      </c>
      <c r="C5200">
        <v>2024</v>
      </c>
      <c r="D5200" t="s">
        <v>213</v>
      </c>
      <c r="E5200" s="16">
        <v>202</v>
      </c>
      <c r="F5200" t="s">
        <v>214</v>
      </c>
      <c r="G5200" t="s">
        <v>24</v>
      </c>
      <c r="H5200" s="2" t="s">
        <v>121</v>
      </c>
    </row>
    <row r="5201" spans="1:21" x14ac:dyDescent="0.35">
      <c r="A5201" t="s">
        <v>80</v>
      </c>
      <c r="B5201">
        <v>54</v>
      </c>
      <c r="C5201">
        <v>2024</v>
      </c>
      <c r="D5201" t="s">
        <v>213</v>
      </c>
      <c r="E5201" s="16">
        <v>202</v>
      </c>
      <c r="F5201" t="s">
        <v>214</v>
      </c>
      <c r="G5201" t="s">
        <v>24</v>
      </c>
      <c r="H5201" s="2" t="s">
        <v>121</v>
      </c>
    </row>
    <row r="5202" spans="1:21" x14ac:dyDescent="0.35">
      <c r="A5202" t="s">
        <v>81</v>
      </c>
      <c r="B5202">
        <v>55</v>
      </c>
      <c r="C5202">
        <v>2024</v>
      </c>
      <c r="D5202" t="s">
        <v>213</v>
      </c>
      <c r="E5202" s="16">
        <v>202</v>
      </c>
      <c r="F5202" t="s">
        <v>214</v>
      </c>
      <c r="G5202" t="s">
        <v>24</v>
      </c>
      <c r="H5202" s="2" t="s">
        <v>121</v>
      </c>
    </row>
    <row r="5203" spans="1:21" x14ac:dyDescent="0.35">
      <c r="A5203" t="s">
        <v>82</v>
      </c>
      <c r="B5203">
        <v>56</v>
      </c>
      <c r="C5203">
        <v>2024</v>
      </c>
      <c r="D5203" t="s">
        <v>213</v>
      </c>
      <c r="E5203" s="16">
        <v>202</v>
      </c>
      <c r="F5203" t="s">
        <v>214</v>
      </c>
      <c r="G5203" t="s">
        <v>24</v>
      </c>
      <c r="H5203" s="2" t="s">
        <v>121</v>
      </c>
    </row>
    <row r="5204" spans="1:21" x14ac:dyDescent="0.35">
      <c r="A5204" t="s">
        <v>21</v>
      </c>
      <c r="B5204">
        <v>1</v>
      </c>
      <c r="C5204">
        <v>2024</v>
      </c>
      <c r="D5204" t="s">
        <v>215</v>
      </c>
      <c r="E5204">
        <v>203</v>
      </c>
      <c r="F5204" t="s">
        <v>216</v>
      </c>
      <c r="G5204" t="s">
        <v>217</v>
      </c>
      <c r="H5204" t="s">
        <v>25</v>
      </c>
      <c r="I5204">
        <v>318.25</v>
      </c>
      <c r="J5204" t="s">
        <v>126</v>
      </c>
      <c r="K5204">
        <v>4000</v>
      </c>
      <c r="L5204">
        <v>3</v>
      </c>
      <c r="M5204">
        <v>2</v>
      </c>
      <c r="N5204" t="s">
        <v>27</v>
      </c>
      <c r="O5204" t="s">
        <v>32</v>
      </c>
      <c r="P5204">
        <v>18</v>
      </c>
      <c r="Q5204" t="s">
        <v>32</v>
      </c>
      <c r="R5204" t="s">
        <v>27</v>
      </c>
      <c r="S5204">
        <v>8</v>
      </c>
      <c r="T5204">
        <v>230</v>
      </c>
      <c r="U5204" t="s">
        <v>39</v>
      </c>
    </row>
    <row r="5205" spans="1:21" x14ac:dyDescent="0.35">
      <c r="A5205" t="s">
        <v>30</v>
      </c>
      <c r="B5205">
        <v>2</v>
      </c>
      <c r="C5205">
        <v>2024</v>
      </c>
      <c r="D5205" t="s">
        <v>215</v>
      </c>
      <c r="E5205">
        <v>203</v>
      </c>
      <c r="F5205" t="s">
        <v>216</v>
      </c>
      <c r="G5205" t="s">
        <v>217</v>
      </c>
      <c r="H5205" t="s">
        <v>25</v>
      </c>
      <c r="I5205">
        <v>435</v>
      </c>
      <c r="J5205" t="s">
        <v>126</v>
      </c>
      <c r="K5205">
        <v>2000</v>
      </c>
      <c r="L5205">
        <v>3</v>
      </c>
      <c r="M5205">
        <v>2</v>
      </c>
      <c r="N5205" t="s">
        <v>27</v>
      </c>
      <c r="O5205" t="s">
        <v>27</v>
      </c>
      <c r="P5205">
        <v>18</v>
      </c>
      <c r="Q5205" t="s">
        <v>27</v>
      </c>
      <c r="R5205" t="s">
        <v>27</v>
      </c>
      <c r="S5205">
        <v>0</v>
      </c>
      <c r="T5205">
        <v>185</v>
      </c>
      <c r="U5205" t="s">
        <v>39</v>
      </c>
    </row>
    <row r="5206" spans="1:21" x14ac:dyDescent="0.35">
      <c r="A5206" t="s">
        <v>33</v>
      </c>
      <c r="B5206">
        <v>4</v>
      </c>
      <c r="C5206">
        <v>2024</v>
      </c>
      <c r="D5206" t="s">
        <v>215</v>
      </c>
      <c r="E5206">
        <v>203</v>
      </c>
      <c r="F5206" t="s">
        <v>216</v>
      </c>
      <c r="G5206" t="s">
        <v>217</v>
      </c>
      <c r="H5206" t="s">
        <v>25</v>
      </c>
      <c r="I5206">
        <v>272</v>
      </c>
      <c r="J5206" t="s">
        <v>126</v>
      </c>
      <c r="K5206">
        <v>2000</v>
      </c>
      <c r="L5206">
        <v>3</v>
      </c>
      <c r="M5206">
        <v>2</v>
      </c>
      <c r="N5206" t="s">
        <v>27</v>
      </c>
      <c r="O5206" t="s">
        <v>32</v>
      </c>
      <c r="Q5206" t="s">
        <v>32</v>
      </c>
      <c r="R5206" t="s">
        <v>27</v>
      </c>
      <c r="S5206">
        <v>24</v>
      </c>
      <c r="T5206">
        <v>170</v>
      </c>
      <c r="U5206" t="s">
        <v>29</v>
      </c>
    </row>
    <row r="5207" spans="1:21" x14ac:dyDescent="0.35">
      <c r="A5207" t="s">
        <v>34</v>
      </c>
      <c r="B5207">
        <v>5</v>
      </c>
      <c r="C5207">
        <v>2024</v>
      </c>
      <c r="D5207" t="s">
        <v>215</v>
      </c>
      <c r="E5207">
        <v>203</v>
      </c>
      <c r="F5207" t="s">
        <v>216</v>
      </c>
      <c r="G5207" t="s">
        <v>217</v>
      </c>
      <c r="H5207" t="s">
        <v>25</v>
      </c>
      <c r="I5207">
        <v>110</v>
      </c>
      <c r="J5207" t="s">
        <v>126</v>
      </c>
      <c r="K5207">
        <v>2000</v>
      </c>
      <c r="L5207">
        <v>3</v>
      </c>
      <c r="M5207">
        <v>2</v>
      </c>
      <c r="N5207" t="s">
        <v>27</v>
      </c>
      <c r="O5207" t="s">
        <v>27</v>
      </c>
      <c r="P5207">
        <v>18</v>
      </c>
      <c r="Q5207" t="s">
        <v>27</v>
      </c>
      <c r="R5207" t="s">
        <v>27</v>
      </c>
      <c r="S5207">
        <v>12</v>
      </c>
      <c r="T5207">
        <v>60</v>
      </c>
      <c r="U5207" t="s">
        <v>39</v>
      </c>
    </row>
    <row r="5208" spans="1:21" x14ac:dyDescent="0.35">
      <c r="A5208" t="s">
        <v>35</v>
      </c>
      <c r="B5208">
        <v>6</v>
      </c>
      <c r="C5208">
        <v>2024</v>
      </c>
      <c r="D5208" t="s">
        <v>215</v>
      </c>
      <c r="E5208">
        <v>203</v>
      </c>
      <c r="F5208" t="s">
        <v>216</v>
      </c>
      <c r="G5208" t="s">
        <v>217</v>
      </c>
      <c r="H5208" t="s">
        <v>25</v>
      </c>
      <c r="I5208">
        <v>280</v>
      </c>
      <c r="J5208" t="s">
        <v>126</v>
      </c>
      <c r="K5208">
        <v>4000</v>
      </c>
      <c r="L5208">
        <v>3</v>
      </c>
      <c r="M5208">
        <v>2</v>
      </c>
      <c r="N5208" t="s">
        <v>27</v>
      </c>
      <c r="O5208" t="s">
        <v>27</v>
      </c>
      <c r="P5208">
        <v>18</v>
      </c>
      <c r="Q5208" t="s">
        <v>27</v>
      </c>
      <c r="R5208" t="s">
        <v>27</v>
      </c>
      <c r="S5208">
        <v>0</v>
      </c>
      <c r="T5208">
        <v>200</v>
      </c>
      <c r="U5208" t="s">
        <v>29</v>
      </c>
    </row>
    <row r="5209" spans="1:21" x14ac:dyDescent="0.35">
      <c r="A5209" t="s">
        <v>36</v>
      </c>
      <c r="B5209">
        <v>8</v>
      </c>
      <c r="C5209">
        <v>2024</v>
      </c>
      <c r="D5209" t="s">
        <v>215</v>
      </c>
      <c r="E5209">
        <v>203</v>
      </c>
      <c r="F5209" t="s">
        <v>216</v>
      </c>
      <c r="G5209" t="s">
        <v>217</v>
      </c>
      <c r="H5209" t="s">
        <v>121</v>
      </c>
    </row>
    <row r="5210" spans="1:21" x14ac:dyDescent="0.35">
      <c r="A5210" t="s">
        <v>37</v>
      </c>
      <c r="B5210">
        <v>9</v>
      </c>
      <c r="C5210">
        <v>2024</v>
      </c>
      <c r="D5210" t="s">
        <v>215</v>
      </c>
      <c r="E5210">
        <v>203</v>
      </c>
      <c r="F5210" t="s">
        <v>216</v>
      </c>
      <c r="G5210" t="s">
        <v>217</v>
      </c>
      <c r="H5210" t="s">
        <v>25</v>
      </c>
      <c r="I5210">
        <v>210</v>
      </c>
      <c r="J5210" t="s">
        <v>126</v>
      </c>
      <c r="K5210">
        <v>2000</v>
      </c>
      <c r="L5210">
        <v>3</v>
      </c>
      <c r="M5210">
        <v>3</v>
      </c>
      <c r="N5210" t="s">
        <v>27</v>
      </c>
      <c r="O5210" t="s">
        <v>27</v>
      </c>
      <c r="Q5210" t="s">
        <v>27</v>
      </c>
      <c r="R5210" t="s">
        <v>27</v>
      </c>
      <c r="S5210">
        <v>12</v>
      </c>
      <c r="T5210">
        <v>230</v>
      </c>
      <c r="U5210" t="s">
        <v>39</v>
      </c>
    </row>
    <row r="5211" spans="1:21" x14ac:dyDescent="0.35">
      <c r="A5211" t="s">
        <v>38</v>
      </c>
      <c r="B5211">
        <v>10</v>
      </c>
      <c r="C5211">
        <v>2024</v>
      </c>
      <c r="D5211" t="s">
        <v>215</v>
      </c>
      <c r="E5211">
        <v>203</v>
      </c>
      <c r="F5211" t="s">
        <v>216</v>
      </c>
      <c r="G5211" t="s">
        <v>217</v>
      </c>
      <c r="H5211" t="s">
        <v>25</v>
      </c>
      <c r="I5211">
        <v>263</v>
      </c>
      <c r="J5211" t="s">
        <v>126</v>
      </c>
      <c r="K5211">
        <v>2000</v>
      </c>
      <c r="L5211">
        <v>3</v>
      </c>
      <c r="M5211">
        <v>2</v>
      </c>
      <c r="N5211" t="s">
        <v>27</v>
      </c>
      <c r="O5211" t="s">
        <v>27</v>
      </c>
      <c r="Q5211" t="s">
        <v>27</v>
      </c>
      <c r="R5211" t="s">
        <v>27</v>
      </c>
      <c r="S5211">
        <v>10</v>
      </c>
      <c r="T5211">
        <v>198</v>
      </c>
      <c r="U5211" t="s">
        <v>27</v>
      </c>
    </row>
    <row r="5212" spans="1:21" x14ac:dyDescent="0.35">
      <c r="A5212" t="s">
        <v>40</v>
      </c>
      <c r="B5212">
        <v>11</v>
      </c>
      <c r="C5212">
        <v>2024</v>
      </c>
      <c r="D5212" t="s">
        <v>215</v>
      </c>
      <c r="E5212">
        <v>203</v>
      </c>
      <c r="F5212" t="s">
        <v>216</v>
      </c>
      <c r="G5212" t="s">
        <v>217</v>
      </c>
      <c r="H5212" t="s">
        <v>25</v>
      </c>
      <c r="I5212">
        <v>185</v>
      </c>
      <c r="J5212" t="s">
        <v>126</v>
      </c>
      <c r="K5212">
        <v>4000</v>
      </c>
      <c r="L5212">
        <v>3</v>
      </c>
      <c r="M5212">
        <v>1</v>
      </c>
      <c r="N5212" t="s">
        <v>27</v>
      </c>
      <c r="O5212" t="s">
        <v>27</v>
      </c>
      <c r="P5212">
        <v>18</v>
      </c>
      <c r="Q5212" t="s">
        <v>27</v>
      </c>
      <c r="R5212" t="s">
        <v>27</v>
      </c>
      <c r="S5212">
        <v>0</v>
      </c>
      <c r="T5212">
        <v>130</v>
      </c>
      <c r="U5212" t="s">
        <v>27</v>
      </c>
    </row>
    <row r="5213" spans="1:21" x14ac:dyDescent="0.35">
      <c r="A5213" t="s">
        <v>41</v>
      </c>
      <c r="B5213">
        <v>12</v>
      </c>
      <c r="C5213">
        <v>2024</v>
      </c>
      <c r="D5213" t="s">
        <v>215</v>
      </c>
      <c r="E5213">
        <v>203</v>
      </c>
      <c r="F5213" t="s">
        <v>216</v>
      </c>
      <c r="G5213" t="s">
        <v>217</v>
      </c>
      <c r="H5213" t="s">
        <v>25</v>
      </c>
      <c r="I5213">
        <v>562</v>
      </c>
      <c r="J5213" t="s">
        <v>126</v>
      </c>
      <c r="K5213">
        <v>2000</v>
      </c>
      <c r="L5213">
        <v>3</v>
      </c>
      <c r="M5213">
        <v>2</v>
      </c>
      <c r="N5213" t="s">
        <v>27</v>
      </c>
      <c r="O5213" t="s">
        <v>27</v>
      </c>
      <c r="P5213">
        <v>18</v>
      </c>
      <c r="Q5213" t="s">
        <v>27</v>
      </c>
      <c r="R5213" t="s">
        <v>27</v>
      </c>
      <c r="S5213">
        <v>12</v>
      </c>
      <c r="T5213">
        <v>380</v>
      </c>
      <c r="U5213" t="s">
        <v>39</v>
      </c>
    </row>
    <row r="5214" spans="1:21" x14ac:dyDescent="0.35">
      <c r="A5214" t="s">
        <v>42</v>
      </c>
      <c r="B5214">
        <v>13</v>
      </c>
      <c r="C5214">
        <v>2024</v>
      </c>
      <c r="D5214" t="s">
        <v>215</v>
      </c>
      <c r="E5214">
        <v>203</v>
      </c>
      <c r="F5214" t="s">
        <v>216</v>
      </c>
      <c r="G5214" t="s">
        <v>217</v>
      </c>
      <c r="H5214" t="s">
        <v>25</v>
      </c>
      <c r="I5214">
        <v>50</v>
      </c>
      <c r="J5214" t="s">
        <v>126</v>
      </c>
      <c r="K5214">
        <v>4000</v>
      </c>
      <c r="L5214">
        <v>3</v>
      </c>
      <c r="M5214">
        <v>2</v>
      </c>
      <c r="N5214" t="s">
        <v>27</v>
      </c>
      <c r="O5214" t="s">
        <v>32</v>
      </c>
      <c r="P5214">
        <v>18</v>
      </c>
      <c r="Q5214" t="s">
        <v>32</v>
      </c>
      <c r="R5214" t="s">
        <v>27</v>
      </c>
      <c r="S5214">
        <v>10</v>
      </c>
      <c r="T5214">
        <v>100</v>
      </c>
      <c r="U5214" t="s">
        <v>29</v>
      </c>
    </row>
    <row r="5215" spans="1:21" x14ac:dyDescent="0.35">
      <c r="A5215" t="s">
        <v>43</v>
      </c>
      <c r="B5215">
        <v>15</v>
      </c>
      <c r="C5215">
        <v>2024</v>
      </c>
      <c r="D5215" t="s">
        <v>215</v>
      </c>
      <c r="E5215">
        <v>203</v>
      </c>
      <c r="F5215" t="s">
        <v>216</v>
      </c>
      <c r="G5215" t="s">
        <v>217</v>
      </c>
      <c r="H5215" t="s">
        <v>25</v>
      </c>
      <c r="I5215">
        <v>25</v>
      </c>
      <c r="J5215" t="s">
        <v>126</v>
      </c>
      <c r="K5215">
        <v>2000</v>
      </c>
      <c r="L5215">
        <v>3</v>
      </c>
      <c r="M5215">
        <v>2</v>
      </c>
      <c r="N5215" t="s">
        <v>32</v>
      </c>
      <c r="O5215" t="s">
        <v>27</v>
      </c>
      <c r="P5215">
        <v>18</v>
      </c>
      <c r="Q5215" t="s">
        <v>32</v>
      </c>
      <c r="R5215" t="s">
        <v>27</v>
      </c>
      <c r="S5215">
        <v>0</v>
      </c>
      <c r="T5215">
        <v>0</v>
      </c>
      <c r="U5215" t="s">
        <v>27</v>
      </c>
    </row>
    <row r="5216" spans="1:21" x14ac:dyDescent="0.35">
      <c r="A5216" t="s">
        <v>44</v>
      </c>
      <c r="B5216">
        <v>16</v>
      </c>
      <c r="C5216">
        <v>2024</v>
      </c>
      <c r="D5216" t="s">
        <v>215</v>
      </c>
      <c r="E5216">
        <v>203</v>
      </c>
      <c r="F5216" t="s">
        <v>216</v>
      </c>
      <c r="G5216" t="s">
        <v>217</v>
      </c>
      <c r="H5216" t="s">
        <v>25</v>
      </c>
      <c r="I5216">
        <v>185</v>
      </c>
      <c r="J5216" s="2" t="s">
        <v>126</v>
      </c>
      <c r="K5216">
        <v>2000</v>
      </c>
      <c r="L5216">
        <v>3</v>
      </c>
      <c r="M5216">
        <v>1</v>
      </c>
      <c r="N5216" t="s">
        <v>27</v>
      </c>
      <c r="O5216" t="s">
        <v>32</v>
      </c>
      <c r="P5216">
        <v>21</v>
      </c>
      <c r="Q5216" t="s">
        <v>27</v>
      </c>
      <c r="R5216" t="s">
        <v>27</v>
      </c>
      <c r="S5216">
        <v>16</v>
      </c>
      <c r="T5216">
        <v>170</v>
      </c>
      <c r="U5216" t="s">
        <v>27</v>
      </c>
    </row>
    <row r="5217" spans="1:21" x14ac:dyDescent="0.35">
      <c r="A5217" t="s">
        <v>45</v>
      </c>
      <c r="B5217">
        <v>17</v>
      </c>
      <c r="C5217">
        <v>2024</v>
      </c>
      <c r="D5217" t="s">
        <v>215</v>
      </c>
      <c r="E5217">
        <v>203</v>
      </c>
      <c r="F5217" t="s">
        <v>216</v>
      </c>
      <c r="G5217" t="s">
        <v>217</v>
      </c>
      <c r="H5217" t="s">
        <v>25</v>
      </c>
      <c r="I5217">
        <v>100</v>
      </c>
      <c r="J5217" s="2" t="s">
        <v>126</v>
      </c>
      <c r="K5217">
        <v>2000</v>
      </c>
      <c r="L5217">
        <v>3</v>
      </c>
      <c r="M5217">
        <v>1</v>
      </c>
      <c r="N5217" t="s">
        <v>27</v>
      </c>
      <c r="O5217" t="s">
        <v>27</v>
      </c>
      <c r="P5217">
        <v>18</v>
      </c>
      <c r="Q5217" t="s">
        <v>27</v>
      </c>
      <c r="R5217" t="s">
        <v>27</v>
      </c>
      <c r="S5217">
        <v>48</v>
      </c>
      <c r="T5217">
        <v>100</v>
      </c>
      <c r="U5217" t="s">
        <v>27</v>
      </c>
    </row>
    <row r="5218" spans="1:21" x14ac:dyDescent="0.35">
      <c r="A5218" t="s">
        <v>46</v>
      </c>
      <c r="B5218">
        <v>18</v>
      </c>
      <c r="C5218">
        <v>2024</v>
      </c>
      <c r="D5218" t="s">
        <v>215</v>
      </c>
      <c r="E5218">
        <v>203</v>
      </c>
      <c r="F5218" t="s">
        <v>216</v>
      </c>
      <c r="G5218" t="s">
        <v>217</v>
      </c>
      <c r="H5218" t="s">
        <v>25</v>
      </c>
      <c r="I5218">
        <v>100</v>
      </c>
      <c r="J5218" t="s">
        <v>126</v>
      </c>
      <c r="K5218">
        <v>2000</v>
      </c>
      <c r="L5218">
        <v>3</v>
      </c>
      <c r="M5218">
        <v>1</v>
      </c>
      <c r="N5218" t="s">
        <v>32</v>
      </c>
      <c r="O5218" t="s">
        <v>27</v>
      </c>
      <c r="P5218">
        <v>18</v>
      </c>
      <c r="Q5218" t="s">
        <v>27</v>
      </c>
      <c r="R5218" t="s">
        <v>27</v>
      </c>
      <c r="S5218">
        <v>10</v>
      </c>
      <c r="T5218">
        <v>50</v>
      </c>
      <c r="U5218" t="s">
        <v>27</v>
      </c>
    </row>
    <row r="5219" spans="1:21" x14ac:dyDescent="0.35">
      <c r="A5219" t="s">
        <v>47</v>
      </c>
      <c r="B5219">
        <v>19</v>
      </c>
      <c r="C5219">
        <v>2024</v>
      </c>
      <c r="D5219" t="s">
        <v>215</v>
      </c>
      <c r="E5219">
        <v>203</v>
      </c>
      <c r="F5219" t="s">
        <v>216</v>
      </c>
      <c r="G5219" t="s">
        <v>217</v>
      </c>
      <c r="H5219" t="s">
        <v>25</v>
      </c>
      <c r="I5219">
        <v>120</v>
      </c>
      <c r="J5219" t="s">
        <v>126</v>
      </c>
      <c r="K5219">
        <v>2000</v>
      </c>
      <c r="L5219">
        <v>3</v>
      </c>
      <c r="M5219">
        <v>1</v>
      </c>
      <c r="N5219" t="s">
        <v>27</v>
      </c>
      <c r="O5219" t="s">
        <v>27</v>
      </c>
      <c r="Q5219" t="s">
        <v>27</v>
      </c>
      <c r="R5219" t="s">
        <v>27</v>
      </c>
      <c r="S5219">
        <v>24</v>
      </c>
      <c r="T5219">
        <v>120</v>
      </c>
      <c r="U5219" t="s">
        <v>27</v>
      </c>
    </row>
    <row r="5220" spans="1:21" x14ac:dyDescent="0.35">
      <c r="A5220" t="s">
        <v>48</v>
      </c>
      <c r="B5220">
        <v>20</v>
      </c>
      <c r="C5220">
        <v>2024</v>
      </c>
      <c r="D5220" t="s">
        <v>215</v>
      </c>
      <c r="E5220">
        <v>203</v>
      </c>
      <c r="F5220" t="s">
        <v>216</v>
      </c>
      <c r="G5220" t="s">
        <v>217</v>
      </c>
      <c r="H5220" t="s">
        <v>25</v>
      </c>
      <c r="I5220">
        <v>168</v>
      </c>
      <c r="J5220" t="s">
        <v>126</v>
      </c>
      <c r="K5220">
        <v>2000</v>
      </c>
      <c r="L5220">
        <v>3</v>
      </c>
      <c r="M5220">
        <v>1</v>
      </c>
      <c r="N5220" t="s">
        <v>27</v>
      </c>
      <c r="O5220" t="s">
        <v>27</v>
      </c>
      <c r="Q5220" t="s">
        <v>32</v>
      </c>
      <c r="R5220" t="s">
        <v>27</v>
      </c>
      <c r="S5220">
        <v>12</v>
      </c>
      <c r="T5220">
        <v>168</v>
      </c>
      <c r="U5220" t="s">
        <v>39</v>
      </c>
    </row>
    <row r="5221" spans="1:21" x14ac:dyDescent="0.35">
      <c r="A5221" t="s">
        <v>49</v>
      </c>
      <c r="B5221">
        <v>21</v>
      </c>
      <c r="C5221">
        <v>2024</v>
      </c>
      <c r="D5221" t="s">
        <v>215</v>
      </c>
      <c r="E5221">
        <v>203</v>
      </c>
      <c r="F5221" t="s">
        <v>216</v>
      </c>
      <c r="G5221" t="s">
        <v>217</v>
      </c>
      <c r="H5221" t="s">
        <v>25</v>
      </c>
      <c r="I5221">
        <v>100</v>
      </c>
      <c r="J5221" t="s">
        <v>126</v>
      </c>
      <c r="K5221">
        <v>2000</v>
      </c>
      <c r="L5221">
        <v>3</v>
      </c>
      <c r="M5221">
        <v>1</v>
      </c>
      <c r="N5221" t="s">
        <v>27</v>
      </c>
      <c r="O5221" t="s">
        <v>27</v>
      </c>
      <c r="P5221">
        <v>18</v>
      </c>
      <c r="Q5221" t="s">
        <v>32</v>
      </c>
      <c r="R5221" t="s">
        <v>27</v>
      </c>
      <c r="S5221">
        <v>12</v>
      </c>
      <c r="T5221">
        <v>100</v>
      </c>
      <c r="U5221" t="s">
        <v>39</v>
      </c>
    </row>
    <row r="5222" spans="1:21" x14ac:dyDescent="0.35">
      <c r="A5222" t="s">
        <v>50</v>
      </c>
      <c r="B5222">
        <v>22</v>
      </c>
      <c r="C5222">
        <v>2024</v>
      </c>
      <c r="D5222" t="s">
        <v>215</v>
      </c>
      <c r="E5222">
        <v>203</v>
      </c>
      <c r="F5222" t="s">
        <v>216</v>
      </c>
      <c r="G5222" t="s">
        <v>217</v>
      </c>
      <c r="H5222" t="s">
        <v>25</v>
      </c>
      <c r="I5222">
        <v>250</v>
      </c>
      <c r="J5222" t="s">
        <v>126</v>
      </c>
      <c r="K5222">
        <v>1500</v>
      </c>
      <c r="L5222">
        <v>3</v>
      </c>
      <c r="M5222">
        <v>1</v>
      </c>
      <c r="N5222" t="s">
        <v>27</v>
      </c>
      <c r="O5222" t="s">
        <v>27</v>
      </c>
      <c r="P5222">
        <v>18</v>
      </c>
      <c r="Q5222" t="s">
        <v>27</v>
      </c>
      <c r="R5222" t="s">
        <v>27</v>
      </c>
      <c r="S5222">
        <v>4</v>
      </c>
      <c r="T5222">
        <v>80</v>
      </c>
      <c r="U5222" t="s">
        <v>27</v>
      </c>
    </row>
    <row r="5223" spans="1:21" x14ac:dyDescent="0.35">
      <c r="A5223" t="s">
        <v>51</v>
      </c>
      <c r="B5223">
        <v>23</v>
      </c>
      <c r="C5223">
        <v>2024</v>
      </c>
      <c r="D5223" t="s">
        <v>215</v>
      </c>
      <c r="E5223">
        <v>203</v>
      </c>
      <c r="F5223" t="s">
        <v>216</v>
      </c>
      <c r="G5223" t="s">
        <v>217</v>
      </c>
      <c r="H5223" t="s">
        <v>25</v>
      </c>
      <c r="I5223">
        <v>326</v>
      </c>
      <c r="J5223" t="s">
        <v>126</v>
      </c>
      <c r="K5223">
        <v>2000</v>
      </c>
      <c r="L5223">
        <v>3</v>
      </c>
      <c r="M5223">
        <v>3</v>
      </c>
      <c r="N5223" t="s">
        <v>27</v>
      </c>
      <c r="O5223" t="s">
        <v>27</v>
      </c>
      <c r="P5223">
        <v>18</v>
      </c>
      <c r="Q5223" t="s">
        <v>27</v>
      </c>
      <c r="R5223" t="s">
        <v>27</v>
      </c>
      <c r="S5223">
        <v>12</v>
      </c>
      <c r="T5223">
        <v>230</v>
      </c>
      <c r="U5223" t="s">
        <v>27</v>
      </c>
    </row>
    <row r="5224" spans="1:21" x14ac:dyDescent="0.35">
      <c r="A5224" t="s">
        <v>52</v>
      </c>
      <c r="B5224">
        <v>24</v>
      </c>
      <c r="C5224">
        <v>2024</v>
      </c>
      <c r="D5224" t="s">
        <v>215</v>
      </c>
      <c r="E5224">
        <v>203</v>
      </c>
      <c r="F5224" t="s">
        <v>216</v>
      </c>
      <c r="G5224" t="s">
        <v>217</v>
      </c>
      <c r="H5224" t="s">
        <v>25</v>
      </c>
      <c r="I5224">
        <v>865</v>
      </c>
      <c r="J5224" t="s">
        <v>126</v>
      </c>
      <c r="K5224">
        <v>2000</v>
      </c>
      <c r="L5224">
        <v>3</v>
      </c>
      <c r="M5224">
        <v>3</v>
      </c>
      <c r="N5224" t="s">
        <v>27</v>
      </c>
      <c r="O5224" t="s">
        <v>27</v>
      </c>
      <c r="Q5224" t="s">
        <v>27</v>
      </c>
      <c r="R5224" t="s">
        <v>27</v>
      </c>
      <c r="S5224">
        <v>12</v>
      </c>
      <c r="T5224">
        <v>600</v>
      </c>
      <c r="U5224" t="s">
        <v>27</v>
      </c>
    </row>
    <row r="5225" spans="1:21" x14ac:dyDescent="0.35">
      <c r="A5225" t="s">
        <v>53</v>
      </c>
      <c r="B5225">
        <v>25</v>
      </c>
      <c r="C5225">
        <v>2024</v>
      </c>
      <c r="D5225" t="s">
        <v>215</v>
      </c>
      <c r="E5225">
        <v>203</v>
      </c>
      <c r="F5225" t="s">
        <v>216</v>
      </c>
      <c r="G5225" t="s">
        <v>217</v>
      </c>
      <c r="H5225" t="s">
        <v>25</v>
      </c>
      <c r="I5225">
        <v>339</v>
      </c>
      <c r="J5225" t="s">
        <v>126</v>
      </c>
      <c r="K5225">
        <v>4000</v>
      </c>
      <c r="L5225">
        <v>3</v>
      </c>
      <c r="M5225">
        <v>1</v>
      </c>
      <c r="N5225" t="s">
        <v>27</v>
      </c>
      <c r="O5225" t="s">
        <v>27</v>
      </c>
      <c r="P5225">
        <v>18</v>
      </c>
      <c r="Q5225" t="s">
        <v>32</v>
      </c>
      <c r="R5225" t="s">
        <v>27</v>
      </c>
      <c r="S5225">
        <v>8</v>
      </c>
      <c r="T5225">
        <v>310</v>
      </c>
      <c r="U5225" t="s">
        <v>27</v>
      </c>
    </row>
    <row r="5226" spans="1:21" x14ac:dyDescent="0.35">
      <c r="A5226" t="s">
        <v>54</v>
      </c>
      <c r="B5226">
        <v>26</v>
      </c>
      <c r="C5226">
        <v>2024</v>
      </c>
      <c r="D5226" t="s">
        <v>215</v>
      </c>
      <c r="E5226">
        <v>203</v>
      </c>
      <c r="F5226" t="s">
        <v>216</v>
      </c>
      <c r="G5226" t="s">
        <v>217</v>
      </c>
      <c r="H5226" t="s">
        <v>25</v>
      </c>
      <c r="I5226">
        <v>156</v>
      </c>
      <c r="J5226" t="s">
        <v>126</v>
      </c>
      <c r="K5226">
        <v>2000</v>
      </c>
      <c r="L5226">
        <v>3</v>
      </c>
      <c r="M5226">
        <v>2</v>
      </c>
      <c r="N5226" t="s">
        <v>27</v>
      </c>
      <c r="O5226" t="s">
        <v>27</v>
      </c>
      <c r="Q5226" t="s">
        <v>27</v>
      </c>
      <c r="R5226" t="s">
        <v>27</v>
      </c>
      <c r="S5226">
        <v>0</v>
      </c>
      <c r="T5226">
        <v>80</v>
      </c>
      <c r="U5226" t="s">
        <v>27</v>
      </c>
    </row>
    <row r="5227" spans="1:21" x14ac:dyDescent="0.35">
      <c r="A5227" t="s">
        <v>55</v>
      </c>
      <c r="B5227">
        <v>27</v>
      </c>
      <c r="C5227">
        <v>2024</v>
      </c>
      <c r="D5227" t="s">
        <v>215</v>
      </c>
      <c r="E5227">
        <v>203</v>
      </c>
      <c r="F5227" t="s">
        <v>216</v>
      </c>
      <c r="G5227" t="s">
        <v>217</v>
      </c>
      <c r="H5227" t="s">
        <v>25</v>
      </c>
      <c r="I5227">
        <v>200</v>
      </c>
      <c r="J5227" t="s">
        <v>106</v>
      </c>
      <c r="K5227">
        <v>2080</v>
      </c>
      <c r="L5227">
        <v>4</v>
      </c>
      <c r="M5227">
        <v>2</v>
      </c>
      <c r="N5227" t="s">
        <v>27</v>
      </c>
      <c r="O5227" t="s">
        <v>27</v>
      </c>
      <c r="P5227">
        <v>21</v>
      </c>
      <c r="Q5227" t="s">
        <v>27</v>
      </c>
      <c r="R5227" t="s">
        <v>27</v>
      </c>
      <c r="S5227">
        <v>15</v>
      </c>
      <c r="T5227">
        <v>400</v>
      </c>
      <c r="U5227" t="s">
        <v>27</v>
      </c>
    </row>
    <row r="5228" spans="1:21" x14ac:dyDescent="0.35">
      <c r="A5228" t="s">
        <v>56</v>
      </c>
      <c r="B5228">
        <v>28</v>
      </c>
      <c r="C5228">
        <v>2024</v>
      </c>
      <c r="D5228" t="s">
        <v>215</v>
      </c>
      <c r="E5228">
        <v>203</v>
      </c>
      <c r="F5228" t="s">
        <v>216</v>
      </c>
      <c r="G5228" t="s">
        <v>217</v>
      </c>
      <c r="H5228" t="s">
        <v>25</v>
      </c>
      <c r="I5228">
        <v>100</v>
      </c>
      <c r="J5228" t="s">
        <v>126</v>
      </c>
      <c r="K5228">
        <v>2000</v>
      </c>
      <c r="L5228">
        <v>3</v>
      </c>
      <c r="M5228">
        <v>1</v>
      </c>
      <c r="N5228" t="s">
        <v>27</v>
      </c>
      <c r="O5228" t="s">
        <v>27</v>
      </c>
      <c r="P5228">
        <v>18</v>
      </c>
      <c r="Q5228" t="s">
        <v>32</v>
      </c>
      <c r="R5228" t="s">
        <v>27</v>
      </c>
      <c r="S5228">
        <v>0</v>
      </c>
      <c r="T5228">
        <v>125</v>
      </c>
      <c r="U5228" t="s">
        <v>27</v>
      </c>
    </row>
    <row r="5229" spans="1:21" x14ac:dyDescent="0.35">
      <c r="A5229" t="s">
        <v>57</v>
      </c>
      <c r="B5229">
        <v>29</v>
      </c>
      <c r="C5229">
        <v>2024</v>
      </c>
      <c r="D5229" t="s">
        <v>215</v>
      </c>
      <c r="E5229">
        <v>203</v>
      </c>
      <c r="F5229" t="s">
        <v>216</v>
      </c>
      <c r="G5229" t="s">
        <v>217</v>
      </c>
      <c r="H5229" t="s">
        <v>25</v>
      </c>
      <c r="I5229">
        <v>540</v>
      </c>
      <c r="J5229" s="2" t="s">
        <v>126</v>
      </c>
      <c r="K5229">
        <v>2000</v>
      </c>
      <c r="L5229">
        <v>3</v>
      </c>
      <c r="M5229">
        <v>2</v>
      </c>
      <c r="N5229" t="s">
        <v>27</v>
      </c>
      <c r="O5229" t="s">
        <v>27</v>
      </c>
      <c r="P5229">
        <v>18</v>
      </c>
      <c r="Q5229" t="s">
        <v>32</v>
      </c>
      <c r="R5229" t="s">
        <v>27</v>
      </c>
      <c r="S5229">
        <v>0</v>
      </c>
      <c r="T5229">
        <v>75</v>
      </c>
      <c r="U5229" t="s">
        <v>39</v>
      </c>
    </row>
    <row r="5230" spans="1:21" x14ac:dyDescent="0.35">
      <c r="A5230" t="s">
        <v>58</v>
      </c>
      <c r="B5230">
        <v>30</v>
      </c>
      <c r="C5230">
        <v>2024</v>
      </c>
      <c r="D5230" t="s">
        <v>215</v>
      </c>
      <c r="E5230">
        <v>203</v>
      </c>
      <c r="F5230" t="s">
        <v>216</v>
      </c>
      <c r="G5230" t="s">
        <v>217</v>
      </c>
      <c r="H5230" t="s">
        <v>25</v>
      </c>
      <c r="I5230">
        <v>544</v>
      </c>
      <c r="J5230" t="s">
        <v>126</v>
      </c>
      <c r="K5230">
        <v>2000</v>
      </c>
      <c r="L5230">
        <v>3</v>
      </c>
      <c r="M5230">
        <v>2</v>
      </c>
      <c r="N5230" t="s">
        <v>27</v>
      </c>
      <c r="O5230" t="s">
        <v>27</v>
      </c>
      <c r="P5230">
        <v>18</v>
      </c>
      <c r="Q5230" t="s">
        <v>27</v>
      </c>
      <c r="R5230" t="s">
        <v>27</v>
      </c>
      <c r="S5230">
        <v>12</v>
      </c>
      <c r="T5230">
        <v>870</v>
      </c>
      <c r="U5230" t="s">
        <v>27</v>
      </c>
    </row>
    <row r="5231" spans="1:21" x14ac:dyDescent="0.35">
      <c r="A5231" t="s">
        <v>59</v>
      </c>
      <c r="B5231">
        <v>31</v>
      </c>
      <c r="C5231">
        <v>2024</v>
      </c>
      <c r="D5231" t="s">
        <v>215</v>
      </c>
      <c r="E5231">
        <v>203</v>
      </c>
      <c r="F5231" t="s">
        <v>216</v>
      </c>
      <c r="G5231" t="s">
        <v>217</v>
      </c>
      <c r="H5231" t="s">
        <v>25</v>
      </c>
      <c r="I5231">
        <v>90</v>
      </c>
      <c r="J5231" t="s">
        <v>126</v>
      </c>
      <c r="K5231">
        <v>2000</v>
      </c>
      <c r="L5231">
        <v>3</v>
      </c>
      <c r="M5231">
        <v>3</v>
      </c>
      <c r="N5231" t="s">
        <v>27</v>
      </c>
      <c r="O5231" t="s">
        <v>32</v>
      </c>
      <c r="P5231">
        <v>19</v>
      </c>
      <c r="Q5231" t="s">
        <v>27</v>
      </c>
      <c r="R5231" t="s">
        <v>27</v>
      </c>
      <c r="S5231">
        <v>12</v>
      </c>
      <c r="T5231">
        <v>90</v>
      </c>
      <c r="U5231" t="s">
        <v>27</v>
      </c>
    </row>
    <row r="5232" spans="1:21" x14ac:dyDescent="0.35">
      <c r="A5232" t="s">
        <v>60</v>
      </c>
      <c r="B5232">
        <v>32</v>
      </c>
      <c r="C5232">
        <v>2024</v>
      </c>
      <c r="D5232" t="s">
        <v>215</v>
      </c>
      <c r="E5232">
        <v>203</v>
      </c>
      <c r="F5232" t="s">
        <v>216</v>
      </c>
      <c r="G5232" t="s">
        <v>217</v>
      </c>
      <c r="H5232" t="s">
        <v>25</v>
      </c>
      <c r="I5232">
        <v>375</v>
      </c>
      <c r="J5232" t="s">
        <v>126</v>
      </c>
      <c r="K5232">
        <v>2000</v>
      </c>
      <c r="L5232">
        <v>3</v>
      </c>
      <c r="M5232">
        <v>2</v>
      </c>
      <c r="N5232" t="s">
        <v>27</v>
      </c>
      <c r="O5232" t="s">
        <v>27</v>
      </c>
      <c r="P5232">
        <v>18</v>
      </c>
      <c r="Q5232" t="s">
        <v>32</v>
      </c>
      <c r="R5232" t="s">
        <v>27</v>
      </c>
      <c r="S5232">
        <v>12</v>
      </c>
      <c r="T5232">
        <v>200</v>
      </c>
      <c r="U5232" t="s">
        <v>39</v>
      </c>
    </row>
    <row r="5233" spans="1:21" x14ac:dyDescent="0.35">
      <c r="A5233" t="s">
        <v>61</v>
      </c>
      <c r="B5233">
        <v>33</v>
      </c>
      <c r="C5233">
        <v>2024</v>
      </c>
      <c r="D5233" t="s">
        <v>215</v>
      </c>
      <c r="E5233">
        <v>203</v>
      </c>
      <c r="F5233" t="s">
        <v>216</v>
      </c>
      <c r="G5233" t="s">
        <v>217</v>
      </c>
      <c r="H5233" t="s">
        <v>25</v>
      </c>
      <c r="I5233">
        <v>305</v>
      </c>
      <c r="J5233" t="s">
        <v>218</v>
      </c>
      <c r="K5233">
        <v>2000</v>
      </c>
      <c r="L5233">
        <v>3</v>
      </c>
      <c r="M5233">
        <v>1</v>
      </c>
      <c r="N5233" t="s">
        <v>27</v>
      </c>
      <c r="O5233" t="s">
        <v>27</v>
      </c>
      <c r="P5233">
        <v>18</v>
      </c>
      <c r="Q5233" t="s">
        <v>32</v>
      </c>
      <c r="R5233" t="s">
        <v>27</v>
      </c>
      <c r="S5233">
        <v>13</v>
      </c>
      <c r="T5233">
        <v>110</v>
      </c>
      <c r="U5233" t="s">
        <v>39</v>
      </c>
    </row>
    <row r="5234" spans="1:21" x14ac:dyDescent="0.35">
      <c r="A5234" t="s">
        <v>62</v>
      </c>
      <c r="B5234">
        <v>34</v>
      </c>
      <c r="C5234">
        <v>2024</v>
      </c>
      <c r="D5234" t="s">
        <v>215</v>
      </c>
      <c r="E5234">
        <v>203</v>
      </c>
      <c r="F5234" t="s">
        <v>216</v>
      </c>
      <c r="G5234" t="s">
        <v>217</v>
      </c>
      <c r="H5234" t="s">
        <v>25</v>
      </c>
      <c r="I5234">
        <v>600</v>
      </c>
      <c r="J5234" t="s">
        <v>126</v>
      </c>
      <c r="K5234">
        <v>4000</v>
      </c>
      <c r="L5234">
        <v>3</v>
      </c>
      <c r="M5234">
        <v>3</v>
      </c>
      <c r="N5234" t="s">
        <v>27</v>
      </c>
      <c r="O5234" t="s">
        <v>32</v>
      </c>
      <c r="P5234">
        <v>21</v>
      </c>
      <c r="Q5234" t="s">
        <v>27</v>
      </c>
      <c r="R5234" t="s">
        <v>27</v>
      </c>
      <c r="S5234">
        <v>10</v>
      </c>
      <c r="T5234">
        <v>350</v>
      </c>
      <c r="U5234" t="s">
        <v>27</v>
      </c>
    </row>
    <row r="5235" spans="1:21" x14ac:dyDescent="0.35">
      <c r="A5235" t="s">
        <v>63</v>
      </c>
      <c r="B5235">
        <v>35</v>
      </c>
      <c r="C5235">
        <v>2024</v>
      </c>
      <c r="D5235" t="s">
        <v>215</v>
      </c>
      <c r="E5235">
        <v>203</v>
      </c>
      <c r="F5235" t="s">
        <v>216</v>
      </c>
      <c r="G5235" t="s">
        <v>217</v>
      </c>
      <c r="H5235" t="s">
        <v>25</v>
      </c>
      <c r="I5235">
        <v>300</v>
      </c>
      <c r="J5235" t="s">
        <v>126</v>
      </c>
      <c r="K5235">
        <v>2000</v>
      </c>
      <c r="L5235">
        <v>3</v>
      </c>
      <c r="M5235">
        <v>2</v>
      </c>
      <c r="N5235" t="s">
        <v>27</v>
      </c>
      <c r="O5235" t="s">
        <v>27</v>
      </c>
      <c r="P5235">
        <v>18</v>
      </c>
      <c r="Q5235" t="s">
        <v>27</v>
      </c>
      <c r="R5235" t="s">
        <v>27</v>
      </c>
      <c r="S5235">
        <v>20</v>
      </c>
      <c r="T5235">
        <v>300</v>
      </c>
      <c r="U5235" t="s">
        <v>29</v>
      </c>
    </row>
    <row r="5236" spans="1:21" x14ac:dyDescent="0.35">
      <c r="A5236" t="s">
        <v>64</v>
      </c>
      <c r="B5236">
        <v>36</v>
      </c>
      <c r="C5236">
        <v>2024</v>
      </c>
      <c r="D5236" t="s">
        <v>215</v>
      </c>
      <c r="E5236">
        <v>203</v>
      </c>
      <c r="F5236" t="s">
        <v>216</v>
      </c>
      <c r="G5236" t="s">
        <v>217</v>
      </c>
      <c r="H5236" t="s">
        <v>25</v>
      </c>
      <c r="I5236">
        <v>125</v>
      </c>
      <c r="J5236" t="s">
        <v>126</v>
      </c>
      <c r="K5236">
        <v>2000</v>
      </c>
      <c r="L5236">
        <v>3</v>
      </c>
      <c r="M5236">
        <v>2</v>
      </c>
      <c r="N5236" t="s">
        <v>27</v>
      </c>
      <c r="O5236" t="s">
        <v>32</v>
      </c>
      <c r="Q5236" t="s">
        <v>27</v>
      </c>
      <c r="R5236" t="s">
        <v>27</v>
      </c>
      <c r="S5236">
        <v>12</v>
      </c>
      <c r="T5236">
        <v>125</v>
      </c>
      <c r="U5236" t="s">
        <v>27</v>
      </c>
    </row>
    <row r="5237" spans="1:21" x14ac:dyDescent="0.35">
      <c r="A5237" t="s">
        <v>65</v>
      </c>
      <c r="B5237">
        <v>37</v>
      </c>
      <c r="C5237">
        <v>2024</v>
      </c>
      <c r="D5237" t="s">
        <v>215</v>
      </c>
      <c r="E5237">
        <v>203</v>
      </c>
      <c r="F5237" t="s">
        <v>216</v>
      </c>
      <c r="G5237" t="s">
        <v>217</v>
      </c>
      <c r="H5237" t="s">
        <v>25</v>
      </c>
      <c r="I5237">
        <v>200</v>
      </c>
      <c r="J5237" t="s">
        <v>126</v>
      </c>
      <c r="K5237">
        <v>2000</v>
      </c>
      <c r="L5237">
        <v>3</v>
      </c>
      <c r="M5237">
        <v>2</v>
      </c>
      <c r="N5237" t="s">
        <v>27</v>
      </c>
      <c r="O5237" t="s">
        <v>27</v>
      </c>
      <c r="P5237">
        <v>18</v>
      </c>
      <c r="Q5237" t="s">
        <v>32</v>
      </c>
      <c r="R5237" t="s">
        <v>27</v>
      </c>
      <c r="S5237">
        <v>10</v>
      </c>
      <c r="T5237">
        <v>150</v>
      </c>
      <c r="U5237" t="s">
        <v>39</v>
      </c>
    </row>
    <row r="5238" spans="1:21" x14ac:dyDescent="0.35">
      <c r="A5238" t="s">
        <v>66</v>
      </c>
      <c r="B5238">
        <v>38</v>
      </c>
      <c r="C5238">
        <v>2024</v>
      </c>
      <c r="D5238" t="s">
        <v>215</v>
      </c>
      <c r="E5238">
        <v>203</v>
      </c>
      <c r="F5238" t="s">
        <v>216</v>
      </c>
      <c r="G5238" t="s">
        <v>217</v>
      </c>
      <c r="H5238" t="s">
        <v>25</v>
      </c>
      <c r="I5238">
        <v>100</v>
      </c>
      <c r="J5238" t="s">
        <v>126</v>
      </c>
      <c r="K5238">
        <v>2000</v>
      </c>
      <c r="L5238">
        <v>3</v>
      </c>
      <c r="M5238">
        <v>2</v>
      </c>
      <c r="N5238" t="s">
        <v>27</v>
      </c>
      <c r="O5238" t="s">
        <v>27</v>
      </c>
      <c r="P5238">
        <v>18</v>
      </c>
      <c r="Q5238" t="s">
        <v>27</v>
      </c>
      <c r="R5238" t="s">
        <v>27</v>
      </c>
      <c r="S5238">
        <v>0</v>
      </c>
      <c r="T5238">
        <v>200</v>
      </c>
      <c r="U5238" t="s">
        <v>27</v>
      </c>
    </row>
    <row r="5239" spans="1:21" x14ac:dyDescent="0.35">
      <c r="A5239" t="s">
        <v>67</v>
      </c>
      <c r="B5239">
        <v>39</v>
      </c>
      <c r="C5239">
        <v>2024</v>
      </c>
      <c r="D5239" t="s">
        <v>215</v>
      </c>
      <c r="E5239">
        <v>203</v>
      </c>
      <c r="F5239" t="s">
        <v>216</v>
      </c>
      <c r="G5239" t="s">
        <v>217</v>
      </c>
      <c r="H5239" t="s">
        <v>25</v>
      </c>
      <c r="I5239">
        <v>203.5</v>
      </c>
      <c r="J5239" t="s">
        <v>106</v>
      </c>
      <c r="K5239">
        <v>2000</v>
      </c>
      <c r="L5239">
        <v>4</v>
      </c>
      <c r="M5239">
        <v>2</v>
      </c>
      <c r="N5239" t="s">
        <v>27</v>
      </c>
      <c r="O5239" t="s">
        <v>27</v>
      </c>
      <c r="P5239">
        <v>18</v>
      </c>
      <c r="Q5239" t="s">
        <v>32</v>
      </c>
      <c r="R5239" t="s">
        <v>27</v>
      </c>
      <c r="S5239">
        <v>18</v>
      </c>
      <c r="T5239">
        <v>200</v>
      </c>
      <c r="U5239" t="s">
        <v>39</v>
      </c>
    </row>
    <row r="5240" spans="1:21" x14ac:dyDescent="0.35">
      <c r="A5240" t="s">
        <v>68</v>
      </c>
      <c r="B5240">
        <v>40</v>
      </c>
      <c r="C5240">
        <v>2024</v>
      </c>
      <c r="D5240" t="s">
        <v>215</v>
      </c>
      <c r="E5240">
        <v>203</v>
      </c>
      <c r="F5240" t="s">
        <v>216</v>
      </c>
      <c r="G5240" t="s">
        <v>217</v>
      </c>
      <c r="H5240" t="s">
        <v>25</v>
      </c>
      <c r="I5240">
        <v>275</v>
      </c>
      <c r="J5240" t="s">
        <v>126</v>
      </c>
      <c r="K5240">
        <v>2000</v>
      </c>
      <c r="L5240">
        <v>3</v>
      </c>
      <c r="M5240">
        <v>2</v>
      </c>
      <c r="N5240" t="s">
        <v>27</v>
      </c>
      <c r="O5240" t="s">
        <v>32</v>
      </c>
      <c r="P5240">
        <v>18</v>
      </c>
      <c r="Q5240" t="s">
        <v>32</v>
      </c>
      <c r="R5240" t="s">
        <v>27</v>
      </c>
      <c r="S5240">
        <v>12</v>
      </c>
      <c r="T5240">
        <v>150</v>
      </c>
      <c r="U5240" t="s">
        <v>39</v>
      </c>
    </row>
    <row r="5241" spans="1:21" x14ac:dyDescent="0.35">
      <c r="A5241" t="s">
        <v>69</v>
      </c>
      <c r="B5241">
        <v>41</v>
      </c>
      <c r="C5241">
        <v>2024</v>
      </c>
      <c r="D5241" t="s">
        <v>215</v>
      </c>
      <c r="E5241">
        <v>203</v>
      </c>
      <c r="F5241" t="s">
        <v>216</v>
      </c>
      <c r="G5241" t="s">
        <v>217</v>
      </c>
      <c r="H5241" t="s">
        <v>25</v>
      </c>
      <c r="I5241">
        <v>160</v>
      </c>
      <c r="J5241" t="s">
        <v>126</v>
      </c>
      <c r="K5241">
        <v>1440</v>
      </c>
      <c r="L5241">
        <v>3</v>
      </c>
      <c r="M5241">
        <v>2</v>
      </c>
      <c r="N5241" t="s">
        <v>27</v>
      </c>
      <c r="O5241" t="s">
        <v>27</v>
      </c>
      <c r="P5241">
        <v>18</v>
      </c>
      <c r="Q5241" t="s">
        <v>27</v>
      </c>
      <c r="R5241" t="s">
        <v>27</v>
      </c>
      <c r="S5241">
        <v>0</v>
      </c>
      <c r="T5241">
        <v>160</v>
      </c>
      <c r="U5241" t="s">
        <v>39</v>
      </c>
    </row>
    <row r="5242" spans="1:21" x14ac:dyDescent="0.35">
      <c r="A5242" t="s">
        <v>70</v>
      </c>
      <c r="B5242">
        <v>42</v>
      </c>
      <c r="C5242">
        <v>2024</v>
      </c>
      <c r="D5242" t="s">
        <v>215</v>
      </c>
      <c r="E5242">
        <v>203</v>
      </c>
      <c r="F5242" t="s">
        <v>216</v>
      </c>
      <c r="G5242" t="s">
        <v>217</v>
      </c>
      <c r="H5242" t="s">
        <v>25</v>
      </c>
      <c r="I5242">
        <v>25</v>
      </c>
      <c r="J5242" t="s">
        <v>126</v>
      </c>
      <c r="K5242">
        <v>2000</v>
      </c>
      <c r="L5242">
        <v>3</v>
      </c>
      <c r="M5242">
        <v>2</v>
      </c>
      <c r="N5242" t="s">
        <v>27</v>
      </c>
      <c r="O5242" t="s">
        <v>32</v>
      </c>
      <c r="P5242">
        <v>21</v>
      </c>
      <c r="Q5242" t="s">
        <v>27</v>
      </c>
      <c r="R5242" t="s">
        <v>27</v>
      </c>
      <c r="S5242">
        <v>6</v>
      </c>
      <c r="T5242">
        <v>400</v>
      </c>
      <c r="U5242" t="s">
        <v>27</v>
      </c>
    </row>
    <row r="5243" spans="1:21" x14ac:dyDescent="0.35">
      <c r="A5243" t="s">
        <v>71</v>
      </c>
      <c r="B5243">
        <v>44</v>
      </c>
      <c r="C5243">
        <v>2024</v>
      </c>
      <c r="D5243" t="s">
        <v>215</v>
      </c>
      <c r="E5243">
        <v>203</v>
      </c>
      <c r="F5243" t="s">
        <v>216</v>
      </c>
      <c r="G5243" t="s">
        <v>217</v>
      </c>
      <c r="H5243" t="s">
        <v>25</v>
      </c>
      <c r="I5243">
        <v>30</v>
      </c>
      <c r="J5243" t="s">
        <v>126</v>
      </c>
      <c r="K5243">
        <v>2000</v>
      </c>
      <c r="L5243">
        <v>3</v>
      </c>
      <c r="M5243">
        <v>2</v>
      </c>
      <c r="N5243" t="s">
        <v>27</v>
      </c>
      <c r="O5243" t="s">
        <v>32</v>
      </c>
      <c r="P5243">
        <v>18</v>
      </c>
      <c r="Q5243" t="s">
        <v>27</v>
      </c>
      <c r="R5243" t="s">
        <v>27</v>
      </c>
      <c r="S5243">
        <v>10</v>
      </c>
      <c r="T5243">
        <v>60</v>
      </c>
      <c r="U5243" t="s">
        <v>27</v>
      </c>
    </row>
    <row r="5244" spans="1:21" x14ac:dyDescent="0.35">
      <c r="A5244" t="s">
        <v>72</v>
      </c>
      <c r="B5244">
        <v>45</v>
      </c>
      <c r="C5244">
        <v>2024</v>
      </c>
      <c r="D5244" t="s">
        <v>215</v>
      </c>
      <c r="E5244">
        <v>203</v>
      </c>
      <c r="F5244" t="s">
        <v>216</v>
      </c>
      <c r="G5244" t="s">
        <v>217</v>
      </c>
      <c r="H5244" t="s">
        <v>25</v>
      </c>
      <c r="I5244">
        <v>100</v>
      </c>
      <c r="J5244" t="s">
        <v>126</v>
      </c>
      <c r="K5244">
        <v>4000</v>
      </c>
      <c r="L5244">
        <v>3</v>
      </c>
      <c r="M5244">
        <v>2</v>
      </c>
      <c r="N5244" t="s">
        <v>27</v>
      </c>
      <c r="O5244" t="s">
        <v>32</v>
      </c>
      <c r="P5244">
        <v>18</v>
      </c>
      <c r="Q5244" t="s">
        <v>32</v>
      </c>
      <c r="R5244" t="s">
        <v>27</v>
      </c>
      <c r="S5244">
        <v>6</v>
      </c>
      <c r="T5244">
        <v>300</v>
      </c>
      <c r="U5244" t="s">
        <v>29</v>
      </c>
    </row>
    <row r="5245" spans="1:21" x14ac:dyDescent="0.35">
      <c r="A5245" t="s">
        <v>73</v>
      </c>
      <c r="B5245">
        <v>46</v>
      </c>
      <c r="C5245">
        <v>2024</v>
      </c>
      <c r="D5245" t="s">
        <v>215</v>
      </c>
      <c r="E5245">
        <v>203</v>
      </c>
      <c r="F5245" t="s">
        <v>216</v>
      </c>
      <c r="G5245" t="s">
        <v>217</v>
      </c>
      <c r="H5245" t="s">
        <v>25</v>
      </c>
      <c r="I5245">
        <v>175</v>
      </c>
      <c r="J5245" t="s">
        <v>126</v>
      </c>
      <c r="K5245">
        <v>2000</v>
      </c>
      <c r="L5245">
        <v>3</v>
      </c>
      <c r="M5245">
        <v>2</v>
      </c>
      <c r="N5245" t="s">
        <v>27</v>
      </c>
      <c r="O5245" t="s">
        <v>32</v>
      </c>
      <c r="P5245">
        <v>18</v>
      </c>
      <c r="Q5245" t="s">
        <v>27</v>
      </c>
      <c r="R5245" t="s">
        <v>27</v>
      </c>
      <c r="S5245">
        <v>0</v>
      </c>
      <c r="T5245">
        <v>250</v>
      </c>
      <c r="U5245" t="s">
        <v>27</v>
      </c>
    </row>
    <row r="5246" spans="1:21" x14ac:dyDescent="0.35">
      <c r="A5246" t="s">
        <v>74</v>
      </c>
      <c r="B5246">
        <v>47</v>
      </c>
      <c r="C5246">
        <v>2024</v>
      </c>
      <c r="D5246" t="s">
        <v>215</v>
      </c>
      <c r="E5246">
        <v>203</v>
      </c>
      <c r="F5246" t="s">
        <v>216</v>
      </c>
      <c r="G5246" t="s">
        <v>217</v>
      </c>
      <c r="H5246" t="s">
        <v>25</v>
      </c>
      <c r="I5246">
        <v>435</v>
      </c>
      <c r="J5246" t="s">
        <v>126</v>
      </c>
      <c r="K5246">
        <v>2000</v>
      </c>
      <c r="L5246">
        <v>3</v>
      </c>
      <c r="M5246">
        <v>2</v>
      </c>
      <c r="N5246" t="s">
        <v>27</v>
      </c>
      <c r="O5246" t="s">
        <v>32</v>
      </c>
      <c r="P5246">
        <v>18</v>
      </c>
      <c r="Q5246" t="s">
        <v>32</v>
      </c>
      <c r="R5246" t="s">
        <v>27</v>
      </c>
      <c r="S5246">
        <v>10</v>
      </c>
      <c r="T5246">
        <v>235</v>
      </c>
      <c r="U5246" t="s">
        <v>39</v>
      </c>
    </row>
    <row r="5247" spans="1:21" x14ac:dyDescent="0.35">
      <c r="A5247" t="s">
        <v>75</v>
      </c>
      <c r="B5247">
        <v>48</v>
      </c>
      <c r="C5247">
        <v>2024</v>
      </c>
      <c r="D5247" t="s">
        <v>215</v>
      </c>
      <c r="E5247">
        <v>203</v>
      </c>
      <c r="F5247" t="s">
        <v>216</v>
      </c>
      <c r="G5247" t="s">
        <v>217</v>
      </c>
      <c r="H5247" t="s">
        <v>25</v>
      </c>
      <c r="I5247">
        <v>357</v>
      </c>
      <c r="J5247" t="s">
        <v>126</v>
      </c>
      <c r="K5247">
        <v>2000</v>
      </c>
      <c r="L5247">
        <v>3</v>
      </c>
      <c r="M5247">
        <v>2</v>
      </c>
      <c r="N5247" t="s">
        <v>27</v>
      </c>
      <c r="O5247" t="s">
        <v>27</v>
      </c>
      <c r="P5247">
        <v>18</v>
      </c>
      <c r="Q5247" t="s">
        <v>27</v>
      </c>
      <c r="R5247" t="s">
        <v>27</v>
      </c>
      <c r="S5247">
        <v>16</v>
      </c>
      <c r="T5247">
        <v>193</v>
      </c>
      <c r="U5247" t="s">
        <v>39</v>
      </c>
    </row>
    <row r="5248" spans="1:21" x14ac:dyDescent="0.35">
      <c r="A5248" t="s">
        <v>76</v>
      </c>
      <c r="B5248">
        <v>49</v>
      </c>
      <c r="C5248">
        <v>2024</v>
      </c>
      <c r="D5248" t="s">
        <v>215</v>
      </c>
      <c r="E5248">
        <v>203</v>
      </c>
      <c r="F5248" t="s">
        <v>216</v>
      </c>
      <c r="G5248" t="s">
        <v>217</v>
      </c>
      <c r="H5248" t="s">
        <v>25</v>
      </c>
      <c r="I5248">
        <v>160</v>
      </c>
      <c r="J5248" t="s">
        <v>126</v>
      </c>
      <c r="K5248">
        <v>2000</v>
      </c>
      <c r="L5248">
        <v>3</v>
      </c>
      <c r="M5248">
        <v>2</v>
      </c>
      <c r="N5248" t="s">
        <v>27</v>
      </c>
      <c r="O5248" t="s">
        <v>32</v>
      </c>
      <c r="Q5248" t="s">
        <v>27</v>
      </c>
      <c r="R5248" t="s">
        <v>27</v>
      </c>
      <c r="S5248">
        <v>20</v>
      </c>
      <c r="T5248">
        <v>88</v>
      </c>
      <c r="U5248" t="s">
        <v>27</v>
      </c>
    </row>
    <row r="5249" spans="1:21" x14ac:dyDescent="0.35">
      <c r="A5249" t="s">
        <v>77</v>
      </c>
      <c r="B5249">
        <v>50</v>
      </c>
      <c r="C5249">
        <v>2024</v>
      </c>
      <c r="D5249" t="s">
        <v>215</v>
      </c>
      <c r="E5249">
        <v>203</v>
      </c>
      <c r="F5249" t="s">
        <v>216</v>
      </c>
      <c r="G5249" t="s">
        <v>217</v>
      </c>
      <c r="H5249" t="s">
        <v>25</v>
      </c>
      <c r="I5249">
        <v>345</v>
      </c>
      <c r="J5249" t="s">
        <v>126</v>
      </c>
      <c r="K5249">
        <v>2000</v>
      </c>
      <c r="L5249">
        <v>3</v>
      </c>
      <c r="M5249">
        <v>3</v>
      </c>
      <c r="N5249" t="s">
        <v>27</v>
      </c>
      <c r="O5249" t="s">
        <v>27</v>
      </c>
      <c r="Q5249" t="s">
        <v>27</v>
      </c>
      <c r="R5249" t="s">
        <v>27</v>
      </c>
      <c r="S5249">
        <v>10</v>
      </c>
      <c r="T5249">
        <v>415</v>
      </c>
      <c r="U5249" t="s">
        <v>29</v>
      </c>
    </row>
    <row r="5250" spans="1:21" x14ac:dyDescent="0.35">
      <c r="A5250" t="s">
        <v>78</v>
      </c>
      <c r="B5250">
        <v>51</v>
      </c>
      <c r="C5250">
        <v>2024</v>
      </c>
      <c r="D5250" t="s">
        <v>215</v>
      </c>
      <c r="E5250">
        <v>203</v>
      </c>
      <c r="F5250" t="s">
        <v>216</v>
      </c>
      <c r="G5250" t="s">
        <v>217</v>
      </c>
      <c r="H5250" t="s">
        <v>25</v>
      </c>
      <c r="I5250">
        <v>325</v>
      </c>
      <c r="J5250" t="s">
        <v>126</v>
      </c>
      <c r="K5250">
        <v>2000</v>
      </c>
      <c r="L5250">
        <v>3</v>
      </c>
      <c r="M5250">
        <v>2</v>
      </c>
      <c r="N5250" t="s">
        <v>27</v>
      </c>
      <c r="O5250" t="s">
        <v>27</v>
      </c>
      <c r="P5250">
        <v>18</v>
      </c>
      <c r="Q5250" t="s">
        <v>27</v>
      </c>
      <c r="R5250" t="s">
        <v>27</v>
      </c>
      <c r="S5250">
        <v>10</v>
      </c>
      <c r="T5250">
        <v>450</v>
      </c>
      <c r="U5250" t="s">
        <v>219</v>
      </c>
    </row>
    <row r="5251" spans="1:21" x14ac:dyDescent="0.35">
      <c r="A5251" t="s">
        <v>79</v>
      </c>
      <c r="B5251">
        <v>53</v>
      </c>
      <c r="C5251">
        <v>2024</v>
      </c>
      <c r="D5251" t="s">
        <v>215</v>
      </c>
      <c r="E5251">
        <v>203</v>
      </c>
      <c r="F5251" t="s">
        <v>216</v>
      </c>
      <c r="G5251" t="s">
        <v>217</v>
      </c>
      <c r="H5251" t="s">
        <v>25</v>
      </c>
      <c r="I5251">
        <v>100</v>
      </c>
      <c r="J5251" t="s">
        <v>126</v>
      </c>
      <c r="K5251">
        <v>4000</v>
      </c>
      <c r="L5251">
        <v>3</v>
      </c>
      <c r="M5251">
        <v>2</v>
      </c>
      <c r="N5251" t="s">
        <v>27</v>
      </c>
      <c r="O5251" t="s">
        <v>27</v>
      </c>
      <c r="P5251">
        <v>18</v>
      </c>
      <c r="Q5251" t="s">
        <v>27</v>
      </c>
      <c r="R5251" t="s">
        <v>27</v>
      </c>
      <c r="S5251">
        <v>10</v>
      </c>
      <c r="T5251">
        <v>406</v>
      </c>
      <c r="U5251" t="s">
        <v>39</v>
      </c>
    </row>
    <row r="5252" spans="1:21" x14ac:dyDescent="0.35">
      <c r="A5252" t="s">
        <v>80</v>
      </c>
      <c r="B5252">
        <v>54</v>
      </c>
      <c r="C5252">
        <v>2024</v>
      </c>
      <c r="D5252" t="s">
        <v>215</v>
      </c>
      <c r="E5252">
        <v>203</v>
      </c>
      <c r="F5252" t="s">
        <v>216</v>
      </c>
      <c r="G5252" t="s">
        <v>217</v>
      </c>
      <c r="H5252" t="s">
        <v>25</v>
      </c>
      <c r="I5252">
        <v>515</v>
      </c>
      <c r="J5252" t="s">
        <v>126</v>
      </c>
      <c r="K5252">
        <v>2000</v>
      </c>
      <c r="L5252">
        <v>3</v>
      </c>
      <c r="M5252">
        <v>2</v>
      </c>
      <c r="N5252" t="s">
        <v>27</v>
      </c>
      <c r="O5252" t="s">
        <v>32</v>
      </c>
      <c r="P5252">
        <v>18</v>
      </c>
      <c r="Q5252" t="s">
        <v>27</v>
      </c>
      <c r="R5252" t="s">
        <v>27</v>
      </c>
      <c r="S5252">
        <v>7</v>
      </c>
      <c r="T5252">
        <v>250</v>
      </c>
      <c r="U5252" t="s">
        <v>27</v>
      </c>
    </row>
    <row r="5253" spans="1:21" x14ac:dyDescent="0.35">
      <c r="A5253" t="s">
        <v>81</v>
      </c>
      <c r="B5253">
        <v>55</v>
      </c>
      <c r="C5253">
        <v>2024</v>
      </c>
      <c r="D5253" t="s">
        <v>215</v>
      </c>
      <c r="E5253">
        <v>203</v>
      </c>
      <c r="F5253" t="s">
        <v>216</v>
      </c>
      <c r="G5253" t="s">
        <v>217</v>
      </c>
      <c r="H5253" t="s">
        <v>25</v>
      </c>
      <c r="I5253">
        <v>135</v>
      </c>
      <c r="J5253" t="s">
        <v>220</v>
      </c>
      <c r="K5253">
        <v>2000</v>
      </c>
      <c r="L5253">
        <v>2</v>
      </c>
      <c r="M5253">
        <v>2</v>
      </c>
      <c r="N5253" t="s">
        <v>27</v>
      </c>
      <c r="O5253" t="s">
        <v>27</v>
      </c>
      <c r="P5253">
        <v>18</v>
      </c>
      <c r="Q5253" t="s">
        <v>27</v>
      </c>
      <c r="R5253" t="s">
        <v>27</v>
      </c>
      <c r="S5253">
        <v>15</v>
      </c>
      <c r="T5253">
        <v>60</v>
      </c>
      <c r="U5253" t="s">
        <v>27</v>
      </c>
    </row>
    <row r="5254" spans="1:21" x14ac:dyDescent="0.35">
      <c r="A5254" t="s">
        <v>82</v>
      </c>
      <c r="B5254">
        <v>56</v>
      </c>
      <c r="C5254">
        <v>2024</v>
      </c>
      <c r="D5254" t="s">
        <v>215</v>
      </c>
      <c r="E5254">
        <v>203</v>
      </c>
      <c r="F5254" t="s">
        <v>216</v>
      </c>
      <c r="G5254" t="s">
        <v>217</v>
      </c>
      <c r="H5254" t="s">
        <v>25</v>
      </c>
      <c r="I5254">
        <v>125</v>
      </c>
      <c r="J5254" t="s">
        <v>126</v>
      </c>
      <c r="K5254">
        <v>2000</v>
      </c>
      <c r="L5254">
        <v>3</v>
      </c>
      <c r="M5254">
        <v>2</v>
      </c>
      <c r="N5254" t="s">
        <v>27</v>
      </c>
      <c r="O5254" t="s">
        <v>32</v>
      </c>
      <c r="P5254">
        <v>18</v>
      </c>
      <c r="Q5254" t="s">
        <v>27</v>
      </c>
      <c r="R5254" t="s">
        <v>27</v>
      </c>
      <c r="S5254">
        <v>16</v>
      </c>
      <c r="T5254">
        <v>250</v>
      </c>
      <c r="U5254" t="s">
        <v>27</v>
      </c>
    </row>
    <row r="5255" spans="1:21" x14ac:dyDescent="0.35">
      <c r="A5255" t="s">
        <v>21</v>
      </c>
      <c r="B5255">
        <v>1</v>
      </c>
      <c r="C5255">
        <v>2024</v>
      </c>
      <c r="D5255" t="s">
        <v>221</v>
      </c>
      <c r="E5255" s="16">
        <v>204</v>
      </c>
      <c r="F5255" t="s">
        <v>222</v>
      </c>
      <c r="G5255" t="s">
        <v>210</v>
      </c>
      <c r="H5255" t="s">
        <v>25</v>
      </c>
      <c r="I5255">
        <v>25</v>
      </c>
      <c r="J5255" t="s">
        <v>106</v>
      </c>
      <c r="K5255">
        <v>0</v>
      </c>
      <c r="L5255">
        <v>4</v>
      </c>
      <c r="M5255">
        <v>1</v>
      </c>
      <c r="N5255" s="2" t="s">
        <v>32</v>
      </c>
      <c r="O5255" t="s">
        <v>32</v>
      </c>
      <c r="Q5255" t="s">
        <v>32</v>
      </c>
      <c r="R5255" t="s">
        <v>27</v>
      </c>
      <c r="S5255">
        <v>0</v>
      </c>
      <c r="T5255">
        <v>0</v>
      </c>
      <c r="U5255" s="2" t="s">
        <v>29</v>
      </c>
    </row>
    <row r="5256" spans="1:21" x14ac:dyDescent="0.35">
      <c r="A5256" t="s">
        <v>30</v>
      </c>
      <c r="B5256">
        <v>2</v>
      </c>
      <c r="C5256">
        <v>2024</v>
      </c>
      <c r="D5256" t="s">
        <v>221</v>
      </c>
      <c r="E5256" s="16">
        <v>204</v>
      </c>
      <c r="F5256" t="s">
        <v>222</v>
      </c>
      <c r="G5256" t="s">
        <v>210</v>
      </c>
      <c r="H5256" s="2" t="s">
        <v>121</v>
      </c>
      <c r="N5256" s="2"/>
      <c r="U5256" s="2"/>
    </row>
    <row r="5257" spans="1:21" x14ac:dyDescent="0.35">
      <c r="A5257" t="s">
        <v>33</v>
      </c>
      <c r="B5257">
        <v>4</v>
      </c>
      <c r="C5257">
        <v>2024</v>
      </c>
      <c r="D5257" t="s">
        <v>221</v>
      </c>
      <c r="E5257" s="16">
        <v>204</v>
      </c>
      <c r="F5257" t="s">
        <v>222</v>
      </c>
      <c r="G5257" t="s">
        <v>210</v>
      </c>
      <c r="H5257" t="s">
        <v>25</v>
      </c>
      <c r="I5257">
        <v>40</v>
      </c>
      <c r="J5257" t="s">
        <v>106</v>
      </c>
      <c r="K5257">
        <v>0</v>
      </c>
      <c r="L5257">
        <v>4</v>
      </c>
      <c r="M5257">
        <v>1</v>
      </c>
      <c r="N5257" s="2" t="s">
        <v>32</v>
      </c>
      <c r="O5257" t="s">
        <v>32</v>
      </c>
      <c r="Q5257" t="s">
        <v>32</v>
      </c>
      <c r="R5257" t="s">
        <v>27</v>
      </c>
      <c r="S5257">
        <v>0</v>
      </c>
      <c r="T5257">
        <v>0</v>
      </c>
      <c r="U5257" s="2" t="s">
        <v>27</v>
      </c>
    </row>
    <row r="5258" spans="1:21" x14ac:dyDescent="0.35">
      <c r="A5258" t="s">
        <v>34</v>
      </c>
      <c r="B5258">
        <v>5</v>
      </c>
      <c r="C5258">
        <v>2024</v>
      </c>
      <c r="D5258" t="s">
        <v>221</v>
      </c>
      <c r="E5258" s="16">
        <v>204</v>
      </c>
      <c r="F5258" t="s">
        <v>222</v>
      </c>
      <c r="G5258" t="s">
        <v>210</v>
      </c>
      <c r="H5258" t="s">
        <v>25</v>
      </c>
      <c r="I5258">
        <v>50</v>
      </c>
      <c r="J5258" t="s">
        <v>106</v>
      </c>
      <c r="K5258">
        <v>0</v>
      </c>
      <c r="L5258">
        <v>4</v>
      </c>
      <c r="M5258">
        <v>1</v>
      </c>
      <c r="N5258" s="2" t="s">
        <v>27</v>
      </c>
      <c r="O5258" t="s">
        <v>27</v>
      </c>
      <c r="Q5258" t="s">
        <v>32</v>
      </c>
      <c r="R5258" t="s">
        <v>27</v>
      </c>
      <c r="S5258">
        <v>0</v>
      </c>
      <c r="T5258">
        <v>0</v>
      </c>
      <c r="U5258" s="2" t="s">
        <v>27</v>
      </c>
    </row>
    <row r="5259" spans="1:21" x14ac:dyDescent="0.35">
      <c r="A5259" t="s">
        <v>35</v>
      </c>
      <c r="B5259">
        <v>6</v>
      </c>
      <c r="C5259">
        <v>2024</v>
      </c>
      <c r="D5259" t="s">
        <v>221</v>
      </c>
      <c r="E5259" s="16">
        <v>204</v>
      </c>
      <c r="F5259" t="s">
        <v>222</v>
      </c>
      <c r="G5259" t="s">
        <v>210</v>
      </c>
      <c r="H5259" t="s">
        <v>25</v>
      </c>
      <c r="I5259">
        <v>75</v>
      </c>
      <c r="J5259" t="s">
        <v>106</v>
      </c>
      <c r="K5259">
        <v>0</v>
      </c>
      <c r="L5259">
        <v>4</v>
      </c>
      <c r="M5259">
        <v>1</v>
      </c>
      <c r="N5259" s="2" t="s">
        <v>32</v>
      </c>
      <c r="O5259" t="s">
        <v>27</v>
      </c>
      <c r="Q5259" t="s">
        <v>27</v>
      </c>
      <c r="R5259" t="s">
        <v>27</v>
      </c>
      <c r="S5259">
        <v>0</v>
      </c>
      <c r="T5259">
        <v>0</v>
      </c>
      <c r="U5259" s="2" t="s">
        <v>27</v>
      </c>
    </row>
    <row r="5260" spans="1:21" x14ac:dyDescent="0.35">
      <c r="A5260" t="s">
        <v>36</v>
      </c>
      <c r="B5260">
        <v>8</v>
      </c>
      <c r="C5260">
        <v>2024</v>
      </c>
      <c r="D5260" t="s">
        <v>221</v>
      </c>
      <c r="E5260" s="16">
        <v>204</v>
      </c>
      <c r="F5260" t="s">
        <v>222</v>
      </c>
      <c r="G5260" t="s">
        <v>210</v>
      </c>
      <c r="H5260" t="s">
        <v>25</v>
      </c>
      <c r="I5260">
        <v>30</v>
      </c>
      <c r="J5260" t="s">
        <v>106</v>
      </c>
      <c r="K5260">
        <v>0</v>
      </c>
      <c r="L5260">
        <v>4</v>
      </c>
      <c r="M5260">
        <v>1</v>
      </c>
      <c r="N5260" s="2" t="s">
        <v>32</v>
      </c>
      <c r="O5260" t="s">
        <v>27</v>
      </c>
      <c r="Q5260" t="s">
        <v>27</v>
      </c>
      <c r="R5260" t="s">
        <v>27</v>
      </c>
      <c r="S5260">
        <v>0</v>
      </c>
      <c r="T5260">
        <v>0</v>
      </c>
      <c r="U5260" s="2" t="s">
        <v>29</v>
      </c>
    </row>
    <row r="5261" spans="1:21" x14ac:dyDescent="0.35">
      <c r="A5261" t="s">
        <v>37</v>
      </c>
      <c r="B5261">
        <v>9</v>
      </c>
      <c r="C5261">
        <v>2024</v>
      </c>
      <c r="D5261" t="s">
        <v>221</v>
      </c>
      <c r="E5261" s="16">
        <v>204</v>
      </c>
      <c r="F5261" t="s">
        <v>222</v>
      </c>
      <c r="G5261" t="s">
        <v>210</v>
      </c>
      <c r="H5261" t="s">
        <v>25</v>
      </c>
      <c r="I5261">
        <v>76</v>
      </c>
      <c r="J5261" t="s">
        <v>106</v>
      </c>
      <c r="K5261">
        <v>0</v>
      </c>
      <c r="L5261">
        <v>4</v>
      </c>
      <c r="M5261">
        <v>1</v>
      </c>
      <c r="N5261" s="2" t="s">
        <v>32</v>
      </c>
      <c r="O5261" t="s">
        <v>32</v>
      </c>
      <c r="Q5261" t="s">
        <v>27</v>
      </c>
      <c r="R5261" t="s">
        <v>27</v>
      </c>
      <c r="S5261">
        <v>0</v>
      </c>
      <c r="T5261">
        <v>0</v>
      </c>
      <c r="U5261" s="2" t="s">
        <v>39</v>
      </c>
    </row>
    <row r="5262" spans="1:21" x14ac:dyDescent="0.35">
      <c r="A5262" t="s">
        <v>38</v>
      </c>
      <c r="B5262">
        <v>10</v>
      </c>
      <c r="C5262">
        <v>2024</v>
      </c>
      <c r="D5262" t="s">
        <v>221</v>
      </c>
      <c r="E5262" s="16">
        <v>204</v>
      </c>
      <c r="F5262" t="s">
        <v>222</v>
      </c>
      <c r="G5262" t="s">
        <v>210</v>
      </c>
      <c r="H5262" t="s">
        <v>25</v>
      </c>
      <c r="I5262">
        <v>25</v>
      </c>
      <c r="J5262" t="s">
        <v>106</v>
      </c>
      <c r="K5262">
        <v>0</v>
      </c>
      <c r="L5262">
        <v>4</v>
      </c>
      <c r="M5262">
        <v>1</v>
      </c>
      <c r="N5262" s="2" t="s">
        <v>27</v>
      </c>
      <c r="O5262" t="s">
        <v>27</v>
      </c>
      <c r="Q5262" t="s">
        <v>27</v>
      </c>
      <c r="R5262" t="s">
        <v>27</v>
      </c>
      <c r="S5262">
        <v>0</v>
      </c>
      <c r="T5262">
        <v>0</v>
      </c>
      <c r="U5262" s="2" t="s">
        <v>27</v>
      </c>
    </row>
    <row r="5263" spans="1:21" x14ac:dyDescent="0.35">
      <c r="A5263" t="s">
        <v>40</v>
      </c>
      <c r="B5263">
        <v>11</v>
      </c>
      <c r="C5263">
        <v>2024</v>
      </c>
      <c r="D5263" t="s">
        <v>221</v>
      </c>
      <c r="E5263" s="16">
        <v>204</v>
      </c>
      <c r="F5263" t="s">
        <v>222</v>
      </c>
      <c r="G5263" t="s">
        <v>210</v>
      </c>
      <c r="H5263" t="s">
        <v>25</v>
      </c>
      <c r="I5263">
        <v>120</v>
      </c>
      <c r="J5263" t="s">
        <v>223</v>
      </c>
      <c r="K5263">
        <v>0</v>
      </c>
      <c r="L5263">
        <v>4</v>
      </c>
      <c r="M5263">
        <v>1</v>
      </c>
      <c r="N5263" s="2" t="s">
        <v>27</v>
      </c>
      <c r="O5263" t="s">
        <v>27</v>
      </c>
      <c r="Q5263" t="s">
        <v>27</v>
      </c>
      <c r="R5263" t="s">
        <v>32</v>
      </c>
      <c r="S5263">
        <v>0</v>
      </c>
      <c r="T5263">
        <v>0</v>
      </c>
      <c r="U5263" s="2" t="s">
        <v>27</v>
      </c>
    </row>
    <row r="5264" spans="1:21" x14ac:dyDescent="0.35">
      <c r="A5264" t="s">
        <v>41</v>
      </c>
      <c r="B5264">
        <v>12</v>
      </c>
      <c r="C5264">
        <v>2024</v>
      </c>
      <c r="D5264" t="s">
        <v>221</v>
      </c>
      <c r="E5264" s="16">
        <v>204</v>
      </c>
      <c r="F5264" t="s">
        <v>222</v>
      </c>
      <c r="G5264" t="s">
        <v>210</v>
      </c>
      <c r="H5264" t="s">
        <v>25</v>
      </c>
      <c r="I5264">
        <v>100</v>
      </c>
      <c r="J5264" t="s">
        <v>106</v>
      </c>
      <c r="K5264">
        <v>0</v>
      </c>
      <c r="L5264">
        <v>4</v>
      </c>
      <c r="M5264">
        <v>1</v>
      </c>
      <c r="N5264" s="2" t="s">
        <v>27</v>
      </c>
      <c r="O5264" t="s">
        <v>27</v>
      </c>
      <c r="Q5264" t="s">
        <v>27</v>
      </c>
      <c r="R5264" t="s">
        <v>27</v>
      </c>
      <c r="S5264">
        <v>0</v>
      </c>
      <c r="T5264">
        <v>0</v>
      </c>
      <c r="U5264" s="2" t="s">
        <v>29</v>
      </c>
    </row>
    <row r="5265" spans="1:21" x14ac:dyDescent="0.35">
      <c r="A5265" t="s">
        <v>42</v>
      </c>
      <c r="B5265">
        <v>13</v>
      </c>
      <c r="C5265">
        <v>2024</v>
      </c>
      <c r="D5265" t="s">
        <v>221</v>
      </c>
      <c r="E5265" s="16">
        <v>204</v>
      </c>
      <c r="F5265" t="s">
        <v>222</v>
      </c>
      <c r="G5265" t="s">
        <v>210</v>
      </c>
      <c r="H5265" t="s">
        <v>25</v>
      </c>
      <c r="I5265">
        <v>25</v>
      </c>
      <c r="J5265" t="s">
        <v>106</v>
      </c>
      <c r="K5265">
        <v>0</v>
      </c>
      <c r="L5265">
        <v>4</v>
      </c>
      <c r="M5265">
        <v>1</v>
      </c>
      <c r="N5265" s="2" t="s">
        <v>27</v>
      </c>
      <c r="O5265" t="s">
        <v>32</v>
      </c>
      <c r="P5265">
        <v>18</v>
      </c>
      <c r="Q5265" t="s">
        <v>27</v>
      </c>
      <c r="R5265" t="s">
        <v>27</v>
      </c>
      <c r="S5265">
        <v>0</v>
      </c>
      <c r="T5265">
        <v>0</v>
      </c>
      <c r="U5265" s="2" t="s">
        <v>27</v>
      </c>
    </row>
    <row r="5266" spans="1:21" x14ac:dyDescent="0.35">
      <c r="A5266" t="s">
        <v>43</v>
      </c>
      <c r="B5266">
        <v>15</v>
      </c>
      <c r="C5266">
        <v>2024</v>
      </c>
      <c r="D5266" t="s">
        <v>221</v>
      </c>
      <c r="E5266" s="16">
        <v>204</v>
      </c>
      <c r="F5266" t="s">
        <v>222</v>
      </c>
      <c r="G5266" t="s">
        <v>210</v>
      </c>
      <c r="H5266" s="2" t="s">
        <v>121</v>
      </c>
      <c r="N5266" s="2"/>
      <c r="U5266" s="2"/>
    </row>
    <row r="5267" spans="1:21" x14ac:dyDescent="0.35">
      <c r="A5267" t="s">
        <v>44</v>
      </c>
      <c r="B5267">
        <v>16</v>
      </c>
      <c r="C5267">
        <v>2024</v>
      </c>
      <c r="D5267" t="s">
        <v>221</v>
      </c>
      <c r="E5267" s="16">
        <v>204</v>
      </c>
      <c r="F5267" t="s">
        <v>222</v>
      </c>
      <c r="G5267" t="s">
        <v>210</v>
      </c>
      <c r="H5267" t="s">
        <v>25</v>
      </c>
      <c r="I5267">
        <v>0</v>
      </c>
      <c r="J5267" t="s">
        <v>106</v>
      </c>
      <c r="K5267">
        <v>0</v>
      </c>
      <c r="L5267">
        <v>4</v>
      </c>
      <c r="M5267">
        <v>1</v>
      </c>
      <c r="N5267" s="2" t="s">
        <v>27</v>
      </c>
      <c r="O5267" t="s">
        <v>27</v>
      </c>
      <c r="Q5267" t="s">
        <v>32</v>
      </c>
      <c r="R5267" t="s">
        <v>27</v>
      </c>
      <c r="S5267">
        <v>0</v>
      </c>
      <c r="T5267">
        <v>20</v>
      </c>
      <c r="U5267" s="2" t="s">
        <v>27</v>
      </c>
    </row>
    <row r="5268" spans="1:21" x14ac:dyDescent="0.35">
      <c r="A5268" t="s">
        <v>45</v>
      </c>
      <c r="B5268">
        <v>17</v>
      </c>
      <c r="C5268">
        <v>2024</v>
      </c>
      <c r="D5268" t="s">
        <v>221</v>
      </c>
      <c r="E5268" s="16">
        <v>204</v>
      </c>
      <c r="F5268" t="s">
        <v>222</v>
      </c>
      <c r="G5268" t="s">
        <v>210</v>
      </c>
      <c r="H5268" t="s">
        <v>25</v>
      </c>
      <c r="I5268">
        <v>20</v>
      </c>
      <c r="J5268" t="s">
        <v>106</v>
      </c>
      <c r="K5268">
        <v>0</v>
      </c>
      <c r="L5268">
        <v>4</v>
      </c>
      <c r="M5268">
        <v>1</v>
      </c>
      <c r="N5268" s="2" t="s">
        <v>32</v>
      </c>
      <c r="O5268" t="s">
        <v>27</v>
      </c>
      <c r="Q5268" t="s">
        <v>27</v>
      </c>
      <c r="R5268" t="s">
        <v>27</v>
      </c>
      <c r="S5268">
        <v>0</v>
      </c>
      <c r="T5268">
        <v>0</v>
      </c>
      <c r="U5268" s="2" t="s">
        <v>27</v>
      </c>
    </row>
    <row r="5269" spans="1:21" x14ac:dyDescent="0.35">
      <c r="A5269" t="s">
        <v>46</v>
      </c>
      <c r="B5269">
        <v>18</v>
      </c>
      <c r="C5269">
        <v>2024</v>
      </c>
      <c r="D5269" t="s">
        <v>221</v>
      </c>
      <c r="E5269" s="16">
        <v>204</v>
      </c>
      <c r="F5269" t="s">
        <v>222</v>
      </c>
      <c r="G5269" t="s">
        <v>210</v>
      </c>
      <c r="H5269" t="s">
        <v>25</v>
      </c>
      <c r="I5269">
        <v>10</v>
      </c>
      <c r="J5269" t="s">
        <v>106</v>
      </c>
      <c r="K5269">
        <v>0</v>
      </c>
      <c r="L5269">
        <v>4</v>
      </c>
      <c r="M5269">
        <v>1</v>
      </c>
      <c r="N5269" s="2" t="s">
        <v>32</v>
      </c>
      <c r="O5269" t="s">
        <v>27</v>
      </c>
      <c r="Q5269" t="s">
        <v>32</v>
      </c>
      <c r="R5269" t="s">
        <v>27</v>
      </c>
      <c r="S5269">
        <v>0</v>
      </c>
      <c r="T5269">
        <v>0</v>
      </c>
      <c r="U5269" s="2" t="s">
        <v>27</v>
      </c>
    </row>
    <row r="5270" spans="1:21" x14ac:dyDescent="0.35">
      <c r="A5270" t="s">
        <v>47</v>
      </c>
      <c r="B5270">
        <v>19</v>
      </c>
      <c r="C5270">
        <v>2024</v>
      </c>
      <c r="D5270" t="s">
        <v>221</v>
      </c>
      <c r="E5270" s="16">
        <v>204</v>
      </c>
      <c r="F5270" t="s">
        <v>222</v>
      </c>
      <c r="G5270" t="s">
        <v>210</v>
      </c>
      <c r="H5270" t="s">
        <v>25</v>
      </c>
      <c r="I5270">
        <v>0</v>
      </c>
      <c r="J5270" t="s">
        <v>106</v>
      </c>
      <c r="K5270">
        <v>0</v>
      </c>
      <c r="L5270">
        <v>4</v>
      </c>
      <c r="M5270">
        <v>1</v>
      </c>
      <c r="N5270" s="2" t="s">
        <v>32</v>
      </c>
      <c r="O5270" t="s">
        <v>27</v>
      </c>
      <c r="Q5270" t="s">
        <v>27</v>
      </c>
      <c r="R5270" t="s">
        <v>27</v>
      </c>
      <c r="S5270">
        <v>0</v>
      </c>
      <c r="T5270">
        <v>0</v>
      </c>
      <c r="U5270" s="2" t="s">
        <v>27</v>
      </c>
    </row>
    <row r="5271" spans="1:21" x14ac:dyDescent="0.35">
      <c r="A5271" t="s">
        <v>48</v>
      </c>
      <c r="B5271">
        <v>20</v>
      </c>
      <c r="C5271">
        <v>2024</v>
      </c>
      <c r="D5271" t="s">
        <v>221</v>
      </c>
      <c r="E5271" s="16">
        <v>204</v>
      </c>
      <c r="F5271" t="s">
        <v>222</v>
      </c>
      <c r="G5271" t="s">
        <v>210</v>
      </c>
      <c r="H5271" t="s">
        <v>25</v>
      </c>
      <c r="I5271">
        <v>0</v>
      </c>
      <c r="J5271" t="s">
        <v>106</v>
      </c>
      <c r="K5271">
        <v>0</v>
      </c>
      <c r="L5271">
        <v>4</v>
      </c>
      <c r="M5271">
        <v>1</v>
      </c>
      <c r="N5271" s="2" t="s">
        <v>27</v>
      </c>
      <c r="O5271" t="s">
        <v>32</v>
      </c>
      <c r="Q5271" t="s">
        <v>27</v>
      </c>
      <c r="R5271" t="s">
        <v>27</v>
      </c>
      <c r="S5271">
        <v>0</v>
      </c>
      <c r="T5271">
        <v>0</v>
      </c>
      <c r="U5271" s="2" t="s">
        <v>27</v>
      </c>
    </row>
    <row r="5272" spans="1:21" x14ac:dyDescent="0.35">
      <c r="A5272" t="s">
        <v>49</v>
      </c>
      <c r="B5272">
        <v>21</v>
      </c>
      <c r="C5272">
        <v>2024</v>
      </c>
      <c r="D5272" t="s">
        <v>221</v>
      </c>
      <c r="E5272" s="16">
        <v>204</v>
      </c>
      <c r="F5272" t="s">
        <v>222</v>
      </c>
      <c r="G5272" t="s">
        <v>210</v>
      </c>
      <c r="H5272" s="2" t="s">
        <v>121</v>
      </c>
      <c r="N5272" s="2"/>
      <c r="U5272" s="2"/>
    </row>
    <row r="5273" spans="1:21" x14ac:dyDescent="0.35">
      <c r="A5273" t="s">
        <v>50</v>
      </c>
      <c r="B5273">
        <v>22</v>
      </c>
      <c r="C5273">
        <v>2024</v>
      </c>
      <c r="D5273" t="s">
        <v>221</v>
      </c>
      <c r="E5273" s="16">
        <v>204</v>
      </c>
      <c r="F5273" t="s">
        <v>222</v>
      </c>
      <c r="G5273" t="s">
        <v>210</v>
      </c>
      <c r="H5273" t="s">
        <v>25</v>
      </c>
      <c r="I5273">
        <v>20</v>
      </c>
      <c r="J5273" t="s">
        <v>106</v>
      </c>
      <c r="K5273">
        <v>0</v>
      </c>
      <c r="L5273">
        <v>4</v>
      </c>
      <c r="M5273">
        <v>1</v>
      </c>
      <c r="N5273" s="2" t="s">
        <v>32</v>
      </c>
      <c r="O5273" t="s">
        <v>32</v>
      </c>
      <c r="Q5273" t="s">
        <v>32</v>
      </c>
      <c r="R5273" t="s">
        <v>27</v>
      </c>
      <c r="S5273">
        <v>0</v>
      </c>
      <c r="T5273">
        <v>60</v>
      </c>
      <c r="U5273" s="2" t="s">
        <v>29</v>
      </c>
    </row>
    <row r="5274" spans="1:21" x14ac:dyDescent="0.35">
      <c r="A5274" t="s">
        <v>51</v>
      </c>
      <c r="B5274">
        <v>23</v>
      </c>
      <c r="C5274">
        <v>2024</v>
      </c>
      <c r="D5274" t="s">
        <v>221</v>
      </c>
      <c r="E5274" s="16">
        <v>204</v>
      </c>
      <c r="F5274" t="s">
        <v>222</v>
      </c>
      <c r="G5274" t="s">
        <v>210</v>
      </c>
      <c r="H5274" t="s">
        <v>25</v>
      </c>
      <c r="I5274">
        <v>25</v>
      </c>
      <c r="J5274" t="s">
        <v>106</v>
      </c>
      <c r="K5274">
        <v>0</v>
      </c>
      <c r="L5274">
        <v>4</v>
      </c>
      <c r="M5274">
        <v>1</v>
      </c>
      <c r="N5274" s="2" t="s">
        <v>27</v>
      </c>
      <c r="O5274" t="s">
        <v>27</v>
      </c>
      <c r="Q5274" t="s">
        <v>32</v>
      </c>
      <c r="R5274" t="s">
        <v>27</v>
      </c>
      <c r="S5274">
        <v>0</v>
      </c>
      <c r="T5274">
        <v>0</v>
      </c>
      <c r="U5274" s="2" t="s">
        <v>39</v>
      </c>
    </row>
    <row r="5275" spans="1:21" x14ac:dyDescent="0.35">
      <c r="A5275" t="s">
        <v>52</v>
      </c>
      <c r="B5275">
        <v>24</v>
      </c>
      <c r="C5275">
        <v>2024</v>
      </c>
      <c r="D5275" t="s">
        <v>221</v>
      </c>
      <c r="E5275" s="16">
        <v>204</v>
      </c>
      <c r="F5275" t="s">
        <v>222</v>
      </c>
      <c r="G5275" t="s">
        <v>210</v>
      </c>
      <c r="H5275" t="s">
        <v>25</v>
      </c>
      <c r="I5275">
        <v>15</v>
      </c>
      <c r="J5275" t="s">
        <v>106</v>
      </c>
      <c r="K5275">
        <v>0</v>
      </c>
      <c r="L5275">
        <v>4</v>
      </c>
      <c r="M5275">
        <v>1</v>
      </c>
      <c r="N5275" s="2" t="s">
        <v>27</v>
      </c>
      <c r="O5275" t="s">
        <v>27</v>
      </c>
      <c r="Q5275" t="s">
        <v>32</v>
      </c>
      <c r="R5275" t="s">
        <v>27</v>
      </c>
      <c r="S5275">
        <v>0</v>
      </c>
      <c r="T5275">
        <v>0</v>
      </c>
      <c r="U5275" s="2" t="s">
        <v>27</v>
      </c>
    </row>
    <row r="5276" spans="1:21" x14ac:dyDescent="0.35">
      <c r="A5276" t="s">
        <v>53</v>
      </c>
      <c r="B5276">
        <v>25</v>
      </c>
      <c r="C5276">
        <v>2024</v>
      </c>
      <c r="D5276" t="s">
        <v>221</v>
      </c>
      <c r="E5276" s="16">
        <v>204</v>
      </c>
      <c r="F5276" t="s">
        <v>222</v>
      </c>
      <c r="G5276" t="s">
        <v>210</v>
      </c>
      <c r="H5276" t="s">
        <v>25</v>
      </c>
      <c r="I5276">
        <v>52</v>
      </c>
      <c r="J5276" t="s">
        <v>106</v>
      </c>
      <c r="K5276">
        <v>0</v>
      </c>
      <c r="L5276">
        <v>4</v>
      </c>
      <c r="M5276">
        <v>1</v>
      </c>
      <c r="N5276" s="2" t="s">
        <v>27</v>
      </c>
      <c r="O5276" t="s">
        <v>27</v>
      </c>
      <c r="Q5276" t="s">
        <v>32</v>
      </c>
      <c r="R5276" t="s">
        <v>27</v>
      </c>
      <c r="S5276">
        <v>0</v>
      </c>
      <c r="T5276">
        <v>0</v>
      </c>
      <c r="U5276" s="2" t="s">
        <v>27</v>
      </c>
    </row>
    <row r="5277" spans="1:21" x14ac:dyDescent="0.35">
      <c r="A5277" t="s">
        <v>54</v>
      </c>
      <c r="B5277">
        <v>26</v>
      </c>
      <c r="C5277">
        <v>2024</v>
      </c>
      <c r="D5277" t="s">
        <v>221</v>
      </c>
      <c r="E5277" s="16">
        <v>204</v>
      </c>
      <c r="F5277" t="s">
        <v>222</v>
      </c>
      <c r="G5277" t="s">
        <v>210</v>
      </c>
      <c r="H5277" s="2" t="s">
        <v>121</v>
      </c>
      <c r="N5277" s="2"/>
      <c r="U5277" s="2"/>
    </row>
    <row r="5278" spans="1:21" x14ac:dyDescent="0.35">
      <c r="A5278" t="s">
        <v>55</v>
      </c>
      <c r="B5278">
        <v>27</v>
      </c>
      <c r="C5278">
        <v>2024</v>
      </c>
      <c r="D5278" t="s">
        <v>221</v>
      </c>
      <c r="E5278" s="16">
        <v>204</v>
      </c>
      <c r="F5278" t="s">
        <v>222</v>
      </c>
      <c r="G5278" t="s">
        <v>210</v>
      </c>
      <c r="H5278" t="s">
        <v>25</v>
      </c>
      <c r="I5278">
        <v>25</v>
      </c>
      <c r="J5278" t="s">
        <v>106</v>
      </c>
      <c r="K5278">
        <v>0</v>
      </c>
      <c r="L5278">
        <v>4</v>
      </c>
      <c r="M5278">
        <v>1</v>
      </c>
      <c r="N5278" s="2" t="s">
        <v>27</v>
      </c>
      <c r="O5278" t="s">
        <v>27</v>
      </c>
      <c r="Q5278" t="s">
        <v>27</v>
      </c>
      <c r="R5278" t="s">
        <v>27</v>
      </c>
      <c r="S5278">
        <v>0</v>
      </c>
      <c r="T5278">
        <v>0</v>
      </c>
      <c r="U5278" s="2" t="s">
        <v>27</v>
      </c>
    </row>
    <row r="5279" spans="1:21" x14ac:dyDescent="0.35">
      <c r="A5279" t="s">
        <v>56</v>
      </c>
      <c r="B5279">
        <v>28</v>
      </c>
      <c r="C5279">
        <v>2024</v>
      </c>
      <c r="D5279" t="s">
        <v>221</v>
      </c>
      <c r="E5279" s="16">
        <v>204</v>
      </c>
      <c r="F5279" t="s">
        <v>222</v>
      </c>
      <c r="G5279" t="s">
        <v>210</v>
      </c>
      <c r="H5279" t="s">
        <v>25</v>
      </c>
      <c r="I5279">
        <v>25</v>
      </c>
      <c r="J5279" t="s">
        <v>106</v>
      </c>
      <c r="K5279">
        <v>0</v>
      </c>
      <c r="L5279">
        <v>4</v>
      </c>
      <c r="M5279">
        <v>1</v>
      </c>
      <c r="N5279" s="2" t="s">
        <v>27</v>
      </c>
      <c r="O5279" t="s">
        <v>27</v>
      </c>
      <c r="Q5279" t="s">
        <v>27</v>
      </c>
      <c r="R5279" t="s">
        <v>27</v>
      </c>
      <c r="S5279">
        <v>0</v>
      </c>
      <c r="T5279">
        <v>0</v>
      </c>
      <c r="U5279" s="2" t="s">
        <v>27</v>
      </c>
    </row>
    <row r="5280" spans="1:21" x14ac:dyDescent="0.35">
      <c r="A5280" t="s">
        <v>57</v>
      </c>
      <c r="B5280">
        <v>29</v>
      </c>
      <c r="C5280">
        <v>2024</v>
      </c>
      <c r="D5280" t="s">
        <v>221</v>
      </c>
      <c r="E5280" s="16">
        <v>204</v>
      </c>
      <c r="F5280" t="s">
        <v>222</v>
      </c>
      <c r="G5280" t="s">
        <v>210</v>
      </c>
      <c r="H5280" t="s">
        <v>25</v>
      </c>
      <c r="I5280">
        <v>60</v>
      </c>
      <c r="J5280" t="s">
        <v>106</v>
      </c>
      <c r="K5280">
        <v>0</v>
      </c>
      <c r="L5280">
        <v>4</v>
      </c>
      <c r="M5280">
        <v>1</v>
      </c>
      <c r="N5280" s="2" t="s">
        <v>27</v>
      </c>
      <c r="O5280" t="s">
        <v>27</v>
      </c>
      <c r="Q5280" t="s">
        <v>27</v>
      </c>
      <c r="R5280" t="s">
        <v>27</v>
      </c>
      <c r="S5280">
        <v>0</v>
      </c>
      <c r="T5280">
        <v>0</v>
      </c>
      <c r="U5280" s="2" t="s">
        <v>27</v>
      </c>
    </row>
    <row r="5281" spans="1:21" x14ac:dyDescent="0.35">
      <c r="A5281" t="s">
        <v>58</v>
      </c>
      <c r="B5281">
        <v>30</v>
      </c>
      <c r="C5281">
        <v>2024</v>
      </c>
      <c r="D5281" t="s">
        <v>221</v>
      </c>
      <c r="E5281" s="16">
        <v>204</v>
      </c>
      <c r="F5281" t="s">
        <v>222</v>
      </c>
      <c r="G5281" t="s">
        <v>210</v>
      </c>
      <c r="H5281" t="s">
        <v>25</v>
      </c>
      <c r="I5281">
        <v>25</v>
      </c>
      <c r="J5281" t="s">
        <v>106</v>
      </c>
      <c r="K5281">
        <v>0</v>
      </c>
      <c r="L5281">
        <v>4</v>
      </c>
      <c r="M5281">
        <v>1</v>
      </c>
      <c r="N5281" s="2" t="s">
        <v>32</v>
      </c>
      <c r="O5281" t="s">
        <v>27</v>
      </c>
      <c r="Q5281" t="s">
        <v>32</v>
      </c>
      <c r="R5281" t="s">
        <v>27</v>
      </c>
      <c r="S5281">
        <v>0</v>
      </c>
      <c r="T5281">
        <v>25</v>
      </c>
      <c r="U5281" s="2" t="s">
        <v>27</v>
      </c>
    </row>
    <row r="5282" spans="1:21" x14ac:dyDescent="0.35">
      <c r="A5282" t="s">
        <v>59</v>
      </c>
      <c r="B5282">
        <v>31</v>
      </c>
      <c r="C5282">
        <v>2024</v>
      </c>
      <c r="D5282" t="s">
        <v>221</v>
      </c>
      <c r="E5282" s="16">
        <v>204</v>
      </c>
      <c r="F5282" t="s">
        <v>222</v>
      </c>
      <c r="G5282" t="s">
        <v>210</v>
      </c>
      <c r="H5282" t="s">
        <v>25</v>
      </c>
      <c r="I5282">
        <v>30</v>
      </c>
      <c r="J5282" t="s">
        <v>106</v>
      </c>
      <c r="K5282">
        <v>0</v>
      </c>
      <c r="L5282">
        <v>4</v>
      </c>
      <c r="M5282">
        <v>1</v>
      </c>
      <c r="N5282" s="2" t="s">
        <v>27</v>
      </c>
      <c r="O5282" t="s">
        <v>32</v>
      </c>
      <c r="Q5282" t="s">
        <v>32</v>
      </c>
      <c r="R5282" t="s">
        <v>27</v>
      </c>
      <c r="S5282">
        <v>0</v>
      </c>
      <c r="T5282">
        <v>0</v>
      </c>
      <c r="U5282" s="2" t="s">
        <v>27</v>
      </c>
    </row>
    <row r="5283" spans="1:21" x14ac:dyDescent="0.35">
      <c r="A5283" t="s">
        <v>60</v>
      </c>
      <c r="B5283">
        <v>32</v>
      </c>
      <c r="C5283">
        <v>2024</v>
      </c>
      <c r="D5283" t="s">
        <v>221</v>
      </c>
      <c r="E5283" s="16">
        <v>204</v>
      </c>
      <c r="F5283" t="s">
        <v>222</v>
      </c>
      <c r="G5283" t="s">
        <v>210</v>
      </c>
      <c r="H5283" t="s">
        <v>25</v>
      </c>
      <c r="I5283">
        <v>50</v>
      </c>
      <c r="J5283" t="s">
        <v>106</v>
      </c>
      <c r="K5283">
        <v>0</v>
      </c>
      <c r="L5283">
        <v>4</v>
      </c>
      <c r="M5283">
        <v>1</v>
      </c>
      <c r="N5283" s="2" t="s">
        <v>27</v>
      </c>
      <c r="O5283" t="s">
        <v>27</v>
      </c>
      <c r="Q5283" t="s">
        <v>32</v>
      </c>
      <c r="R5283" t="s">
        <v>27</v>
      </c>
      <c r="S5283">
        <v>0</v>
      </c>
      <c r="T5283">
        <v>0</v>
      </c>
      <c r="U5283" s="2" t="s">
        <v>27</v>
      </c>
    </row>
    <row r="5284" spans="1:21" x14ac:dyDescent="0.35">
      <c r="A5284" t="s">
        <v>61</v>
      </c>
      <c r="B5284">
        <v>33</v>
      </c>
      <c r="C5284">
        <v>2024</v>
      </c>
      <c r="D5284" t="s">
        <v>221</v>
      </c>
      <c r="E5284" s="16">
        <v>204</v>
      </c>
      <c r="F5284" t="s">
        <v>222</v>
      </c>
      <c r="G5284" t="s">
        <v>210</v>
      </c>
      <c r="H5284" t="s">
        <v>121</v>
      </c>
      <c r="N5284" s="2"/>
      <c r="U5284" s="2"/>
    </row>
    <row r="5285" spans="1:21" x14ac:dyDescent="0.35">
      <c r="A5285" t="s">
        <v>62</v>
      </c>
      <c r="B5285">
        <v>34</v>
      </c>
      <c r="C5285">
        <v>2024</v>
      </c>
      <c r="D5285" t="s">
        <v>221</v>
      </c>
      <c r="E5285" s="16">
        <v>204</v>
      </c>
      <c r="F5285" t="s">
        <v>222</v>
      </c>
      <c r="G5285" t="s">
        <v>210</v>
      </c>
      <c r="H5285" t="s">
        <v>25</v>
      </c>
      <c r="I5285">
        <v>30</v>
      </c>
      <c r="J5285" t="s">
        <v>224</v>
      </c>
      <c r="K5285">
        <v>0</v>
      </c>
      <c r="L5285">
        <v>4</v>
      </c>
      <c r="M5285">
        <v>1</v>
      </c>
      <c r="N5285" s="2" t="s">
        <v>27</v>
      </c>
      <c r="O5285" t="s">
        <v>32</v>
      </c>
      <c r="Q5285" t="s">
        <v>32</v>
      </c>
      <c r="R5285" t="s">
        <v>32</v>
      </c>
      <c r="S5285">
        <v>0</v>
      </c>
      <c r="T5285">
        <v>0</v>
      </c>
      <c r="U5285" s="2" t="s">
        <v>27</v>
      </c>
    </row>
    <row r="5286" spans="1:21" x14ac:dyDescent="0.35">
      <c r="A5286" t="s">
        <v>63</v>
      </c>
      <c r="B5286">
        <v>35</v>
      </c>
      <c r="C5286">
        <v>2024</v>
      </c>
      <c r="D5286" t="s">
        <v>221</v>
      </c>
      <c r="E5286" s="16">
        <v>204</v>
      </c>
      <c r="F5286" t="s">
        <v>222</v>
      </c>
      <c r="G5286" t="s">
        <v>210</v>
      </c>
      <c r="H5286" t="s">
        <v>25</v>
      </c>
      <c r="I5286">
        <v>25</v>
      </c>
      <c r="J5286" t="s">
        <v>106</v>
      </c>
      <c r="K5286">
        <v>0</v>
      </c>
      <c r="L5286">
        <v>4</v>
      </c>
      <c r="M5286">
        <v>1</v>
      </c>
      <c r="N5286" s="2" t="s">
        <v>27</v>
      </c>
      <c r="O5286" t="s">
        <v>27</v>
      </c>
      <c r="Q5286" t="s">
        <v>32</v>
      </c>
      <c r="R5286" t="s">
        <v>27</v>
      </c>
      <c r="S5286">
        <v>0</v>
      </c>
      <c r="T5286">
        <v>0</v>
      </c>
      <c r="U5286" s="2" t="s">
        <v>39</v>
      </c>
    </row>
    <row r="5287" spans="1:21" x14ac:dyDescent="0.35">
      <c r="A5287" t="s">
        <v>64</v>
      </c>
      <c r="B5287">
        <v>36</v>
      </c>
      <c r="C5287">
        <v>2024</v>
      </c>
      <c r="D5287" t="s">
        <v>221</v>
      </c>
      <c r="E5287" s="16">
        <v>204</v>
      </c>
      <c r="F5287" t="s">
        <v>222</v>
      </c>
      <c r="G5287" t="s">
        <v>210</v>
      </c>
      <c r="H5287" t="s">
        <v>25</v>
      </c>
      <c r="I5287">
        <v>70</v>
      </c>
      <c r="J5287" t="s">
        <v>106</v>
      </c>
      <c r="K5287">
        <v>0</v>
      </c>
      <c r="L5287">
        <v>4</v>
      </c>
      <c r="M5287">
        <v>1</v>
      </c>
      <c r="N5287" s="2" t="s">
        <v>27</v>
      </c>
      <c r="O5287" t="s">
        <v>32</v>
      </c>
      <c r="Q5287" t="s">
        <v>32</v>
      </c>
      <c r="R5287" t="s">
        <v>27</v>
      </c>
      <c r="S5287">
        <v>0</v>
      </c>
      <c r="T5287">
        <v>0</v>
      </c>
      <c r="U5287" s="2" t="s">
        <v>27</v>
      </c>
    </row>
    <row r="5288" spans="1:21" x14ac:dyDescent="0.35">
      <c r="A5288" t="s">
        <v>65</v>
      </c>
      <c r="B5288">
        <v>37</v>
      </c>
      <c r="C5288">
        <v>2024</v>
      </c>
      <c r="D5288" t="s">
        <v>221</v>
      </c>
      <c r="E5288" s="16">
        <v>204</v>
      </c>
      <c r="F5288" t="s">
        <v>222</v>
      </c>
      <c r="G5288" t="s">
        <v>210</v>
      </c>
      <c r="H5288" t="s">
        <v>25</v>
      </c>
      <c r="I5288">
        <v>0</v>
      </c>
      <c r="J5288" t="s">
        <v>106</v>
      </c>
      <c r="K5288">
        <v>0</v>
      </c>
      <c r="L5288">
        <v>4</v>
      </c>
      <c r="M5288">
        <v>1</v>
      </c>
      <c r="N5288" s="2" t="s">
        <v>32</v>
      </c>
      <c r="O5288" t="s">
        <v>32</v>
      </c>
      <c r="Q5288" t="s">
        <v>32</v>
      </c>
      <c r="R5288" t="s">
        <v>27</v>
      </c>
      <c r="S5288">
        <v>0</v>
      </c>
      <c r="T5288">
        <v>0</v>
      </c>
      <c r="U5288" s="2" t="s">
        <v>27</v>
      </c>
    </row>
    <row r="5289" spans="1:21" x14ac:dyDescent="0.35">
      <c r="A5289" t="s">
        <v>66</v>
      </c>
      <c r="B5289">
        <v>38</v>
      </c>
      <c r="C5289">
        <v>2024</v>
      </c>
      <c r="D5289" t="s">
        <v>221</v>
      </c>
      <c r="E5289" s="16">
        <v>204</v>
      </c>
      <c r="F5289" t="s">
        <v>222</v>
      </c>
      <c r="G5289" t="s">
        <v>210</v>
      </c>
      <c r="H5289" t="s">
        <v>25</v>
      </c>
      <c r="I5289">
        <v>0</v>
      </c>
      <c r="J5289" t="s">
        <v>106</v>
      </c>
      <c r="K5289">
        <v>0</v>
      </c>
      <c r="L5289">
        <v>4</v>
      </c>
      <c r="M5289">
        <v>1</v>
      </c>
      <c r="N5289" s="2" t="s">
        <v>32</v>
      </c>
      <c r="O5289" t="s">
        <v>27</v>
      </c>
      <c r="Q5289" t="s">
        <v>32</v>
      </c>
      <c r="R5289" t="s">
        <v>27</v>
      </c>
      <c r="S5289">
        <v>0</v>
      </c>
      <c r="T5289">
        <v>0</v>
      </c>
      <c r="U5289" s="2" t="s">
        <v>27</v>
      </c>
    </row>
    <row r="5290" spans="1:21" x14ac:dyDescent="0.35">
      <c r="A5290" t="s">
        <v>67</v>
      </c>
      <c r="B5290">
        <v>39</v>
      </c>
      <c r="C5290">
        <v>2024</v>
      </c>
      <c r="D5290" t="s">
        <v>221</v>
      </c>
      <c r="E5290" s="16">
        <v>204</v>
      </c>
      <c r="F5290" t="s">
        <v>222</v>
      </c>
      <c r="G5290" t="s">
        <v>210</v>
      </c>
      <c r="H5290" t="s">
        <v>25</v>
      </c>
      <c r="I5290">
        <v>25</v>
      </c>
      <c r="J5290" t="s">
        <v>106</v>
      </c>
      <c r="K5290">
        <v>0</v>
      </c>
      <c r="L5290">
        <v>4</v>
      </c>
      <c r="M5290">
        <v>1</v>
      </c>
      <c r="N5290" s="2" t="s">
        <v>27</v>
      </c>
      <c r="O5290" t="s">
        <v>27</v>
      </c>
      <c r="Q5290" t="s">
        <v>27</v>
      </c>
      <c r="R5290" t="s">
        <v>32</v>
      </c>
      <c r="S5290">
        <v>0</v>
      </c>
      <c r="T5290">
        <v>0</v>
      </c>
      <c r="U5290" s="2" t="s">
        <v>27</v>
      </c>
    </row>
    <row r="5291" spans="1:21" x14ac:dyDescent="0.35">
      <c r="A5291" t="s">
        <v>68</v>
      </c>
      <c r="B5291">
        <v>40</v>
      </c>
      <c r="C5291">
        <v>2024</v>
      </c>
      <c r="D5291" t="s">
        <v>221</v>
      </c>
      <c r="E5291" s="16">
        <v>204</v>
      </c>
      <c r="F5291" t="s">
        <v>222</v>
      </c>
      <c r="G5291" t="s">
        <v>210</v>
      </c>
      <c r="H5291" t="s">
        <v>25</v>
      </c>
      <c r="I5291">
        <v>0</v>
      </c>
      <c r="J5291" t="s">
        <v>106</v>
      </c>
      <c r="K5291">
        <v>0</v>
      </c>
      <c r="L5291">
        <v>4</v>
      </c>
      <c r="M5291">
        <v>1</v>
      </c>
      <c r="N5291" s="2" t="s">
        <v>27</v>
      </c>
      <c r="O5291" t="s">
        <v>27</v>
      </c>
      <c r="Q5291" t="s">
        <v>27</v>
      </c>
      <c r="R5291" t="s">
        <v>27</v>
      </c>
      <c r="S5291">
        <v>0</v>
      </c>
      <c r="T5291">
        <v>0</v>
      </c>
      <c r="U5291" s="2" t="s">
        <v>27</v>
      </c>
    </row>
    <row r="5292" spans="1:21" x14ac:dyDescent="0.35">
      <c r="A5292" t="s">
        <v>69</v>
      </c>
      <c r="B5292">
        <v>41</v>
      </c>
      <c r="C5292">
        <v>2024</v>
      </c>
      <c r="D5292" t="s">
        <v>221</v>
      </c>
      <c r="E5292" s="16">
        <v>204</v>
      </c>
      <c r="F5292" t="s">
        <v>222</v>
      </c>
      <c r="G5292" t="s">
        <v>210</v>
      </c>
      <c r="H5292" t="s">
        <v>25</v>
      </c>
      <c r="I5292">
        <v>35</v>
      </c>
      <c r="J5292" t="s">
        <v>106</v>
      </c>
      <c r="K5292">
        <v>0</v>
      </c>
      <c r="L5292">
        <v>4</v>
      </c>
      <c r="M5292">
        <v>1</v>
      </c>
      <c r="N5292" s="2" t="s">
        <v>32</v>
      </c>
      <c r="O5292" t="s">
        <v>27</v>
      </c>
      <c r="Q5292" t="s">
        <v>27</v>
      </c>
      <c r="R5292" t="s">
        <v>27</v>
      </c>
      <c r="S5292">
        <v>0</v>
      </c>
      <c r="T5292">
        <v>0</v>
      </c>
      <c r="U5292" s="2" t="s">
        <v>27</v>
      </c>
    </row>
    <row r="5293" spans="1:21" x14ac:dyDescent="0.35">
      <c r="A5293" t="s">
        <v>70</v>
      </c>
      <c r="B5293">
        <v>42</v>
      </c>
      <c r="C5293">
        <v>2024</v>
      </c>
      <c r="D5293" t="s">
        <v>221</v>
      </c>
      <c r="E5293" s="16">
        <v>204</v>
      </c>
      <c r="F5293" t="s">
        <v>222</v>
      </c>
      <c r="G5293" t="s">
        <v>210</v>
      </c>
      <c r="H5293" t="s">
        <v>25</v>
      </c>
      <c r="I5293">
        <v>25</v>
      </c>
      <c r="J5293" t="s">
        <v>106</v>
      </c>
      <c r="K5293">
        <v>0</v>
      </c>
      <c r="L5293">
        <v>4</v>
      </c>
      <c r="M5293">
        <v>1</v>
      </c>
      <c r="N5293" s="2" t="s">
        <v>32</v>
      </c>
      <c r="O5293" t="s">
        <v>27</v>
      </c>
      <c r="Q5293" t="s">
        <v>32</v>
      </c>
      <c r="R5293" t="s">
        <v>27</v>
      </c>
      <c r="S5293">
        <v>0</v>
      </c>
      <c r="T5293">
        <v>0</v>
      </c>
      <c r="U5293" s="2" t="s">
        <v>27</v>
      </c>
    </row>
    <row r="5294" spans="1:21" x14ac:dyDescent="0.35">
      <c r="A5294" t="s">
        <v>71</v>
      </c>
      <c r="B5294">
        <v>44</v>
      </c>
      <c r="C5294">
        <v>2024</v>
      </c>
      <c r="D5294" t="s">
        <v>221</v>
      </c>
      <c r="E5294" s="16">
        <v>204</v>
      </c>
      <c r="F5294" t="s">
        <v>222</v>
      </c>
      <c r="G5294" t="s">
        <v>210</v>
      </c>
      <c r="H5294" t="s">
        <v>25</v>
      </c>
      <c r="I5294">
        <v>25</v>
      </c>
      <c r="J5294" t="s">
        <v>106</v>
      </c>
      <c r="K5294">
        <v>0</v>
      </c>
      <c r="L5294">
        <v>4</v>
      </c>
      <c r="M5294">
        <v>1</v>
      </c>
      <c r="N5294" s="2" t="s">
        <v>32</v>
      </c>
      <c r="O5294" t="s">
        <v>27</v>
      </c>
      <c r="Q5294" t="s">
        <v>32</v>
      </c>
      <c r="R5294" t="s">
        <v>27</v>
      </c>
      <c r="S5294">
        <v>0</v>
      </c>
      <c r="T5294">
        <v>0</v>
      </c>
      <c r="U5294" s="2" t="s">
        <v>29</v>
      </c>
    </row>
    <row r="5295" spans="1:21" x14ac:dyDescent="0.35">
      <c r="A5295" t="s">
        <v>72</v>
      </c>
      <c r="B5295">
        <v>45</v>
      </c>
      <c r="C5295">
        <v>2024</v>
      </c>
      <c r="D5295" t="s">
        <v>221</v>
      </c>
      <c r="E5295" s="16">
        <v>204</v>
      </c>
      <c r="F5295" t="s">
        <v>222</v>
      </c>
      <c r="G5295" t="s">
        <v>210</v>
      </c>
      <c r="H5295" t="s">
        <v>25</v>
      </c>
      <c r="I5295">
        <v>0</v>
      </c>
      <c r="J5295" t="s">
        <v>106</v>
      </c>
      <c r="K5295">
        <v>0</v>
      </c>
      <c r="L5295">
        <v>4</v>
      </c>
      <c r="M5295">
        <v>1</v>
      </c>
      <c r="N5295" s="2" t="s">
        <v>27</v>
      </c>
      <c r="O5295" t="s">
        <v>32</v>
      </c>
      <c r="Q5295" t="s">
        <v>32</v>
      </c>
      <c r="R5295" t="s">
        <v>27</v>
      </c>
      <c r="S5295">
        <v>0</v>
      </c>
      <c r="T5295">
        <v>0</v>
      </c>
      <c r="U5295" s="2" t="s">
        <v>27</v>
      </c>
    </row>
    <row r="5296" spans="1:21" x14ac:dyDescent="0.35">
      <c r="A5296" t="s">
        <v>73</v>
      </c>
      <c r="B5296">
        <v>46</v>
      </c>
      <c r="C5296">
        <v>2024</v>
      </c>
      <c r="D5296" t="s">
        <v>221</v>
      </c>
      <c r="E5296" s="16">
        <v>204</v>
      </c>
      <c r="F5296" t="s">
        <v>222</v>
      </c>
      <c r="G5296" t="s">
        <v>210</v>
      </c>
      <c r="H5296" s="2" t="s">
        <v>25</v>
      </c>
      <c r="I5296">
        <v>0</v>
      </c>
      <c r="J5296" t="s">
        <v>106</v>
      </c>
      <c r="K5296">
        <v>0</v>
      </c>
      <c r="L5296">
        <v>4</v>
      </c>
      <c r="M5296">
        <v>1</v>
      </c>
      <c r="N5296" s="2" t="s">
        <v>27</v>
      </c>
      <c r="O5296" t="s">
        <v>27</v>
      </c>
      <c r="Q5296" t="s">
        <v>27</v>
      </c>
      <c r="R5296" t="s">
        <v>32</v>
      </c>
      <c r="S5296">
        <v>0</v>
      </c>
      <c r="T5296">
        <v>0</v>
      </c>
      <c r="U5296" s="2" t="s">
        <v>27</v>
      </c>
    </row>
    <row r="5297" spans="1:21" x14ac:dyDescent="0.35">
      <c r="A5297" t="s">
        <v>74</v>
      </c>
      <c r="B5297">
        <v>47</v>
      </c>
      <c r="C5297">
        <v>2024</v>
      </c>
      <c r="D5297" t="s">
        <v>221</v>
      </c>
      <c r="E5297" s="16">
        <v>204</v>
      </c>
      <c r="F5297" t="s">
        <v>222</v>
      </c>
      <c r="G5297" t="s">
        <v>210</v>
      </c>
      <c r="H5297" t="s">
        <v>25</v>
      </c>
      <c r="I5297">
        <v>0</v>
      </c>
      <c r="J5297" t="s">
        <v>106</v>
      </c>
      <c r="K5297">
        <v>0</v>
      </c>
      <c r="L5297">
        <v>4</v>
      </c>
      <c r="M5297">
        <v>1</v>
      </c>
      <c r="N5297" s="2" t="s">
        <v>27</v>
      </c>
      <c r="O5297" t="s">
        <v>27</v>
      </c>
      <c r="Q5297" t="s">
        <v>27</v>
      </c>
      <c r="R5297" t="s">
        <v>27</v>
      </c>
      <c r="S5297">
        <v>0</v>
      </c>
      <c r="T5297">
        <v>0</v>
      </c>
      <c r="U5297" s="2" t="s">
        <v>39</v>
      </c>
    </row>
    <row r="5298" spans="1:21" x14ac:dyDescent="0.35">
      <c r="A5298" t="s">
        <v>75</v>
      </c>
      <c r="B5298">
        <v>48</v>
      </c>
      <c r="C5298">
        <v>2024</v>
      </c>
      <c r="D5298" t="s">
        <v>221</v>
      </c>
      <c r="E5298" s="16">
        <v>204</v>
      </c>
      <c r="F5298" t="s">
        <v>222</v>
      </c>
      <c r="G5298" t="s">
        <v>210</v>
      </c>
      <c r="H5298" t="s">
        <v>25</v>
      </c>
      <c r="I5298">
        <v>15</v>
      </c>
      <c r="J5298" t="s">
        <v>106</v>
      </c>
      <c r="K5298">
        <v>0</v>
      </c>
      <c r="L5298">
        <v>4</v>
      </c>
      <c r="M5298">
        <v>1</v>
      </c>
      <c r="N5298" s="2" t="s">
        <v>27</v>
      </c>
      <c r="O5298" t="s">
        <v>27</v>
      </c>
      <c r="Q5298" t="s">
        <v>27</v>
      </c>
      <c r="R5298" t="s">
        <v>27</v>
      </c>
      <c r="S5298">
        <v>0</v>
      </c>
      <c r="T5298">
        <v>0</v>
      </c>
      <c r="U5298" s="2" t="s">
        <v>27</v>
      </c>
    </row>
    <row r="5299" spans="1:21" x14ac:dyDescent="0.35">
      <c r="A5299" t="s">
        <v>76</v>
      </c>
      <c r="B5299">
        <v>49</v>
      </c>
      <c r="C5299">
        <v>2024</v>
      </c>
      <c r="D5299" t="s">
        <v>221</v>
      </c>
      <c r="E5299" s="16">
        <v>204</v>
      </c>
      <c r="F5299" t="s">
        <v>222</v>
      </c>
      <c r="G5299" t="s">
        <v>210</v>
      </c>
      <c r="H5299" s="2" t="s">
        <v>121</v>
      </c>
      <c r="N5299" s="2"/>
      <c r="U5299" s="2"/>
    </row>
    <row r="5300" spans="1:21" x14ac:dyDescent="0.35">
      <c r="A5300" t="s">
        <v>77</v>
      </c>
      <c r="B5300">
        <v>50</v>
      </c>
      <c r="C5300">
        <v>2024</v>
      </c>
      <c r="D5300" t="s">
        <v>221</v>
      </c>
      <c r="E5300" s="16">
        <v>204</v>
      </c>
      <c r="F5300" t="s">
        <v>222</v>
      </c>
      <c r="G5300" t="s">
        <v>210</v>
      </c>
      <c r="H5300" t="s">
        <v>25</v>
      </c>
      <c r="I5300">
        <v>60</v>
      </c>
      <c r="J5300" t="s">
        <v>106</v>
      </c>
      <c r="K5300">
        <v>0</v>
      </c>
      <c r="L5300">
        <v>4</v>
      </c>
      <c r="M5300">
        <v>1</v>
      </c>
      <c r="N5300" s="2" t="s">
        <v>32</v>
      </c>
      <c r="O5300" t="s">
        <v>27</v>
      </c>
      <c r="Q5300" t="s">
        <v>27</v>
      </c>
      <c r="R5300" t="s">
        <v>27</v>
      </c>
      <c r="S5300">
        <v>0</v>
      </c>
      <c r="T5300">
        <v>0</v>
      </c>
      <c r="U5300" s="2" t="s">
        <v>27</v>
      </c>
    </row>
    <row r="5301" spans="1:21" x14ac:dyDescent="0.35">
      <c r="A5301" t="s">
        <v>78</v>
      </c>
      <c r="B5301">
        <v>51</v>
      </c>
      <c r="C5301">
        <v>2024</v>
      </c>
      <c r="D5301" t="s">
        <v>221</v>
      </c>
      <c r="E5301" s="16">
        <v>204</v>
      </c>
      <c r="F5301" t="s">
        <v>222</v>
      </c>
      <c r="G5301" t="s">
        <v>210</v>
      </c>
      <c r="H5301" t="s">
        <v>25</v>
      </c>
      <c r="I5301">
        <v>30</v>
      </c>
      <c r="J5301" t="s">
        <v>106</v>
      </c>
      <c r="K5301">
        <v>0</v>
      </c>
      <c r="L5301">
        <v>4</v>
      </c>
      <c r="M5301">
        <v>1</v>
      </c>
      <c r="N5301" s="2" t="s">
        <v>27</v>
      </c>
      <c r="O5301" t="s">
        <v>27</v>
      </c>
      <c r="Q5301" t="s">
        <v>32</v>
      </c>
      <c r="R5301" t="s">
        <v>32</v>
      </c>
      <c r="S5301">
        <v>0</v>
      </c>
      <c r="T5301">
        <v>0</v>
      </c>
      <c r="U5301" s="2" t="s">
        <v>27</v>
      </c>
    </row>
    <row r="5302" spans="1:21" x14ac:dyDescent="0.35">
      <c r="A5302" t="s">
        <v>79</v>
      </c>
      <c r="B5302">
        <v>53</v>
      </c>
      <c r="C5302">
        <v>2024</v>
      </c>
      <c r="D5302" t="s">
        <v>221</v>
      </c>
      <c r="E5302" s="16">
        <v>204</v>
      </c>
      <c r="F5302" t="s">
        <v>222</v>
      </c>
      <c r="G5302" t="s">
        <v>210</v>
      </c>
      <c r="H5302" t="s">
        <v>25</v>
      </c>
      <c r="I5302">
        <v>0</v>
      </c>
      <c r="J5302" t="s">
        <v>106</v>
      </c>
      <c r="K5302">
        <v>0</v>
      </c>
      <c r="L5302">
        <v>4</v>
      </c>
      <c r="M5302">
        <v>1</v>
      </c>
      <c r="N5302" s="2" t="s">
        <v>27</v>
      </c>
      <c r="O5302" t="s">
        <v>27</v>
      </c>
      <c r="Q5302" t="s">
        <v>32</v>
      </c>
      <c r="R5302" t="s">
        <v>27</v>
      </c>
      <c r="S5302">
        <v>0</v>
      </c>
      <c r="T5302">
        <v>0</v>
      </c>
      <c r="U5302" s="2" t="s">
        <v>27</v>
      </c>
    </row>
    <row r="5303" spans="1:21" x14ac:dyDescent="0.35">
      <c r="A5303" t="s">
        <v>80</v>
      </c>
      <c r="B5303">
        <v>54</v>
      </c>
      <c r="C5303">
        <v>2024</v>
      </c>
      <c r="D5303" t="s">
        <v>221</v>
      </c>
      <c r="E5303" s="16">
        <v>204</v>
      </c>
      <c r="F5303" t="s">
        <v>222</v>
      </c>
      <c r="G5303" t="s">
        <v>210</v>
      </c>
      <c r="H5303" t="s">
        <v>25</v>
      </c>
      <c r="I5303">
        <v>23</v>
      </c>
      <c r="J5303" t="s">
        <v>106</v>
      </c>
      <c r="K5303">
        <v>0</v>
      </c>
      <c r="L5303">
        <v>4</v>
      </c>
      <c r="M5303">
        <v>1</v>
      </c>
      <c r="N5303" s="2" t="s">
        <v>27</v>
      </c>
      <c r="O5303" t="s">
        <v>27</v>
      </c>
      <c r="P5303">
        <v>18</v>
      </c>
      <c r="Q5303" t="s">
        <v>32</v>
      </c>
      <c r="R5303" t="s">
        <v>27</v>
      </c>
      <c r="S5303">
        <v>0</v>
      </c>
      <c r="T5303">
        <v>0</v>
      </c>
      <c r="U5303" s="2" t="s">
        <v>27</v>
      </c>
    </row>
    <row r="5304" spans="1:21" x14ac:dyDescent="0.35">
      <c r="A5304" t="s">
        <v>81</v>
      </c>
      <c r="B5304">
        <v>55</v>
      </c>
      <c r="C5304">
        <v>2024</v>
      </c>
      <c r="D5304" t="s">
        <v>221</v>
      </c>
      <c r="E5304" s="16">
        <v>204</v>
      </c>
      <c r="F5304" t="s">
        <v>222</v>
      </c>
      <c r="G5304" t="s">
        <v>210</v>
      </c>
      <c r="H5304" t="s">
        <v>25</v>
      </c>
      <c r="I5304">
        <v>55</v>
      </c>
      <c r="J5304" t="s">
        <v>106</v>
      </c>
      <c r="K5304">
        <v>0</v>
      </c>
      <c r="L5304">
        <v>4</v>
      </c>
      <c r="M5304">
        <v>1</v>
      </c>
      <c r="N5304" s="2" t="s">
        <v>32</v>
      </c>
      <c r="O5304" t="s">
        <v>32</v>
      </c>
      <c r="Q5304" t="s">
        <v>27</v>
      </c>
      <c r="R5304" t="s">
        <v>27</v>
      </c>
      <c r="S5304">
        <v>0</v>
      </c>
      <c r="T5304">
        <v>0</v>
      </c>
      <c r="U5304" s="2" t="s">
        <v>27</v>
      </c>
    </row>
    <row r="5305" spans="1:21" x14ac:dyDescent="0.35">
      <c r="A5305" t="s">
        <v>82</v>
      </c>
      <c r="B5305">
        <v>56</v>
      </c>
      <c r="C5305">
        <v>2024</v>
      </c>
      <c r="D5305" t="s">
        <v>221</v>
      </c>
      <c r="E5305" s="16">
        <v>204</v>
      </c>
      <c r="F5305" t="s">
        <v>222</v>
      </c>
      <c r="G5305" t="s">
        <v>210</v>
      </c>
      <c r="H5305" t="s">
        <v>25</v>
      </c>
      <c r="I5305">
        <v>50</v>
      </c>
      <c r="J5305" t="s">
        <v>106</v>
      </c>
      <c r="K5305">
        <v>0</v>
      </c>
      <c r="L5305">
        <v>4</v>
      </c>
      <c r="M5305">
        <v>1</v>
      </c>
      <c r="N5305" s="2" t="s">
        <v>32</v>
      </c>
      <c r="O5305" t="s">
        <v>32</v>
      </c>
      <c r="Q5305" t="s">
        <v>27</v>
      </c>
      <c r="R5305" t="s">
        <v>27</v>
      </c>
      <c r="S5305">
        <v>0</v>
      </c>
      <c r="T5305">
        <v>0</v>
      </c>
      <c r="U5305" s="2" t="s">
        <v>27</v>
      </c>
    </row>
    <row r="5306" spans="1:21" x14ac:dyDescent="0.35">
      <c r="A5306" t="s">
        <v>21</v>
      </c>
      <c r="B5306">
        <v>1</v>
      </c>
      <c r="C5306">
        <v>2024</v>
      </c>
      <c r="D5306" t="s">
        <v>225</v>
      </c>
      <c r="E5306" s="16">
        <v>205</v>
      </c>
      <c r="F5306" t="s">
        <v>226</v>
      </c>
      <c r="G5306" t="s">
        <v>227</v>
      </c>
      <c r="H5306" s="2" t="s">
        <v>25</v>
      </c>
      <c r="I5306">
        <v>60</v>
      </c>
      <c r="J5306" s="2" t="s">
        <v>106</v>
      </c>
      <c r="K5306" s="2">
        <v>4000</v>
      </c>
      <c r="L5306" s="2">
        <v>4</v>
      </c>
      <c r="M5306">
        <v>1</v>
      </c>
      <c r="N5306" t="s">
        <v>27</v>
      </c>
      <c r="O5306" t="s">
        <v>32</v>
      </c>
      <c r="Q5306" t="s">
        <v>32</v>
      </c>
      <c r="R5306" t="s">
        <v>27</v>
      </c>
      <c r="S5306">
        <v>20</v>
      </c>
      <c r="T5306">
        <v>260</v>
      </c>
      <c r="U5306" t="s">
        <v>39</v>
      </c>
    </row>
    <row r="5307" spans="1:21" x14ac:dyDescent="0.35">
      <c r="A5307" t="s">
        <v>30</v>
      </c>
      <c r="B5307">
        <v>2</v>
      </c>
      <c r="C5307">
        <v>2024</v>
      </c>
      <c r="D5307" t="s">
        <v>225</v>
      </c>
      <c r="E5307" s="16">
        <v>205</v>
      </c>
      <c r="F5307" t="s">
        <v>226</v>
      </c>
      <c r="G5307" t="s">
        <v>227</v>
      </c>
      <c r="H5307" s="2" t="s">
        <v>121</v>
      </c>
      <c r="J5307" s="17"/>
      <c r="K5307" s="17"/>
      <c r="L5307" s="2"/>
    </row>
    <row r="5308" spans="1:21" x14ac:dyDescent="0.35">
      <c r="A5308" t="s">
        <v>33</v>
      </c>
      <c r="B5308">
        <v>4</v>
      </c>
      <c r="C5308">
        <v>2024</v>
      </c>
      <c r="D5308" t="s">
        <v>225</v>
      </c>
      <c r="E5308" s="16">
        <v>205</v>
      </c>
      <c r="F5308" t="s">
        <v>226</v>
      </c>
      <c r="G5308" t="s">
        <v>227</v>
      </c>
      <c r="H5308" s="2" t="s">
        <v>121</v>
      </c>
      <c r="J5308" s="17"/>
      <c r="K5308" s="17"/>
      <c r="L5308" s="2"/>
    </row>
    <row r="5309" spans="1:21" x14ac:dyDescent="0.35">
      <c r="A5309" t="s">
        <v>34</v>
      </c>
      <c r="B5309">
        <v>5</v>
      </c>
      <c r="C5309">
        <v>2024</v>
      </c>
      <c r="D5309" t="s">
        <v>225</v>
      </c>
      <c r="E5309" s="16">
        <v>205</v>
      </c>
      <c r="F5309" t="s">
        <v>226</v>
      </c>
      <c r="G5309" t="s">
        <v>227</v>
      </c>
      <c r="H5309" s="2" t="s">
        <v>25</v>
      </c>
      <c r="I5309">
        <v>70</v>
      </c>
      <c r="J5309" s="2" t="s">
        <v>106</v>
      </c>
      <c r="K5309" s="2">
        <v>0</v>
      </c>
      <c r="L5309" s="2">
        <v>4</v>
      </c>
      <c r="M5309">
        <v>1</v>
      </c>
      <c r="N5309" t="s">
        <v>32</v>
      </c>
      <c r="O5309" t="s">
        <v>27</v>
      </c>
      <c r="Q5309" t="s">
        <v>32</v>
      </c>
      <c r="R5309" t="s">
        <v>27</v>
      </c>
      <c r="S5309">
        <v>16</v>
      </c>
      <c r="T5309">
        <v>60</v>
      </c>
      <c r="U5309" t="s">
        <v>39</v>
      </c>
    </row>
    <row r="5310" spans="1:21" x14ac:dyDescent="0.35">
      <c r="A5310" t="s">
        <v>35</v>
      </c>
      <c r="B5310">
        <v>6</v>
      </c>
      <c r="C5310">
        <v>2024</v>
      </c>
      <c r="D5310" t="s">
        <v>225</v>
      </c>
      <c r="E5310" s="16">
        <v>205</v>
      </c>
      <c r="F5310" t="s">
        <v>226</v>
      </c>
      <c r="G5310" t="s">
        <v>227</v>
      </c>
      <c r="H5310" s="2" t="s">
        <v>25</v>
      </c>
      <c r="I5310">
        <v>375</v>
      </c>
      <c r="J5310" s="2" t="s">
        <v>106</v>
      </c>
      <c r="K5310" s="2">
        <v>6000</v>
      </c>
      <c r="L5310" s="2">
        <v>4</v>
      </c>
      <c r="M5310">
        <v>1</v>
      </c>
      <c r="N5310" t="s">
        <v>32</v>
      </c>
      <c r="O5310" t="s">
        <v>27</v>
      </c>
      <c r="Q5310" t="s">
        <v>32</v>
      </c>
      <c r="R5310" t="s">
        <v>27</v>
      </c>
      <c r="S5310">
        <v>0</v>
      </c>
      <c r="T5310">
        <v>350</v>
      </c>
      <c r="U5310" t="s">
        <v>39</v>
      </c>
    </row>
    <row r="5311" spans="1:21" x14ac:dyDescent="0.35">
      <c r="A5311" t="s">
        <v>36</v>
      </c>
      <c r="B5311">
        <v>8</v>
      </c>
      <c r="C5311">
        <v>2024</v>
      </c>
      <c r="D5311" t="s">
        <v>225</v>
      </c>
      <c r="E5311" s="16">
        <v>205</v>
      </c>
      <c r="F5311" t="s">
        <v>226</v>
      </c>
      <c r="G5311" t="s">
        <v>227</v>
      </c>
      <c r="H5311" s="2" t="s">
        <v>121</v>
      </c>
      <c r="J5311" s="17"/>
      <c r="K5311" s="17"/>
      <c r="L5311" s="2"/>
    </row>
    <row r="5312" spans="1:21" x14ac:dyDescent="0.35">
      <c r="A5312" t="s">
        <v>37</v>
      </c>
      <c r="B5312">
        <v>9</v>
      </c>
      <c r="C5312">
        <v>2024</v>
      </c>
      <c r="D5312" t="s">
        <v>225</v>
      </c>
      <c r="E5312" s="16">
        <v>205</v>
      </c>
      <c r="F5312" t="s">
        <v>226</v>
      </c>
      <c r="G5312" t="s">
        <v>227</v>
      </c>
      <c r="H5312" s="2" t="s">
        <v>25</v>
      </c>
      <c r="I5312">
        <v>300</v>
      </c>
      <c r="J5312" s="2" t="s">
        <v>121</v>
      </c>
      <c r="K5312" s="2">
        <v>0</v>
      </c>
      <c r="L5312" s="2">
        <v>0</v>
      </c>
      <c r="M5312">
        <v>1</v>
      </c>
      <c r="N5312" t="s">
        <v>27</v>
      </c>
      <c r="O5312" t="s">
        <v>27</v>
      </c>
      <c r="Q5312" t="s">
        <v>27</v>
      </c>
      <c r="R5312" t="s">
        <v>27</v>
      </c>
      <c r="S5312">
        <v>6</v>
      </c>
      <c r="T5312">
        <v>117.5</v>
      </c>
      <c r="U5312" t="s">
        <v>29</v>
      </c>
    </row>
    <row r="5313" spans="1:21" x14ac:dyDescent="0.35">
      <c r="A5313" t="s">
        <v>38</v>
      </c>
      <c r="B5313">
        <v>10</v>
      </c>
      <c r="C5313">
        <v>2024</v>
      </c>
      <c r="D5313" t="s">
        <v>225</v>
      </c>
      <c r="E5313" s="16">
        <v>205</v>
      </c>
      <c r="F5313" t="s">
        <v>226</v>
      </c>
      <c r="G5313" t="s">
        <v>227</v>
      </c>
      <c r="H5313" s="2" t="s">
        <v>121</v>
      </c>
      <c r="J5313" s="17"/>
      <c r="K5313" s="17"/>
      <c r="L5313" s="2"/>
    </row>
    <row r="5314" spans="1:21" x14ac:dyDescent="0.35">
      <c r="A5314" t="s">
        <v>40</v>
      </c>
      <c r="B5314">
        <v>11</v>
      </c>
      <c r="C5314">
        <v>2024</v>
      </c>
      <c r="D5314" t="s">
        <v>225</v>
      </c>
      <c r="E5314" s="16">
        <v>205</v>
      </c>
      <c r="F5314" t="s">
        <v>226</v>
      </c>
      <c r="G5314" t="s">
        <v>227</v>
      </c>
      <c r="H5314" s="2" t="s">
        <v>121</v>
      </c>
      <c r="J5314" s="17"/>
      <c r="K5314" s="17"/>
      <c r="L5314" s="2"/>
    </row>
    <row r="5315" spans="1:21" x14ac:dyDescent="0.35">
      <c r="A5315" t="s">
        <v>41</v>
      </c>
      <c r="B5315">
        <v>12</v>
      </c>
      <c r="C5315">
        <v>2024</v>
      </c>
      <c r="D5315" t="s">
        <v>225</v>
      </c>
      <c r="E5315" s="16">
        <v>205</v>
      </c>
      <c r="F5315" t="s">
        <v>226</v>
      </c>
      <c r="G5315" t="s">
        <v>227</v>
      </c>
      <c r="H5315" s="2" t="s">
        <v>121</v>
      </c>
      <c r="J5315" s="17"/>
      <c r="K5315" s="17"/>
      <c r="L5315" s="2"/>
    </row>
    <row r="5316" spans="1:21" x14ac:dyDescent="0.35">
      <c r="A5316" t="s">
        <v>42</v>
      </c>
      <c r="B5316">
        <v>13</v>
      </c>
      <c r="C5316">
        <v>2024</v>
      </c>
      <c r="D5316" t="s">
        <v>225</v>
      </c>
      <c r="E5316" s="16">
        <v>205</v>
      </c>
      <c r="F5316" t="s">
        <v>226</v>
      </c>
      <c r="G5316" t="s">
        <v>227</v>
      </c>
      <c r="H5316" s="2" t="s">
        <v>25</v>
      </c>
      <c r="I5316">
        <v>50</v>
      </c>
      <c r="J5316" s="2" t="s">
        <v>106</v>
      </c>
      <c r="K5316" s="2">
        <v>4000</v>
      </c>
      <c r="L5316" s="2">
        <v>4</v>
      </c>
      <c r="M5316">
        <v>1</v>
      </c>
      <c r="N5316" t="s">
        <v>32</v>
      </c>
      <c r="O5316" t="s">
        <v>32</v>
      </c>
      <c r="P5316">
        <v>18</v>
      </c>
      <c r="Q5316" t="s">
        <v>32</v>
      </c>
      <c r="R5316" t="s">
        <v>27</v>
      </c>
      <c r="S5316">
        <v>12</v>
      </c>
      <c r="T5316">
        <v>80</v>
      </c>
      <c r="U5316" t="s">
        <v>39</v>
      </c>
    </row>
    <row r="5317" spans="1:21" x14ac:dyDescent="0.35">
      <c r="A5317" t="s">
        <v>43</v>
      </c>
      <c r="B5317">
        <v>15</v>
      </c>
      <c r="C5317">
        <v>2024</v>
      </c>
      <c r="D5317" t="s">
        <v>225</v>
      </c>
      <c r="E5317" s="16">
        <v>205</v>
      </c>
      <c r="F5317" t="s">
        <v>226</v>
      </c>
      <c r="G5317" t="s">
        <v>227</v>
      </c>
      <c r="H5317" s="2" t="s">
        <v>121</v>
      </c>
      <c r="J5317" s="17"/>
      <c r="K5317" s="17"/>
      <c r="L5317" s="2"/>
    </row>
    <row r="5318" spans="1:21" x14ac:dyDescent="0.35">
      <c r="A5318" t="s">
        <v>44</v>
      </c>
      <c r="B5318">
        <v>16</v>
      </c>
      <c r="C5318">
        <v>2024</v>
      </c>
      <c r="D5318" t="s">
        <v>225</v>
      </c>
      <c r="E5318" s="16">
        <v>205</v>
      </c>
      <c r="F5318" t="s">
        <v>226</v>
      </c>
      <c r="G5318" t="s">
        <v>227</v>
      </c>
      <c r="H5318" s="2" t="s">
        <v>121</v>
      </c>
      <c r="J5318" s="17"/>
      <c r="K5318" s="17"/>
      <c r="L5318" s="2"/>
    </row>
    <row r="5319" spans="1:21" x14ac:dyDescent="0.35">
      <c r="A5319" t="s">
        <v>45</v>
      </c>
      <c r="B5319">
        <v>17</v>
      </c>
      <c r="C5319">
        <v>2024</v>
      </c>
      <c r="D5319" t="s">
        <v>225</v>
      </c>
      <c r="E5319" s="16">
        <v>205</v>
      </c>
      <c r="F5319" t="s">
        <v>226</v>
      </c>
      <c r="G5319" t="s">
        <v>227</v>
      </c>
      <c r="H5319" s="2" t="s">
        <v>121</v>
      </c>
      <c r="J5319" s="17"/>
      <c r="K5319" s="17"/>
      <c r="L5319" s="2"/>
    </row>
    <row r="5320" spans="1:21" x14ac:dyDescent="0.35">
      <c r="A5320" t="s">
        <v>46</v>
      </c>
      <c r="B5320">
        <v>18</v>
      </c>
      <c r="C5320">
        <v>2024</v>
      </c>
      <c r="D5320" t="s">
        <v>225</v>
      </c>
      <c r="E5320" s="16">
        <v>205</v>
      </c>
      <c r="F5320" t="s">
        <v>226</v>
      </c>
      <c r="G5320" t="s">
        <v>227</v>
      </c>
      <c r="H5320" s="2" t="s">
        <v>121</v>
      </c>
      <c r="J5320" s="17"/>
      <c r="K5320" s="17"/>
      <c r="L5320" s="2"/>
    </row>
    <row r="5321" spans="1:21" x14ac:dyDescent="0.35">
      <c r="A5321" t="s">
        <v>47</v>
      </c>
      <c r="B5321">
        <v>19</v>
      </c>
      <c r="C5321">
        <v>2024</v>
      </c>
      <c r="D5321" t="s">
        <v>225</v>
      </c>
      <c r="E5321" s="16">
        <v>205</v>
      </c>
      <c r="F5321" t="s">
        <v>226</v>
      </c>
      <c r="G5321" t="s">
        <v>227</v>
      </c>
      <c r="H5321" s="2" t="s">
        <v>121</v>
      </c>
      <c r="J5321" s="17"/>
      <c r="K5321" s="17"/>
      <c r="L5321" s="2"/>
    </row>
    <row r="5322" spans="1:21" x14ac:dyDescent="0.35">
      <c r="A5322" t="s">
        <v>48</v>
      </c>
      <c r="B5322">
        <v>20</v>
      </c>
      <c r="C5322">
        <v>2024</v>
      </c>
      <c r="D5322" t="s">
        <v>225</v>
      </c>
      <c r="E5322" s="16">
        <v>205</v>
      </c>
      <c r="F5322" t="s">
        <v>226</v>
      </c>
      <c r="G5322" t="s">
        <v>227</v>
      </c>
      <c r="H5322" s="2" t="s">
        <v>121</v>
      </c>
      <c r="J5322" s="17"/>
      <c r="K5322" s="17"/>
      <c r="L5322" s="2"/>
    </row>
    <row r="5323" spans="1:21" x14ac:dyDescent="0.35">
      <c r="A5323" t="s">
        <v>49</v>
      </c>
      <c r="B5323">
        <v>21</v>
      </c>
      <c r="C5323">
        <v>2024</v>
      </c>
      <c r="D5323" t="s">
        <v>225</v>
      </c>
      <c r="E5323" s="16">
        <v>205</v>
      </c>
      <c r="F5323" t="s">
        <v>226</v>
      </c>
      <c r="G5323" t="s">
        <v>227</v>
      </c>
      <c r="H5323" s="2" t="s">
        <v>121</v>
      </c>
      <c r="J5323" s="17"/>
      <c r="K5323" s="17"/>
      <c r="L5323" s="2"/>
    </row>
    <row r="5324" spans="1:21" x14ac:dyDescent="0.35">
      <c r="A5324" t="s">
        <v>50</v>
      </c>
      <c r="B5324">
        <v>22</v>
      </c>
      <c r="C5324">
        <v>2024</v>
      </c>
      <c r="D5324" t="s">
        <v>225</v>
      </c>
      <c r="E5324" s="16">
        <v>205</v>
      </c>
      <c r="F5324" t="s">
        <v>226</v>
      </c>
      <c r="G5324" t="s">
        <v>227</v>
      </c>
      <c r="H5324" s="2" t="s">
        <v>121</v>
      </c>
      <c r="J5324" s="17"/>
      <c r="K5324" s="17"/>
      <c r="L5324" s="2"/>
    </row>
    <row r="5325" spans="1:21" x14ac:dyDescent="0.35">
      <c r="A5325" t="s">
        <v>51</v>
      </c>
      <c r="B5325">
        <v>23</v>
      </c>
      <c r="C5325">
        <v>2024</v>
      </c>
      <c r="D5325" t="s">
        <v>225</v>
      </c>
      <c r="E5325" s="16">
        <v>205</v>
      </c>
      <c r="F5325" t="s">
        <v>226</v>
      </c>
      <c r="G5325" t="s">
        <v>227</v>
      </c>
      <c r="H5325" s="2" t="s">
        <v>25</v>
      </c>
      <c r="I5325">
        <v>121</v>
      </c>
      <c r="J5325" s="2" t="s">
        <v>126</v>
      </c>
      <c r="K5325" s="2">
        <v>4000</v>
      </c>
      <c r="L5325" s="2">
        <v>3</v>
      </c>
      <c r="M5325">
        <v>1</v>
      </c>
      <c r="N5325" t="s">
        <v>32</v>
      </c>
      <c r="O5325" t="s">
        <v>27</v>
      </c>
      <c r="Q5325" t="s">
        <v>27</v>
      </c>
      <c r="R5325" t="s">
        <v>27</v>
      </c>
      <c r="S5325">
        <v>12</v>
      </c>
      <c r="T5325">
        <v>140</v>
      </c>
      <c r="U5325" t="s">
        <v>29</v>
      </c>
    </row>
    <row r="5326" spans="1:21" x14ac:dyDescent="0.35">
      <c r="A5326" t="s">
        <v>52</v>
      </c>
      <c r="B5326">
        <v>24</v>
      </c>
      <c r="C5326">
        <v>2024</v>
      </c>
      <c r="D5326" t="s">
        <v>225</v>
      </c>
      <c r="E5326" s="16">
        <v>205</v>
      </c>
      <c r="F5326" t="s">
        <v>226</v>
      </c>
      <c r="G5326" t="s">
        <v>227</v>
      </c>
      <c r="H5326" s="2" t="s">
        <v>25</v>
      </c>
      <c r="I5326">
        <v>100</v>
      </c>
      <c r="J5326" s="2" t="s">
        <v>106</v>
      </c>
      <c r="K5326" s="2">
        <v>4000</v>
      </c>
      <c r="L5326" s="2">
        <v>4</v>
      </c>
      <c r="M5326">
        <v>1</v>
      </c>
      <c r="N5326" t="s">
        <v>27</v>
      </c>
      <c r="O5326" t="s">
        <v>27</v>
      </c>
      <c r="P5326">
        <v>18</v>
      </c>
      <c r="Q5326" t="s">
        <v>27</v>
      </c>
      <c r="R5326" t="s">
        <v>27</v>
      </c>
      <c r="S5326">
        <v>8</v>
      </c>
      <c r="T5326">
        <v>100</v>
      </c>
      <c r="U5326" t="s">
        <v>39</v>
      </c>
    </row>
    <row r="5327" spans="1:21" x14ac:dyDescent="0.35">
      <c r="A5327" t="s">
        <v>53</v>
      </c>
      <c r="B5327">
        <v>25</v>
      </c>
      <c r="C5327">
        <v>2024</v>
      </c>
      <c r="D5327" t="s">
        <v>225</v>
      </c>
      <c r="E5327" s="16">
        <v>205</v>
      </c>
      <c r="F5327" t="s">
        <v>226</v>
      </c>
      <c r="G5327" t="s">
        <v>227</v>
      </c>
      <c r="H5327" s="2" t="s">
        <v>25</v>
      </c>
      <c r="I5327">
        <v>100</v>
      </c>
      <c r="J5327" s="2" t="s">
        <v>106</v>
      </c>
      <c r="K5327" s="2">
        <v>6000</v>
      </c>
      <c r="L5327" s="2">
        <v>4</v>
      </c>
      <c r="M5327" s="2">
        <v>0</v>
      </c>
      <c r="N5327" t="s">
        <v>32</v>
      </c>
      <c r="O5327" t="s">
        <v>27</v>
      </c>
      <c r="Q5327" t="s">
        <v>27</v>
      </c>
      <c r="R5327" t="s">
        <v>27</v>
      </c>
      <c r="S5327">
        <v>40</v>
      </c>
      <c r="T5327">
        <v>100</v>
      </c>
    </row>
    <row r="5328" spans="1:21" x14ac:dyDescent="0.35">
      <c r="A5328" t="s">
        <v>54</v>
      </c>
      <c r="B5328">
        <v>26</v>
      </c>
      <c r="C5328">
        <v>2024</v>
      </c>
      <c r="D5328" t="s">
        <v>225</v>
      </c>
      <c r="E5328" s="16">
        <v>205</v>
      </c>
      <c r="F5328" t="s">
        <v>226</v>
      </c>
      <c r="G5328" t="s">
        <v>227</v>
      </c>
      <c r="H5328" s="2" t="s">
        <v>25</v>
      </c>
      <c r="I5328">
        <v>200</v>
      </c>
      <c r="J5328" s="2" t="s">
        <v>106</v>
      </c>
      <c r="K5328" s="2">
        <v>4000</v>
      </c>
      <c r="L5328" s="2">
        <v>4</v>
      </c>
      <c r="M5328" s="2">
        <v>0</v>
      </c>
      <c r="N5328" t="s">
        <v>32</v>
      </c>
      <c r="O5328" t="s">
        <v>27</v>
      </c>
      <c r="Q5328" t="s">
        <v>27</v>
      </c>
      <c r="R5328" t="s">
        <v>27</v>
      </c>
      <c r="S5328">
        <v>24</v>
      </c>
      <c r="T5328">
        <v>200</v>
      </c>
      <c r="U5328" t="s">
        <v>29</v>
      </c>
    </row>
    <row r="5329" spans="1:21" x14ac:dyDescent="0.35">
      <c r="A5329" t="s">
        <v>55</v>
      </c>
      <c r="B5329">
        <v>27</v>
      </c>
      <c r="C5329">
        <v>2024</v>
      </c>
      <c r="D5329" t="s">
        <v>225</v>
      </c>
      <c r="E5329" s="16">
        <v>205</v>
      </c>
      <c r="F5329" t="s">
        <v>226</v>
      </c>
      <c r="G5329" t="s">
        <v>227</v>
      </c>
      <c r="H5329" s="2" t="s">
        <v>121</v>
      </c>
      <c r="J5329" s="17"/>
      <c r="K5329" s="17"/>
      <c r="L5329" s="2"/>
    </row>
    <row r="5330" spans="1:21" x14ac:dyDescent="0.35">
      <c r="A5330" t="s">
        <v>56</v>
      </c>
      <c r="B5330">
        <v>28</v>
      </c>
      <c r="C5330">
        <v>2024</v>
      </c>
      <c r="D5330" t="s">
        <v>225</v>
      </c>
      <c r="E5330" s="16">
        <v>205</v>
      </c>
      <c r="F5330" t="s">
        <v>226</v>
      </c>
      <c r="G5330" t="s">
        <v>227</v>
      </c>
      <c r="H5330" s="2" t="s">
        <v>25</v>
      </c>
      <c r="I5330">
        <v>50</v>
      </c>
      <c r="J5330" s="2" t="s">
        <v>106</v>
      </c>
      <c r="K5330" s="2">
        <v>0</v>
      </c>
      <c r="L5330" s="2">
        <v>4</v>
      </c>
      <c r="M5330">
        <v>1</v>
      </c>
      <c r="N5330" t="s">
        <v>27</v>
      </c>
      <c r="O5330" t="s">
        <v>27</v>
      </c>
      <c r="Q5330" t="s">
        <v>32</v>
      </c>
      <c r="R5330" t="s">
        <v>27</v>
      </c>
      <c r="S5330">
        <v>16</v>
      </c>
      <c r="T5330">
        <v>40</v>
      </c>
      <c r="U5330" t="s">
        <v>39</v>
      </c>
    </row>
    <row r="5331" spans="1:21" x14ac:dyDescent="0.35">
      <c r="A5331" t="s">
        <v>57</v>
      </c>
      <c r="B5331">
        <v>29</v>
      </c>
      <c r="C5331">
        <v>2024</v>
      </c>
      <c r="D5331" t="s">
        <v>225</v>
      </c>
      <c r="E5331" s="16">
        <v>205</v>
      </c>
      <c r="F5331" t="s">
        <v>226</v>
      </c>
      <c r="G5331" t="s">
        <v>227</v>
      </c>
      <c r="H5331" s="2" t="s">
        <v>121</v>
      </c>
      <c r="J5331" s="17"/>
      <c r="K5331" s="17"/>
      <c r="L5331" s="2"/>
    </row>
    <row r="5332" spans="1:21" x14ac:dyDescent="0.35">
      <c r="A5332" t="s">
        <v>58</v>
      </c>
      <c r="B5332">
        <v>30</v>
      </c>
      <c r="C5332">
        <v>2024</v>
      </c>
      <c r="D5332" t="s">
        <v>225</v>
      </c>
      <c r="E5332" s="16">
        <v>205</v>
      </c>
      <c r="F5332" t="s">
        <v>226</v>
      </c>
      <c r="G5332" t="s">
        <v>227</v>
      </c>
      <c r="H5332" s="2" t="s">
        <v>121</v>
      </c>
      <c r="J5332" s="17"/>
      <c r="K5332" s="17"/>
      <c r="L5332" s="2"/>
    </row>
    <row r="5333" spans="1:21" x14ac:dyDescent="0.35">
      <c r="A5333" t="s">
        <v>59</v>
      </c>
      <c r="B5333">
        <v>31</v>
      </c>
      <c r="C5333">
        <v>2024</v>
      </c>
      <c r="D5333" t="s">
        <v>225</v>
      </c>
      <c r="E5333" s="16">
        <v>205</v>
      </c>
      <c r="F5333" t="s">
        <v>226</v>
      </c>
      <c r="G5333" t="s">
        <v>227</v>
      </c>
      <c r="H5333" s="2" t="s">
        <v>121</v>
      </c>
      <c r="J5333" s="17"/>
      <c r="K5333" s="17"/>
      <c r="L5333" s="2"/>
    </row>
    <row r="5334" spans="1:21" x14ac:dyDescent="0.35">
      <c r="A5334" t="s">
        <v>60</v>
      </c>
      <c r="B5334">
        <v>32</v>
      </c>
      <c r="C5334">
        <v>2024</v>
      </c>
      <c r="D5334" t="s">
        <v>225</v>
      </c>
      <c r="E5334" s="16">
        <v>205</v>
      </c>
      <c r="F5334" t="s">
        <v>226</v>
      </c>
      <c r="G5334" t="s">
        <v>227</v>
      </c>
      <c r="H5334" s="2" t="s">
        <v>121</v>
      </c>
      <c r="J5334" s="17"/>
      <c r="K5334" s="17"/>
      <c r="L5334" s="2"/>
    </row>
    <row r="5335" spans="1:21" x14ac:dyDescent="0.35">
      <c r="A5335" t="s">
        <v>61</v>
      </c>
      <c r="B5335">
        <v>33</v>
      </c>
      <c r="C5335">
        <v>2024</v>
      </c>
      <c r="D5335" t="s">
        <v>225</v>
      </c>
      <c r="E5335" s="16">
        <v>205</v>
      </c>
      <c r="F5335" t="s">
        <v>226</v>
      </c>
      <c r="G5335" t="s">
        <v>227</v>
      </c>
      <c r="H5335" s="2" t="s">
        <v>25</v>
      </c>
      <c r="I5335">
        <v>220</v>
      </c>
      <c r="J5335" s="2" t="s">
        <v>106</v>
      </c>
      <c r="K5335" s="2">
        <v>4000</v>
      </c>
      <c r="L5335" s="2">
        <v>4</v>
      </c>
      <c r="M5335">
        <v>1</v>
      </c>
      <c r="N5335" t="s">
        <v>32</v>
      </c>
      <c r="O5335" t="s">
        <v>32</v>
      </c>
      <c r="Q5335" t="s">
        <v>32</v>
      </c>
      <c r="R5335" t="s">
        <v>27</v>
      </c>
      <c r="S5335">
        <v>20</v>
      </c>
      <c r="T5335">
        <v>120</v>
      </c>
      <c r="U5335" t="s">
        <v>39</v>
      </c>
    </row>
    <row r="5336" spans="1:21" x14ac:dyDescent="0.35">
      <c r="A5336" t="s">
        <v>62</v>
      </c>
      <c r="B5336">
        <v>34</v>
      </c>
      <c r="C5336">
        <v>2024</v>
      </c>
      <c r="D5336" t="s">
        <v>225</v>
      </c>
      <c r="E5336" s="16">
        <v>205</v>
      </c>
      <c r="F5336" t="s">
        <v>226</v>
      </c>
      <c r="G5336" t="s">
        <v>227</v>
      </c>
      <c r="H5336" s="2" t="s">
        <v>121</v>
      </c>
      <c r="J5336" s="17"/>
      <c r="K5336" s="17"/>
      <c r="L5336" s="2"/>
    </row>
    <row r="5337" spans="1:21" x14ac:dyDescent="0.35">
      <c r="A5337" t="s">
        <v>63</v>
      </c>
      <c r="B5337">
        <v>35</v>
      </c>
      <c r="C5337">
        <v>2024</v>
      </c>
      <c r="D5337" t="s">
        <v>225</v>
      </c>
      <c r="E5337" s="16">
        <v>205</v>
      </c>
      <c r="F5337" t="s">
        <v>226</v>
      </c>
      <c r="G5337" t="s">
        <v>227</v>
      </c>
      <c r="H5337" s="2" t="s">
        <v>121</v>
      </c>
      <c r="J5337" s="17"/>
      <c r="K5337" s="17"/>
      <c r="L5337" s="2"/>
    </row>
    <row r="5338" spans="1:21" x14ac:dyDescent="0.35">
      <c r="A5338" t="s">
        <v>64</v>
      </c>
      <c r="B5338">
        <v>36</v>
      </c>
      <c r="C5338">
        <v>2024</v>
      </c>
      <c r="D5338" t="s">
        <v>225</v>
      </c>
      <c r="E5338" s="16">
        <v>205</v>
      </c>
      <c r="F5338" t="s">
        <v>226</v>
      </c>
      <c r="G5338" t="s">
        <v>227</v>
      </c>
      <c r="H5338" s="2" t="s">
        <v>121</v>
      </c>
      <c r="J5338" s="17"/>
      <c r="K5338" s="17"/>
      <c r="L5338" s="2"/>
    </row>
    <row r="5339" spans="1:21" x14ac:dyDescent="0.35">
      <c r="A5339" t="s">
        <v>65</v>
      </c>
      <c r="B5339">
        <v>37</v>
      </c>
      <c r="C5339">
        <v>2024</v>
      </c>
      <c r="D5339" t="s">
        <v>225</v>
      </c>
      <c r="E5339" s="16">
        <v>205</v>
      </c>
      <c r="F5339" t="s">
        <v>226</v>
      </c>
      <c r="G5339" t="s">
        <v>227</v>
      </c>
      <c r="H5339" s="2" t="s">
        <v>112</v>
      </c>
      <c r="I5339">
        <v>50</v>
      </c>
      <c r="J5339" s="2" t="s">
        <v>106</v>
      </c>
      <c r="K5339" s="2">
        <v>4000</v>
      </c>
      <c r="L5339" s="2">
        <v>4</v>
      </c>
      <c r="M5339">
        <v>1</v>
      </c>
      <c r="N5339" t="s">
        <v>32</v>
      </c>
      <c r="O5339" t="s">
        <v>27</v>
      </c>
      <c r="Q5339" t="s">
        <v>32</v>
      </c>
      <c r="R5339" t="s">
        <v>27</v>
      </c>
      <c r="S5339">
        <v>20</v>
      </c>
      <c r="T5339">
        <v>80</v>
      </c>
      <c r="U5339" t="s">
        <v>39</v>
      </c>
    </row>
    <row r="5340" spans="1:21" x14ac:dyDescent="0.35">
      <c r="A5340" t="s">
        <v>66</v>
      </c>
      <c r="B5340">
        <v>38</v>
      </c>
      <c r="C5340">
        <v>2024</v>
      </c>
      <c r="D5340" t="s">
        <v>225</v>
      </c>
      <c r="E5340" s="16">
        <v>205</v>
      </c>
      <c r="F5340" t="s">
        <v>226</v>
      </c>
      <c r="G5340" t="s">
        <v>227</v>
      </c>
      <c r="H5340" s="2" t="s">
        <v>121</v>
      </c>
      <c r="J5340" s="17"/>
      <c r="K5340" s="17"/>
      <c r="L5340" s="2"/>
    </row>
    <row r="5341" spans="1:21" x14ac:dyDescent="0.35">
      <c r="A5341" t="s">
        <v>67</v>
      </c>
      <c r="B5341">
        <v>39</v>
      </c>
      <c r="C5341">
        <v>2024</v>
      </c>
      <c r="D5341" t="s">
        <v>225</v>
      </c>
      <c r="E5341" s="16">
        <v>205</v>
      </c>
      <c r="F5341" t="s">
        <v>226</v>
      </c>
      <c r="G5341" t="s">
        <v>227</v>
      </c>
      <c r="H5341" s="2" t="s">
        <v>121</v>
      </c>
      <c r="J5341" s="17"/>
      <c r="K5341" s="17"/>
      <c r="L5341" s="2"/>
    </row>
    <row r="5342" spans="1:21" x14ac:dyDescent="0.35">
      <c r="A5342" t="s">
        <v>68</v>
      </c>
      <c r="B5342">
        <v>40</v>
      </c>
      <c r="C5342">
        <v>2024</v>
      </c>
      <c r="D5342" t="s">
        <v>225</v>
      </c>
      <c r="E5342" s="16">
        <v>205</v>
      </c>
      <c r="F5342" t="s">
        <v>226</v>
      </c>
      <c r="G5342" t="s">
        <v>227</v>
      </c>
      <c r="H5342" s="2" t="s">
        <v>121</v>
      </c>
      <c r="J5342" s="17"/>
      <c r="K5342" s="17"/>
      <c r="L5342" s="2"/>
    </row>
    <row r="5343" spans="1:21" x14ac:dyDescent="0.35">
      <c r="A5343" t="s">
        <v>69</v>
      </c>
      <c r="B5343">
        <v>41</v>
      </c>
      <c r="C5343">
        <v>2024</v>
      </c>
      <c r="D5343" t="s">
        <v>225</v>
      </c>
      <c r="E5343" s="16">
        <v>205</v>
      </c>
      <c r="F5343" t="s">
        <v>226</v>
      </c>
      <c r="G5343" t="s">
        <v>227</v>
      </c>
      <c r="H5343" s="2" t="s">
        <v>121</v>
      </c>
      <c r="J5343" s="17"/>
      <c r="K5343" s="17"/>
      <c r="L5343" s="2"/>
    </row>
    <row r="5344" spans="1:21" x14ac:dyDescent="0.35">
      <c r="A5344" t="s">
        <v>70</v>
      </c>
      <c r="B5344">
        <v>42</v>
      </c>
      <c r="C5344">
        <v>2024</v>
      </c>
      <c r="D5344" t="s">
        <v>225</v>
      </c>
      <c r="E5344" s="16">
        <v>205</v>
      </c>
      <c r="F5344" t="s">
        <v>226</v>
      </c>
      <c r="G5344" t="s">
        <v>227</v>
      </c>
      <c r="H5344" s="2" t="s">
        <v>121</v>
      </c>
      <c r="J5344" s="17"/>
      <c r="K5344" s="17"/>
      <c r="L5344" s="2"/>
    </row>
    <row r="5345" spans="1:21" x14ac:dyDescent="0.35">
      <c r="A5345" t="s">
        <v>71</v>
      </c>
      <c r="B5345">
        <v>44</v>
      </c>
      <c r="C5345">
        <v>2024</v>
      </c>
      <c r="D5345" t="s">
        <v>225</v>
      </c>
      <c r="E5345" s="16">
        <v>205</v>
      </c>
      <c r="F5345" t="s">
        <v>226</v>
      </c>
      <c r="G5345" t="s">
        <v>227</v>
      </c>
      <c r="H5345" s="2" t="s">
        <v>121</v>
      </c>
      <c r="J5345" s="17"/>
      <c r="K5345" s="17"/>
      <c r="L5345" s="2"/>
    </row>
    <row r="5346" spans="1:21" x14ac:dyDescent="0.35">
      <c r="A5346" t="s">
        <v>72</v>
      </c>
      <c r="B5346">
        <v>45</v>
      </c>
      <c r="C5346">
        <v>2024</v>
      </c>
      <c r="D5346" t="s">
        <v>225</v>
      </c>
      <c r="E5346" s="16">
        <v>205</v>
      </c>
      <c r="F5346" t="s">
        <v>226</v>
      </c>
      <c r="G5346" t="s">
        <v>227</v>
      </c>
      <c r="H5346" s="2" t="s">
        <v>25</v>
      </c>
      <c r="I5346">
        <v>505</v>
      </c>
      <c r="J5346" s="2" t="s">
        <v>106</v>
      </c>
      <c r="K5346" s="2">
        <v>4000</v>
      </c>
      <c r="L5346" s="2">
        <v>4</v>
      </c>
      <c r="M5346">
        <v>1</v>
      </c>
      <c r="N5346" t="s">
        <v>32</v>
      </c>
      <c r="O5346" t="s">
        <v>27</v>
      </c>
      <c r="Q5346" t="s">
        <v>27</v>
      </c>
      <c r="R5346" t="s">
        <v>27</v>
      </c>
      <c r="S5346">
        <v>20</v>
      </c>
      <c r="T5346">
        <v>130</v>
      </c>
      <c r="U5346" t="s">
        <v>39</v>
      </c>
    </row>
    <row r="5347" spans="1:21" x14ac:dyDescent="0.35">
      <c r="A5347" t="s">
        <v>73</v>
      </c>
      <c r="B5347">
        <v>46</v>
      </c>
      <c r="C5347">
        <v>2024</v>
      </c>
      <c r="D5347" t="s">
        <v>225</v>
      </c>
      <c r="E5347" s="16">
        <v>205</v>
      </c>
      <c r="F5347" t="s">
        <v>226</v>
      </c>
      <c r="G5347" t="s">
        <v>227</v>
      </c>
      <c r="H5347" s="2" t="s">
        <v>121</v>
      </c>
      <c r="J5347" s="17"/>
      <c r="K5347" s="17"/>
      <c r="L5347" s="2"/>
    </row>
    <row r="5348" spans="1:21" x14ac:dyDescent="0.35">
      <c r="A5348" t="s">
        <v>74</v>
      </c>
      <c r="B5348">
        <v>47</v>
      </c>
      <c r="C5348">
        <v>2024</v>
      </c>
      <c r="D5348" t="s">
        <v>225</v>
      </c>
      <c r="E5348" s="16">
        <v>205</v>
      </c>
      <c r="F5348" t="s">
        <v>226</v>
      </c>
      <c r="G5348" t="s">
        <v>227</v>
      </c>
      <c r="H5348" s="2" t="s">
        <v>121</v>
      </c>
      <c r="J5348" s="17"/>
      <c r="K5348" s="17"/>
      <c r="L5348" s="2"/>
    </row>
    <row r="5349" spans="1:21" x14ac:dyDescent="0.35">
      <c r="A5349" t="s">
        <v>75</v>
      </c>
      <c r="B5349">
        <v>48</v>
      </c>
      <c r="C5349">
        <v>2024</v>
      </c>
      <c r="D5349" t="s">
        <v>225</v>
      </c>
      <c r="E5349" s="16">
        <v>205</v>
      </c>
      <c r="F5349" t="s">
        <v>226</v>
      </c>
      <c r="G5349" t="s">
        <v>227</v>
      </c>
      <c r="H5349" s="2" t="s">
        <v>121</v>
      </c>
      <c r="J5349" s="17"/>
      <c r="K5349" s="17"/>
      <c r="L5349" s="2"/>
    </row>
    <row r="5350" spans="1:21" x14ac:dyDescent="0.35">
      <c r="A5350" t="s">
        <v>76</v>
      </c>
      <c r="B5350">
        <v>49</v>
      </c>
      <c r="C5350">
        <v>2024</v>
      </c>
      <c r="D5350" t="s">
        <v>225</v>
      </c>
      <c r="E5350" s="16">
        <v>205</v>
      </c>
      <c r="F5350" t="s">
        <v>226</v>
      </c>
      <c r="G5350" t="s">
        <v>227</v>
      </c>
      <c r="H5350" s="2" t="s">
        <v>121</v>
      </c>
      <c r="J5350" s="17"/>
      <c r="K5350" s="17"/>
      <c r="L5350" s="2"/>
    </row>
    <row r="5351" spans="1:21" x14ac:dyDescent="0.35">
      <c r="A5351" t="s">
        <v>77</v>
      </c>
      <c r="B5351">
        <v>50</v>
      </c>
      <c r="C5351">
        <v>2024</v>
      </c>
      <c r="D5351" t="s">
        <v>225</v>
      </c>
      <c r="E5351" s="16">
        <v>205</v>
      </c>
      <c r="F5351" t="s">
        <v>226</v>
      </c>
      <c r="G5351" t="s">
        <v>227</v>
      </c>
      <c r="H5351" s="2" t="s">
        <v>25</v>
      </c>
      <c r="I5351">
        <v>115</v>
      </c>
      <c r="J5351" s="2" t="s">
        <v>106</v>
      </c>
      <c r="K5351" s="2">
        <v>4000</v>
      </c>
      <c r="L5351" s="2">
        <v>4</v>
      </c>
      <c r="M5351">
        <v>1</v>
      </c>
      <c r="N5351" t="s">
        <v>32</v>
      </c>
      <c r="O5351" t="s">
        <v>27</v>
      </c>
      <c r="Q5351" t="s">
        <v>27</v>
      </c>
      <c r="R5351" t="s">
        <v>27</v>
      </c>
      <c r="S5351">
        <v>24</v>
      </c>
      <c r="T5351">
        <v>275</v>
      </c>
      <c r="U5351" t="s">
        <v>29</v>
      </c>
    </row>
    <row r="5352" spans="1:21" x14ac:dyDescent="0.35">
      <c r="A5352" t="s">
        <v>78</v>
      </c>
      <c r="B5352">
        <v>51</v>
      </c>
      <c r="C5352">
        <v>2024</v>
      </c>
      <c r="D5352" t="s">
        <v>225</v>
      </c>
      <c r="E5352" s="16">
        <v>205</v>
      </c>
      <c r="F5352" t="s">
        <v>226</v>
      </c>
      <c r="G5352" t="s">
        <v>227</v>
      </c>
      <c r="H5352" s="2" t="s">
        <v>121</v>
      </c>
      <c r="J5352" s="17"/>
      <c r="K5352" s="17"/>
      <c r="L5352" s="2"/>
    </row>
    <row r="5353" spans="1:21" x14ac:dyDescent="0.35">
      <c r="A5353" t="s">
        <v>79</v>
      </c>
      <c r="B5353">
        <v>53</v>
      </c>
      <c r="C5353">
        <v>2024</v>
      </c>
      <c r="D5353" t="s">
        <v>225</v>
      </c>
      <c r="E5353" s="16">
        <v>205</v>
      </c>
      <c r="F5353" t="s">
        <v>226</v>
      </c>
      <c r="G5353" t="s">
        <v>227</v>
      </c>
      <c r="H5353" s="2" t="s">
        <v>121</v>
      </c>
      <c r="J5353" s="17"/>
      <c r="K5353" s="17"/>
      <c r="L5353" s="2"/>
    </row>
    <row r="5354" spans="1:21" x14ac:dyDescent="0.35">
      <c r="A5354" t="s">
        <v>80</v>
      </c>
      <c r="B5354">
        <v>54</v>
      </c>
      <c r="C5354">
        <v>2024</v>
      </c>
      <c r="D5354" t="s">
        <v>225</v>
      </c>
      <c r="E5354" s="16">
        <v>205</v>
      </c>
      <c r="F5354" t="s">
        <v>226</v>
      </c>
      <c r="G5354" t="s">
        <v>227</v>
      </c>
      <c r="H5354" s="2" t="s">
        <v>25</v>
      </c>
      <c r="I5354">
        <v>150</v>
      </c>
      <c r="J5354" s="2" t="s">
        <v>107</v>
      </c>
      <c r="K5354" s="2">
        <v>4000</v>
      </c>
      <c r="L5354" s="2">
        <v>4</v>
      </c>
      <c r="M5354">
        <v>1</v>
      </c>
      <c r="N5354" t="s">
        <v>32</v>
      </c>
      <c r="O5354" t="s">
        <v>27</v>
      </c>
      <c r="Q5354" t="s">
        <v>32</v>
      </c>
      <c r="R5354" t="s">
        <v>27</v>
      </c>
      <c r="S5354">
        <v>20</v>
      </c>
      <c r="T5354">
        <v>70</v>
      </c>
      <c r="U5354" t="s">
        <v>39</v>
      </c>
    </row>
    <row r="5355" spans="1:21" x14ac:dyDescent="0.35">
      <c r="A5355" t="s">
        <v>81</v>
      </c>
      <c r="B5355">
        <v>55</v>
      </c>
      <c r="C5355">
        <v>2024</v>
      </c>
      <c r="D5355" t="s">
        <v>225</v>
      </c>
      <c r="E5355" s="16">
        <v>205</v>
      </c>
      <c r="F5355" t="s">
        <v>226</v>
      </c>
      <c r="G5355" t="s">
        <v>227</v>
      </c>
      <c r="H5355" s="2" t="s">
        <v>121</v>
      </c>
      <c r="J5355" s="17"/>
      <c r="K5355" s="17"/>
      <c r="L5355" s="2"/>
    </row>
    <row r="5356" spans="1:21" x14ac:dyDescent="0.35">
      <c r="A5356" t="s">
        <v>82</v>
      </c>
      <c r="B5356">
        <v>56</v>
      </c>
      <c r="C5356">
        <v>2024</v>
      </c>
      <c r="D5356" t="s">
        <v>225</v>
      </c>
      <c r="E5356" s="16">
        <v>205</v>
      </c>
      <c r="F5356" t="s">
        <v>226</v>
      </c>
      <c r="G5356" t="s">
        <v>227</v>
      </c>
      <c r="H5356" s="2" t="s">
        <v>121</v>
      </c>
      <c r="J5356" s="17"/>
      <c r="K5356" s="17"/>
      <c r="L5356" s="2"/>
    </row>
    <row r="5357" spans="1:21" x14ac:dyDescent="0.35">
      <c r="A5357" t="s">
        <v>21</v>
      </c>
      <c r="B5357">
        <v>1</v>
      </c>
      <c r="C5357">
        <v>2024</v>
      </c>
      <c r="D5357" t="s">
        <v>228</v>
      </c>
      <c r="E5357" s="16">
        <v>206</v>
      </c>
      <c r="F5357" t="s">
        <v>226</v>
      </c>
      <c r="G5357" t="s">
        <v>227</v>
      </c>
      <c r="H5357" s="2" t="s">
        <v>121</v>
      </c>
    </row>
    <row r="5358" spans="1:21" x14ac:dyDescent="0.35">
      <c r="A5358" t="s">
        <v>30</v>
      </c>
      <c r="B5358">
        <v>2</v>
      </c>
      <c r="C5358">
        <v>2024</v>
      </c>
      <c r="D5358" t="s">
        <v>228</v>
      </c>
      <c r="E5358" s="16">
        <v>206</v>
      </c>
      <c r="F5358" t="s">
        <v>226</v>
      </c>
      <c r="G5358" t="s">
        <v>227</v>
      </c>
      <c r="H5358" s="2" t="s">
        <v>121</v>
      </c>
    </row>
    <row r="5359" spans="1:21" x14ac:dyDescent="0.35">
      <c r="A5359" t="s">
        <v>33</v>
      </c>
      <c r="B5359">
        <v>4</v>
      </c>
      <c r="C5359">
        <v>2024</v>
      </c>
      <c r="D5359" t="s">
        <v>228</v>
      </c>
      <c r="E5359" s="16">
        <v>206</v>
      </c>
      <c r="F5359" t="s">
        <v>226</v>
      </c>
      <c r="G5359" t="s">
        <v>227</v>
      </c>
      <c r="H5359" s="2" t="s">
        <v>121</v>
      </c>
    </row>
    <row r="5360" spans="1:21" x14ac:dyDescent="0.35">
      <c r="A5360" t="s">
        <v>34</v>
      </c>
      <c r="B5360">
        <v>5</v>
      </c>
      <c r="C5360">
        <v>2024</v>
      </c>
      <c r="D5360" t="s">
        <v>228</v>
      </c>
      <c r="E5360" s="16">
        <v>206</v>
      </c>
      <c r="F5360" t="s">
        <v>226</v>
      </c>
      <c r="G5360" t="s">
        <v>227</v>
      </c>
      <c r="H5360" s="2" t="s">
        <v>121</v>
      </c>
      <c r="I5360" s="2"/>
    </row>
    <row r="5361" spans="1:21" x14ac:dyDescent="0.35">
      <c r="A5361" t="s">
        <v>35</v>
      </c>
      <c r="B5361">
        <v>6</v>
      </c>
      <c r="C5361">
        <v>2024</v>
      </c>
      <c r="D5361" t="s">
        <v>228</v>
      </c>
      <c r="E5361" s="16">
        <v>206</v>
      </c>
      <c r="F5361" t="s">
        <v>226</v>
      </c>
      <c r="G5361" t="s">
        <v>227</v>
      </c>
      <c r="H5361" s="2" t="s">
        <v>121</v>
      </c>
      <c r="I5361" s="2"/>
    </row>
    <row r="5362" spans="1:21" x14ac:dyDescent="0.35">
      <c r="A5362" t="s">
        <v>36</v>
      </c>
      <c r="B5362">
        <v>8</v>
      </c>
      <c r="C5362">
        <v>2024</v>
      </c>
      <c r="D5362" t="s">
        <v>228</v>
      </c>
      <c r="E5362" s="16">
        <v>206</v>
      </c>
      <c r="F5362" t="s">
        <v>226</v>
      </c>
      <c r="G5362" t="s">
        <v>227</v>
      </c>
      <c r="H5362" s="2" t="s">
        <v>121</v>
      </c>
    </row>
    <row r="5363" spans="1:21" x14ac:dyDescent="0.35">
      <c r="A5363" t="s">
        <v>37</v>
      </c>
      <c r="B5363">
        <v>9</v>
      </c>
      <c r="C5363">
        <v>2024</v>
      </c>
      <c r="D5363" t="s">
        <v>228</v>
      </c>
      <c r="E5363" s="16">
        <v>206</v>
      </c>
      <c r="F5363" t="s">
        <v>226</v>
      </c>
      <c r="G5363" t="s">
        <v>227</v>
      </c>
      <c r="H5363" s="2" t="s">
        <v>121</v>
      </c>
      <c r="I5363" s="2"/>
    </row>
    <row r="5364" spans="1:21" x14ac:dyDescent="0.35">
      <c r="A5364" t="s">
        <v>38</v>
      </c>
      <c r="B5364">
        <v>10</v>
      </c>
      <c r="C5364">
        <v>2024</v>
      </c>
      <c r="D5364" t="s">
        <v>228</v>
      </c>
      <c r="E5364" s="16">
        <v>206</v>
      </c>
      <c r="F5364" t="s">
        <v>226</v>
      </c>
      <c r="G5364" t="s">
        <v>227</v>
      </c>
      <c r="H5364" s="2" t="s">
        <v>121</v>
      </c>
    </row>
    <row r="5365" spans="1:21" x14ac:dyDescent="0.35">
      <c r="A5365" t="s">
        <v>40</v>
      </c>
      <c r="B5365">
        <v>11</v>
      </c>
      <c r="C5365">
        <v>2024</v>
      </c>
      <c r="D5365" t="s">
        <v>228</v>
      </c>
      <c r="E5365" s="16">
        <v>206</v>
      </c>
      <c r="F5365" t="s">
        <v>226</v>
      </c>
      <c r="G5365" t="s">
        <v>227</v>
      </c>
      <c r="H5365" s="2" t="s">
        <v>121</v>
      </c>
    </row>
    <row r="5366" spans="1:21" x14ac:dyDescent="0.35">
      <c r="A5366" t="s">
        <v>41</v>
      </c>
      <c r="B5366">
        <v>12</v>
      </c>
      <c r="C5366">
        <v>2024</v>
      </c>
      <c r="D5366" t="s">
        <v>228</v>
      </c>
      <c r="E5366" s="16">
        <v>206</v>
      </c>
      <c r="F5366" t="s">
        <v>226</v>
      </c>
      <c r="G5366" t="s">
        <v>227</v>
      </c>
      <c r="H5366" s="2" t="s">
        <v>121</v>
      </c>
    </row>
    <row r="5367" spans="1:21" x14ac:dyDescent="0.35">
      <c r="A5367" t="s">
        <v>42</v>
      </c>
      <c r="B5367">
        <v>13</v>
      </c>
      <c r="C5367">
        <v>2024</v>
      </c>
      <c r="D5367" t="s">
        <v>228</v>
      </c>
      <c r="E5367" s="16">
        <v>206</v>
      </c>
      <c r="F5367" t="s">
        <v>226</v>
      </c>
      <c r="G5367" t="s">
        <v>227</v>
      </c>
      <c r="H5367" s="2" t="s">
        <v>121</v>
      </c>
      <c r="I5367" s="2"/>
    </row>
    <row r="5368" spans="1:21" x14ac:dyDescent="0.35">
      <c r="A5368" t="s">
        <v>43</v>
      </c>
      <c r="B5368">
        <v>15</v>
      </c>
      <c r="C5368">
        <v>2024</v>
      </c>
      <c r="D5368" t="s">
        <v>228</v>
      </c>
      <c r="E5368" s="16">
        <v>206</v>
      </c>
      <c r="F5368" t="s">
        <v>226</v>
      </c>
      <c r="G5368" t="s">
        <v>227</v>
      </c>
      <c r="H5368" s="2" t="s">
        <v>121</v>
      </c>
    </row>
    <row r="5369" spans="1:21" x14ac:dyDescent="0.35">
      <c r="A5369" t="s">
        <v>44</v>
      </c>
      <c r="B5369">
        <v>16</v>
      </c>
      <c r="C5369">
        <v>2024</v>
      </c>
      <c r="D5369" t="s">
        <v>228</v>
      </c>
      <c r="E5369" s="16">
        <v>206</v>
      </c>
      <c r="F5369" t="s">
        <v>226</v>
      </c>
      <c r="G5369" t="s">
        <v>227</v>
      </c>
      <c r="H5369" s="2" t="s">
        <v>121</v>
      </c>
    </row>
    <row r="5370" spans="1:21" x14ac:dyDescent="0.35">
      <c r="A5370" t="s">
        <v>45</v>
      </c>
      <c r="B5370">
        <v>17</v>
      </c>
      <c r="C5370">
        <v>2024</v>
      </c>
      <c r="D5370" t="s">
        <v>228</v>
      </c>
      <c r="E5370" s="16">
        <v>206</v>
      </c>
      <c r="F5370" t="s">
        <v>226</v>
      </c>
      <c r="G5370" t="s">
        <v>227</v>
      </c>
      <c r="H5370" s="2" t="s">
        <v>121</v>
      </c>
    </row>
    <row r="5371" spans="1:21" x14ac:dyDescent="0.35">
      <c r="A5371" t="s">
        <v>46</v>
      </c>
      <c r="B5371">
        <v>18</v>
      </c>
      <c r="C5371">
        <v>2024</v>
      </c>
      <c r="D5371" t="s">
        <v>228</v>
      </c>
      <c r="E5371" s="16">
        <v>206</v>
      </c>
      <c r="F5371" t="s">
        <v>226</v>
      </c>
      <c r="G5371" t="s">
        <v>227</v>
      </c>
      <c r="H5371" s="2" t="s">
        <v>121</v>
      </c>
    </row>
    <row r="5372" spans="1:21" x14ac:dyDescent="0.35">
      <c r="A5372" t="s">
        <v>47</v>
      </c>
      <c r="B5372">
        <v>19</v>
      </c>
      <c r="C5372">
        <v>2024</v>
      </c>
      <c r="D5372" t="s">
        <v>228</v>
      </c>
      <c r="E5372" s="16">
        <v>206</v>
      </c>
      <c r="F5372" t="s">
        <v>226</v>
      </c>
      <c r="G5372" t="s">
        <v>227</v>
      </c>
      <c r="H5372" s="2" t="s">
        <v>121</v>
      </c>
    </row>
    <row r="5373" spans="1:21" x14ac:dyDescent="0.35">
      <c r="A5373" t="s">
        <v>48</v>
      </c>
      <c r="B5373">
        <v>20</v>
      </c>
      <c r="C5373">
        <v>2024</v>
      </c>
      <c r="D5373" t="s">
        <v>228</v>
      </c>
      <c r="E5373" s="16">
        <v>206</v>
      </c>
      <c r="F5373" t="s">
        <v>226</v>
      </c>
      <c r="G5373" t="s">
        <v>227</v>
      </c>
      <c r="H5373" s="2" t="s">
        <v>121</v>
      </c>
    </row>
    <row r="5374" spans="1:21" x14ac:dyDescent="0.35">
      <c r="A5374" t="s">
        <v>49</v>
      </c>
      <c r="B5374">
        <v>21</v>
      </c>
      <c r="C5374">
        <v>2024</v>
      </c>
      <c r="D5374" t="s">
        <v>228</v>
      </c>
      <c r="E5374" s="16">
        <v>206</v>
      </c>
      <c r="F5374" t="s">
        <v>226</v>
      </c>
      <c r="G5374" t="s">
        <v>227</v>
      </c>
      <c r="H5374" s="2" t="s">
        <v>121</v>
      </c>
    </row>
    <row r="5375" spans="1:21" x14ac:dyDescent="0.35">
      <c r="A5375" t="s">
        <v>50</v>
      </c>
      <c r="B5375">
        <v>22</v>
      </c>
      <c r="C5375">
        <v>2024</v>
      </c>
      <c r="D5375" t="s">
        <v>228</v>
      </c>
      <c r="E5375" s="16">
        <v>206</v>
      </c>
      <c r="F5375" t="s">
        <v>226</v>
      </c>
      <c r="G5375" t="s">
        <v>227</v>
      </c>
      <c r="H5375" s="2" t="s">
        <v>121</v>
      </c>
    </row>
    <row r="5376" spans="1:21" x14ac:dyDescent="0.35">
      <c r="A5376" t="s">
        <v>51</v>
      </c>
      <c r="B5376">
        <v>23</v>
      </c>
      <c r="C5376">
        <v>2024</v>
      </c>
      <c r="D5376" t="s">
        <v>228</v>
      </c>
      <c r="E5376" s="16">
        <v>206</v>
      </c>
      <c r="F5376" t="s">
        <v>226</v>
      </c>
      <c r="G5376" t="s">
        <v>227</v>
      </c>
      <c r="H5376" s="2" t="s">
        <v>25</v>
      </c>
      <c r="I5376">
        <v>91</v>
      </c>
      <c r="J5376" t="s">
        <v>126</v>
      </c>
      <c r="K5376">
        <v>0</v>
      </c>
      <c r="L5376">
        <v>3</v>
      </c>
      <c r="M5376">
        <v>0</v>
      </c>
      <c r="N5376" t="s">
        <v>27</v>
      </c>
      <c r="O5376" t="s">
        <v>27</v>
      </c>
      <c r="Q5376" t="s">
        <v>27</v>
      </c>
      <c r="R5376" t="s">
        <v>27</v>
      </c>
      <c r="S5376">
        <v>12</v>
      </c>
      <c r="T5376">
        <v>140</v>
      </c>
      <c r="U5376" t="s">
        <v>29</v>
      </c>
    </row>
    <row r="5377" spans="1:9" x14ac:dyDescent="0.35">
      <c r="A5377" t="s">
        <v>52</v>
      </c>
      <c r="B5377">
        <v>24</v>
      </c>
      <c r="C5377">
        <v>2024</v>
      </c>
      <c r="D5377" t="s">
        <v>228</v>
      </c>
      <c r="E5377" s="16">
        <v>206</v>
      </c>
      <c r="F5377" t="s">
        <v>226</v>
      </c>
      <c r="G5377" t="s">
        <v>227</v>
      </c>
      <c r="H5377" s="2" t="s">
        <v>121</v>
      </c>
      <c r="I5377" s="2"/>
    </row>
    <row r="5378" spans="1:9" x14ac:dyDescent="0.35">
      <c r="A5378" t="s">
        <v>53</v>
      </c>
      <c r="B5378">
        <v>25</v>
      </c>
      <c r="C5378">
        <v>2024</v>
      </c>
      <c r="D5378" t="s">
        <v>228</v>
      </c>
      <c r="E5378" s="16">
        <v>206</v>
      </c>
      <c r="F5378" t="s">
        <v>226</v>
      </c>
      <c r="G5378" t="s">
        <v>227</v>
      </c>
      <c r="H5378" s="2" t="s">
        <v>121</v>
      </c>
      <c r="I5378" s="2"/>
    </row>
    <row r="5379" spans="1:9" x14ac:dyDescent="0.35">
      <c r="A5379" t="s">
        <v>54</v>
      </c>
      <c r="B5379">
        <v>26</v>
      </c>
      <c r="C5379">
        <v>2024</v>
      </c>
      <c r="D5379" t="s">
        <v>228</v>
      </c>
      <c r="E5379" s="16">
        <v>206</v>
      </c>
      <c r="F5379" t="s">
        <v>226</v>
      </c>
      <c r="G5379" t="s">
        <v>227</v>
      </c>
      <c r="H5379" s="2" t="s">
        <v>121</v>
      </c>
      <c r="I5379" s="2"/>
    </row>
    <row r="5380" spans="1:9" x14ac:dyDescent="0.35">
      <c r="A5380" t="s">
        <v>55</v>
      </c>
      <c r="B5380">
        <v>27</v>
      </c>
      <c r="C5380">
        <v>2024</v>
      </c>
      <c r="D5380" t="s">
        <v>228</v>
      </c>
      <c r="E5380" s="16">
        <v>206</v>
      </c>
      <c r="F5380" t="s">
        <v>226</v>
      </c>
      <c r="G5380" t="s">
        <v>227</v>
      </c>
      <c r="H5380" s="2" t="s">
        <v>121</v>
      </c>
    </row>
    <row r="5381" spans="1:9" x14ac:dyDescent="0.35">
      <c r="A5381" t="s">
        <v>56</v>
      </c>
      <c r="B5381">
        <v>28</v>
      </c>
      <c r="C5381">
        <v>2024</v>
      </c>
      <c r="D5381" t="s">
        <v>228</v>
      </c>
      <c r="E5381" s="16">
        <v>206</v>
      </c>
      <c r="F5381" t="s">
        <v>226</v>
      </c>
      <c r="G5381" t="s">
        <v>227</v>
      </c>
      <c r="H5381" s="2" t="s">
        <v>121</v>
      </c>
      <c r="I5381" s="2"/>
    </row>
    <row r="5382" spans="1:9" x14ac:dyDescent="0.35">
      <c r="A5382" t="s">
        <v>57</v>
      </c>
      <c r="B5382">
        <v>29</v>
      </c>
      <c r="C5382">
        <v>2024</v>
      </c>
      <c r="D5382" t="s">
        <v>228</v>
      </c>
      <c r="E5382" s="16">
        <v>206</v>
      </c>
      <c r="F5382" t="s">
        <v>226</v>
      </c>
      <c r="G5382" t="s">
        <v>227</v>
      </c>
      <c r="H5382" s="2" t="s">
        <v>121</v>
      </c>
    </row>
    <row r="5383" spans="1:9" x14ac:dyDescent="0.35">
      <c r="A5383" t="s">
        <v>58</v>
      </c>
      <c r="B5383">
        <v>30</v>
      </c>
      <c r="C5383">
        <v>2024</v>
      </c>
      <c r="D5383" t="s">
        <v>228</v>
      </c>
      <c r="E5383" s="16">
        <v>206</v>
      </c>
      <c r="F5383" t="s">
        <v>226</v>
      </c>
      <c r="G5383" t="s">
        <v>227</v>
      </c>
      <c r="H5383" s="2" t="s">
        <v>121</v>
      </c>
    </row>
    <row r="5384" spans="1:9" x14ac:dyDescent="0.35">
      <c r="A5384" t="s">
        <v>59</v>
      </c>
      <c r="B5384">
        <v>31</v>
      </c>
      <c r="C5384">
        <v>2024</v>
      </c>
      <c r="D5384" t="s">
        <v>228</v>
      </c>
      <c r="E5384" s="16">
        <v>206</v>
      </c>
      <c r="F5384" t="s">
        <v>226</v>
      </c>
      <c r="G5384" t="s">
        <v>227</v>
      </c>
      <c r="H5384" s="2" t="s">
        <v>121</v>
      </c>
    </row>
    <row r="5385" spans="1:9" x14ac:dyDescent="0.35">
      <c r="A5385" t="s">
        <v>60</v>
      </c>
      <c r="B5385">
        <v>32</v>
      </c>
      <c r="C5385">
        <v>2024</v>
      </c>
      <c r="D5385" t="s">
        <v>228</v>
      </c>
      <c r="E5385" s="16">
        <v>206</v>
      </c>
      <c r="F5385" t="s">
        <v>226</v>
      </c>
      <c r="G5385" t="s">
        <v>227</v>
      </c>
      <c r="H5385" s="2" t="s">
        <v>121</v>
      </c>
    </row>
    <row r="5386" spans="1:9" x14ac:dyDescent="0.35">
      <c r="A5386" t="s">
        <v>61</v>
      </c>
      <c r="B5386">
        <v>33</v>
      </c>
      <c r="C5386">
        <v>2024</v>
      </c>
      <c r="D5386" t="s">
        <v>228</v>
      </c>
      <c r="E5386" s="16">
        <v>206</v>
      </c>
      <c r="F5386" t="s">
        <v>226</v>
      </c>
      <c r="G5386" t="s">
        <v>227</v>
      </c>
      <c r="H5386" s="2" t="s">
        <v>121</v>
      </c>
      <c r="I5386" s="2"/>
    </row>
    <row r="5387" spans="1:9" x14ac:dyDescent="0.35">
      <c r="A5387" t="s">
        <v>62</v>
      </c>
      <c r="B5387">
        <v>34</v>
      </c>
      <c r="C5387">
        <v>2024</v>
      </c>
      <c r="D5387" t="s">
        <v>228</v>
      </c>
      <c r="E5387" s="16">
        <v>206</v>
      </c>
      <c r="F5387" t="s">
        <v>226</v>
      </c>
      <c r="G5387" t="s">
        <v>227</v>
      </c>
      <c r="H5387" s="2" t="s">
        <v>121</v>
      </c>
    </row>
    <row r="5388" spans="1:9" x14ac:dyDescent="0.35">
      <c r="A5388" t="s">
        <v>63</v>
      </c>
      <c r="B5388">
        <v>35</v>
      </c>
      <c r="C5388">
        <v>2024</v>
      </c>
      <c r="D5388" t="s">
        <v>228</v>
      </c>
      <c r="E5388" s="16">
        <v>206</v>
      </c>
      <c r="F5388" t="s">
        <v>226</v>
      </c>
      <c r="G5388" t="s">
        <v>227</v>
      </c>
      <c r="H5388" s="2" t="s">
        <v>121</v>
      </c>
    </row>
    <row r="5389" spans="1:9" x14ac:dyDescent="0.35">
      <c r="A5389" t="s">
        <v>64</v>
      </c>
      <c r="B5389">
        <v>36</v>
      </c>
      <c r="C5389">
        <v>2024</v>
      </c>
      <c r="D5389" t="s">
        <v>228</v>
      </c>
      <c r="E5389" s="16">
        <v>206</v>
      </c>
      <c r="F5389" t="s">
        <v>226</v>
      </c>
      <c r="G5389" t="s">
        <v>227</v>
      </c>
      <c r="H5389" s="2" t="s">
        <v>121</v>
      </c>
    </row>
    <row r="5390" spans="1:9" x14ac:dyDescent="0.35">
      <c r="A5390" t="s">
        <v>65</v>
      </c>
      <c r="B5390">
        <v>37</v>
      </c>
      <c r="C5390">
        <v>2024</v>
      </c>
      <c r="D5390" t="s">
        <v>228</v>
      </c>
      <c r="E5390" s="16">
        <v>206</v>
      </c>
      <c r="F5390" t="s">
        <v>226</v>
      </c>
      <c r="G5390" t="s">
        <v>227</v>
      </c>
      <c r="H5390" s="2" t="s">
        <v>121</v>
      </c>
      <c r="I5390" s="2"/>
    </row>
    <row r="5391" spans="1:9" x14ac:dyDescent="0.35">
      <c r="A5391" t="s">
        <v>66</v>
      </c>
      <c r="B5391">
        <v>38</v>
      </c>
      <c r="C5391">
        <v>2024</v>
      </c>
      <c r="D5391" t="s">
        <v>228</v>
      </c>
      <c r="E5391" s="16">
        <v>206</v>
      </c>
      <c r="F5391" t="s">
        <v>226</v>
      </c>
      <c r="G5391" t="s">
        <v>227</v>
      </c>
      <c r="H5391" s="2" t="s">
        <v>121</v>
      </c>
    </row>
    <row r="5392" spans="1:9" x14ac:dyDescent="0.35">
      <c r="A5392" t="s">
        <v>67</v>
      </c>
      <c r="B5392">
        <v>39</v>
      </c>
      <c r="C5392">
        <v>2024</v>
      </c>
      <c r="D5392" t="s">
        <v>228</v>
      </c>
      <c r="E5392" s="16">
        <v>206</v>
      </c>
      <c r="F5392" t="s">
        <v>226</v>
      </c>
      <c r="G5392" t="s">
        <v>227</v>
      </c>
      <c r="H5392" s="2" t="s">
        <v>121</v>
      </c>
    </row>
    <row r="5393" spans="1:21" x14ac:dyDescent="0.35">
      <c r="A5393" t="s">
        <v>68</v>
      </c>
      <c r="B5393">
        <v>40</v>
      </c>
      <c r="C5393">
        <v>2024</v>
      </c>
      <c r="D5393" t="s">
        <v>228</v>
      </c>
      <c r="E5393" s="16">
        <v>206</v>
      </c>
      <c r="F5393" t="s">
        <v>226</v>
      </c>
      <c r="G5393" t="s">
        <v>227</v>
      </c>
      <c r="H5393" s="2" t="s">
        <v>121</v>
      </c>
    </row>
    <row r="5394" spans="1:21" x14ac:dyDescent="0.35">
      <c r="A5394" t="s">
        <v>69</v>
      </c>
      <c r="B5394">
        <v>41</v>
      </c>
      <c r="C5394">
        <v>2024</v>
      </c>
      <c r="D5394" t="s">
        <v>228</v>
      </c>
      <c r="E5394" s="16">
        <v>206</v>
      </c>
      <c r="F5394" t="s">
        <v>226</v>
      </c>
      <c r="G5394" t="s">
        <v>227</v>
      </c>
      <c r="H5394" s="2" t="s">
        <v>121</v>
      </c>
    </row>
    <row r="5395" spans="1:21" x14ac:dyDescent="0.35">
      <c r="A5395" t="s">
        <v>70</v>
      </c>
      <c r="B5395">
        <v>42</v>
      </c>
      <c r="C5395">
        <v>2024</v>
      </c>
      <c r="D5395" t="s">
        <v>228</v>
      </c>
      <c r="E5395" s="16">
        <v>206</v>
      </c>
      <c r="F5395" t="s">
        <v>226</v>
      </c>
      <c r="G5395" t="s">
        <v>227</v>
      </c>
      <c r="H5395" s="2" t="s">
        <v>121</v>
      </c>
    </row>
    <row r="5396" spans="1:21" x14ac:dyDescent="0.35">
      <c r="A5396" t="s">
        <v>71</v>
      </c>
      <c r="B5396">
        <v>44</v>
      </c>
      <c r="C5396">
        <v>2024</v>
      </c>
      <c r="D5396" t="s">
        <v>228</v>
      </c>
      <c r="E5396" s="16">
        <v>206</v>
      </c>
      <c r="F5396" t="s">
        <v>226</v>
      </c>
      <c r="G5396" t="s">
        <v>227</v>
      </c>
      <c r="H5396" s="2" t="s">
        <v>121</v>
      </c>
    </row>
    <row r="5397" spans="1:21" x14ac:dyDescent="0.35">
      <c r="A5397" t="s">
        <v>72</v>
      </c>
      <c r="B5397">
        <v>45</v>
      </c>
      <c r="C5397">
        <v>2024</v>
      </c>
      <c r="D5397" t="s">
        <v>228</v>
      </c>
      <c r="E5397" s="16">
        <v>206</v>
      </c>
      <c r="F5397" t="s">
        <v>226</v>
      </c>
      <c r="G5397" t="s">
        <v>227</v>
      </c>
      <c r="H5397" s="2" t="s">
        <v>121</v>
      </c>
      <c r="I5397" s="2"/>
    </row>
    <row r="5398" spans="1:21" x14ac:dyDescent="0.35">
      <c r="A5398" t="s">
        <v>73</v>
      </c>
      <c r="B5398">
        <v>46</v>
      </c>
      <c r="C5398">
        <v>2024</v>
      </c>
      <c r="D5398" t="s">
        <v>228</v>
      </c>
      <c r="E5398" s="16">
        <v>206</v>
      </c>
      <c r="F5398" t="s">
        <v>226</v>
      </c>
      <c r="G5398" t="s">
        <v>227</v>
      </c>
      <c r="H5398" s="2" t="s">
        <v>121</v>
      </c>
    </row>
    <row r="5399" spans="1:21" x14ac:dyDescent="0.35">
      <c r="A5399" t="s">
        <v>74</v>
      </c>
      <c r="B5399">
        <v>47</v>
      </c>
      <c r="C5399">
        <v>2024</v>
      </c>
      <c r="D5399" t="s">
        <v>228</v>
      </c>
      <c r="E5399" s="16">
        <v>206</v>
      </c>
      <c r="F5399" t="s">
        <v>226</v>
      </c>
      <c r="G5399" t="s">
        <v>227</v>
      </c>
      <c r="H5399" s="2" t="s">
        <v>121</v>
      </c>
    </row>
    <row r="5400" spans="1:21" x14ac:dyDescent="0.35">
      <c r="A5400" t="s">
        <v>75</v>
      </c>
      <c r="B5400">
        <v>48</v>
      </c>
      <c r="C5400">
        <v>2024</v>
      </c>
      <c r="D5400" t="s">
        <v>228</v>
      </c>
      <c r="E5400" s="16">
        <v>206</v>
      </c>
      <c r="F5400" t="s">
        <v>226</v>
      </c>
      <c r="G5400" t="s">
        <v>227</v>
      </c>
      <c r="H5400" s="2" t="s">
        <v>121</v>
      </c>
    </row>
    <row r="5401" spans="1:21" x14ac:dyDescent="0.35">
      <c r="A5401" t="s">
        <v>76</v>
      </c>
      <c r="B5401">
        <v>49</v>
      </c>
      <c r="C5401">
        <v>2024</v>
      </c>
      <c r="D5401" t="s">
        <v>228</v>
      </c>
      <c r="E5401" s="16">
        <v>206</v>
      </c>
      <c r="F5401" t="s">
        <v>226</v>
      </c>
      <c r="G5401" t="s">
        <v>227</v>
      </c>
      <c r="H5401" s="2" t="s">
        <v>121</v>
      </c>
    </row>
    <row r="5402" spans="1:21" x14ac:dyDescent="0.35">
      <c r="A5402" t="s">
        <v>77</v>
      </c>
      <c r="B5402">
        <v>50</v>
      </c>
      <c r="C5402">
        <v>2024</v>
      </c>
      <c r="D5402" t="s">
        <v>228</v>
      </c>
      <c r="E5402" s="16">
        <v>206</v>
      </c>
      <c r="F5402" t="s">
        <v>226</v>
      </c>
      <c r="G5402" t="s">
        <v>227</v>
      </c>
      <c r="H5402" s="2" t="s">
        <v>121</v>
      </c>
      <c r="I5402" s="2"/>
    </row>
    <row r="5403" spans="1:21" x14ac:dyDescent="0.35">
      <c r="A5403" t="s">
        <v>78</v>
      </c>
      <c r="B5403">
        <v>51</v>
      </c>
      <c r="C5403">
        <v>2024</v>
      </c>
      <c r="D5403" t="s">
        <v>228</v>
      </c>
      <c r="E5403" s="16">
        <v>206</v>
      </c>
      <c r="F5403" t="s">
        <v>226</v>
      </c>
      <c r="G5403" t="s">
        <v>227</v>
      </c>
      <c r="H5403" s="2" t="s">
        <v>121</v>
      </c>
    </row>
    <row r="5404" spans="1:21" x14ac:dyDescent="0.35">
      <c r="A5404" t="s">
        <v>79</v>
      </c>
      <c r="B5404">
        <v>53</v>
      </c>
      <c r="C5404">
        <v>2024</v>
      </c>
      <c r="D5404" t="s">
        <v>228</v>
      </c>
      <c r="E5404" s="16">
        <v>206</v>
      </c>
      <c r="F5404" t="s">
        <v>226</v>
      </c>
      <c r="G5404" t="s">
        <v>227</v>
      </c>
      <c r="H5404" s="2" t="s">
        <v>121</v>
      </c>
    </row>
    <row r="5405" spans="1:21" x14ac:dyDescent="0.35">
      <c r="A5405" t="s">
        <v>80</v>
      </c>
      <c r="B5405">
        <v>54</v>
      </c>
      <c r="C5405">
        <v>2024</v>
      </c>
      <c r="D5405" t="s">
        <v>228</v>
      </c>
      <c r="E5405" s="16">
        <v>206</v>
      </c>
      <c r="F5405" t="s">
        <v>226</v>
      </c>
      <c r="G5405" t="s">
        <v>227</v>
      </c>
      <c r="H5405" s="2" t="s">
        <v>25</v>
      </c>
      <c r="I5405">
        <v>50</v>
      </c>
      <c r="J5405" t="s">
        <v>183</v>
      </c>
      <c r="K5405">
        <v>8000</v>
      </c>
      <c r="L5405">
        <v>3</v>
      </c>
      <c r="M5405">
        <v>0</v>
      </c>
      <c r="N5405" t="s">
        <v>27</v>
      </c>
      <c r="O5405" t="s">
        <v>27</v>
      </c>
      <c r="Q5405" t="s">
        <v>32</v>
      </c>
      <c r="R5405" t="s">
        <v>27</v>
      </c>
      <c r="S5405">
        <v>20</v>
      </c>
      <c r="T5405">
        <v>70</v>
      </c>
      <c r="U5405" t="s">
        <v>27</v>
      </c>
    </row>
    <row r="5406" spans="1:21" x14ac:dyDescent="0.35">
      <c r="A5406" t="s">
        <v>81</v>
      </c>
      <c r="B5406">
        <v>55</v>
      </c>
      <c r="C5406">
        <v>2024</v>
      </c>
      <c r="D5406" t="s">
        <v>228</v>
      </c>
      <c r="E5406" s="16">
        <v>206</v>
      </c>
      <c r="F5406" t="s">
        <v>226</v>
      </c>
      <c r="G5406" t="s">
        <v>227</v>
      </c>
      <c r="H5406" s="2" t="s">
        <v>121</v>
      </c>
    </row>
    <row r="5407" spans="1:21" x14ac:dyDescent="0.35">
      <c r="A5407" t="s">
        <v>82</v>
      </c>
      <c r="B5407">
        <v>56</v>
      </c>
      <c r="C5407">
        <v>2024</v>
      </c>
      <c r="D5407" t="s">
        <v>228</v>
      </c>
      <c r="E5407" s="16">
        <v>206</v>
      </c>
      <c r="F5407" t="s">
        <v>226</v>
      </c>
      <c r="G5407" t="s">
        <v>227</v>
      </c>
      <c r="H5407" s="2" t="s">
        <v>121</v>
      </c>
    </row>
    <row r="5408" spans="1:21" x14ac:dyDescent="0.35">
      <c r="A5408" t="s">
        <v>21</v>
      </c>
      <c r="B5408">
        <v>1</v>
      </c>
      <c r="C5408">
        <v>2024</v>
      </c>
      <c r="D5408" t="s">
        <v>229</v>
      </c>
      <c r="E5408">
        <v>207</v>
      </c>
      <c r="F5408" t="s">
        <v>230</v>
      </c>
      <c r="G5408" t="s">
        <v>217</v>
      </c>
      <c r="H5408" t="s">
        <v>25</v>
      </c>
      <c r="I5408">
        <v>318.25</v>
      </c>
      <c r="J5408" s="2" t="s">
        <v>126</v>
      </c>
      <c r="K5408">
        <v>4000</v>
      </c>
      <c r="L5408">
        <v>3</v>
      </c>
      <c r="M5408">
        <v>3</v>
      </c>
      <c r="N5408" t="s">
        <v>27</v>
      </c>
      <c r="O5408" t="s">
        <v>32</v>
      </c>
      <c r="P5408">
        <v>18</v>
      </c>
      <c r="Q5408" t="s">
        <v>27</v>
      </c>
      <c r="R5408" t="s">
        <v>27</v>
      </c>
      <c r="S5408">
        <v>8</v>
      </c>
      <c r="T5408">
        <v>230</v>
      </c>
      <c r="U5408" t="s">
        <v>39</v>
      </c>
    </row>
    <row r="5409" spans="1:21" x14ac:dyDescent="0.35">
      <c r="A5409" t="s">
        <v>30</v>
      </c>
      <c r="B5409">
        <v>2</v>
      </c>
      <c r="C5409">
        <v>2024</v>
      </c>
      <c r="D5409" t="s">
        <v>229</v>
      </c>
      <c r="E5409">
        <v>207</v>
      </c>
      <c r="F5409" t="s">
        <v>230</v>
      </c>
      <c r="G5409" t="s">
        <v>217</v>
      </c>
      <c r="H5409" t="s">
        <v>25</v>
      </c>
      <c r="I5409">
        <v>435</v>
      </c>
      <c r="J5409" s="2" t="s">
        <v>231</v>
      </c>
      <c r="K5409">
        <v>2000</v>
      </c>
      <c r="L5409">
        <v>2</v>
      </c>
      <c r="M5409">
        <v>2</v>
      </c>
      <c r="N5409" t="s">
        <v>27</v>
      </c>
      <c r="O5409" t="s">
        <v>27</v>
      </c>
      <c r="P5409">
        <v>18</v>
      </c>
      <c r="Q5409" t="s">
        <v>32</v>
      </c>
      <c r="R5409" t="s">
        <v>27</v>
      </c>
      <c r="S5409">
        <v>0</v>
      </c>
      <c r="T5409">
        <v>185</v>
      </c>
      <c r="U5409" t="s">
        <v>39</v>
      </c>
    </row>
    <row r="5410" spans="1:21" x14ac:dyDescent="0.35">
      <c r="A5410" t="s">
        <v>33</v>
      </c>
      <c r="B5410">
        <v>4</v>
      </c>
      <c r="C5410">
        <v>2024</v>
      </c>
      <c r="D5410" t="s">
        <v>229</v>
      </c>
      <c r="E5410">
        <v>207</v>
      </c>
      <c r="F5410" t="s">
        <v>230</v>
      </c>
      <c r="G5410" t="s">
        <v>217</v>
      </c>
      <c r="H5410" t="s">
        <v>25</v>
      </c>
      <c r="I5410">
        <v>272</v>
      </c>
      <c r="J5410" s="2" t="s">
        <v>126</v>
      </c>
      <c r="K5410">
        <v>2000</v>
      </c>
      <c r="L5410">
        <v>3</v>
      </c>
      <c r="M5410">
        <v>2</v>
      </c>
      <c r="N5410" t="s">
        <v>27</v>
      </c>
      <c r="O5410" t="s">
        <v>32</v>
      </c>
      <c r="Q5410" t="s">
        <v>32</v>
      </c>
      <c r="R5410" t="s">
        <v>27</v>
      </c>
      <c r="S5410">
        <v>24</v>
      </c>
      <c r="T5410">
        <v>170</v>
      </c>
      <c r="U5410" t="s">
        <v>39</v>
      </c>
    </row>
    <row r="5411" spans="1:21" x14ac:dyDescent="0.35">
      <c r="A5411" t="s">
        <v>34</v>
      </c>
      <c r="B5411">
        <v>5</v>
      </c>
      <c r="C5411">
        <v>2024</v>
      </c>
      <c r="D5411" t="s">
        <v>229</v>
      </c>
      <c r="E5411">
        <v>207</v>
      </c>
      <c r="F5411" t="s">
        <v>230</v>
      </c>
      <c r="G5411" t="s">
        <v>217</v>
      </c>
      <c r="H5411" t="s">
        <v>25</v>
      </c>
      <c r="I5411">
        <v>110</v>
      </c>
      <c r="J5411" s="2" t="s">
        <v>87</v>
      </c>
      <c r="K5411">
        <v>4000</v>
      </c>
      <c r="L5411">
        <v>1</v>
      </c>
      <c r="M5411">
        <v>1</v>
      </c>
      <c r="N5411" t="s">
        <v>27</v>
      </c>
      <c r="O5411" t="s">
        <v>27</v>
      </c>
      <c r="P5411">
        <v>18</v>
      </c>
      <c r="Q5411" t="s">
        <v>27</v>
      </c>
      <c r="R5411" t="s">
        <v>27</v>
      </c>
      <c r="S5411">
        <v>12</v>
      </c>
      <c r="T5411">
        <v>60</v>
      </c>
      <c r="U5411" t="s">
        <v>39</v>
      </c>
    </row>
    <row r="5412" spans="1:21" x14ac:dyDescent="0.35">
      <c r="A5412" t="s">
        <v>35</v>
      </c>
      <c r="B5412">
        <v>6</v>
      </c>
      <c r="C5412">
        <v>2024</v>
      </c>
      <c r="D5412" t="s">
        <v>229</v>
      </c>
      <c r="E5412">
        <v>207</v>
      </c>
      <c r="F5412" t="s">
        <v>230</v>
      </c>
      <c r="G5412" t="s">
        <v>217</v>
      </c>
      <c r="H5412" t="s">
        <v>25</v>
      </c>
      <c r="I5412">
        <v>570</v>
      </c>
      <c r="J5412" s="2" t="s">
        <v>126</v>
      </c>
      <c r="K5412">
        <v>0</v>
      </c>
      <c r="L5412">
        <v>3</v>
      </c>
      <c r="M5412">
        <v>1</v>
      </c>
      <c r="N5412" t="s">
        <v>27</v>
      </c>
      <c r="O5412" t="s">
        <v>27</v>
      </c>
      <c r="P5412">
        <v>18</v>
      </c>
      <c r="Q5412" t="s">
        <v>27</v>
      </c>
      <c r="R5412" t="s">
        <v>27</v>
      </c>
      <c r="S5412">
        <v>0</v>
      </c>
      <c r="T5412">
        <v>760</v>
      </c>
      <c r="U5412" t="s">
        <v>29</v>
      </c>
    </row>
    <row r="5413" spans="1:21" x14ac:dyDescent="0.35">
      <c r="A5413" t="s">
        <v>36</v>
      </c>
      <c r="B5413">
        <v>8</v>
      </c>
      <c r="C5413">
        <v>2024</v>
      </c>
      <c r="D5413" t="s">
        <v>229</v>
      </c>
      <c r="E5413">
        <v>207</v>
      </c>
      <c r="F5413" t="s">
        <v>230</v>
      </c>
      <c r="G5413" t="s">
        <v>217</v>
      </c>
      <c r="H5413" t="s">
        <v>121</v>
      </c>
      <c r="J5413" s="2"/>
    </row>
    <row r="5414" spans="1:21" x14ac:dyDescent="0.35">
      <c r="A5414" t="s">
        <v>37</v>
      </c>
      <c r="B5414">
        <v>9</v>
      </c>
      <c r="C5414">
        <v>2024</v>
      </c>
      <c r="D5414" t="s">
        <v>229</v>
      </c>
      <c r="E5414">
        <v>207</v>
      </c>
      <c r="F5414" t="s">
        <v>230</v>
      </c>
      <c r="G5414" t="s">
        <v>217</v>
      </c>
      <c r="H5414" t="s">
        <v>25</v>
      </c>
      <c r="I5414">
        <v>210</v>
      </c>
      <c r="J5414" s="2" t="s">
        <v>126</v>
      </c>
      <c r="K5414">
        <v>2000</v>
      </c>
      <c r="L5414">
        <v>3</v>
      </c>
      <c r="M5414">
        <v>2</v>
      </c>
      <c r="N5414" t="s">
        <v>27</v>
      </c>
      <c r="Q5414" t="s">
        <v>27</v>
      </c>
      <c r="R5414" t="s">
        <v>27</v>
      </c>
      <c r="S5414">
        <v>12</v>
      </c>
      <c r="T5414">
        <v>470</v>
      </c>
      <c r="U5414" t="s">
        <v>29</v>
      </c>
    </row>
    <row r="5415" spans="1:21" x14ac:dyDescent="0.35">
      <c r="A5415" t="s">
        <v>38</v>
      </c>
      <c r="B5415">
        <v>10</v>
      </c>
      <c r="C5415">
        <v>2024</v>
      </c>
      <c r="D5415" t="s">
        <v>229</v>
      </c>
      <c r="E5415">
        <v>207</v>
      </c>
      <c r="F5415" t="s">
        <v>230</v>
      </c>
      <c r="G5415" t="s">
        <v>217</v>
      </c>
      <c r="H5415" t="s">
        <v>25</v>
      </c>
      <c r="I5415">
        <v>263</v>
      </c>
      <c r="J5415" s="2" t="s">
        <v>126</v>
      </c>
      <c r="K5415">
        <v>2000</v>
      </c>
      <c r="L5415">
        <v>3</v>
      </c>
      <c r="M5415">
        <v>2</v>
      </c>
      <c r="N5415" t="s">
        <v>27</v>
      </c>
      <c r="O5415" t="s">
        <v>27</v>
      </c>
      <c r="Q5415" t="s">
        <v>27</v>
      </c>
      <c r="R5415" t="s">
        <v>27</v>
      </c>
      <c r="S5415">
        <v>10</v>
      </c>
      <c r="T5415">
        <v>198</v>
      </c>
      <c r="U5415" t="s">
        <v>27</v>
      </c>
    </row>
    <row r="5416" spans="1:21" x14ac:dyDescent="0.35">
      <c r="A5416" t="s">
        <v>40</v>
      </c>
      <c r="B5416">
        <v>11</v>
      </c>
      <c r="C5416">
        <v>2024</v>
      </c>
      <c r="D5416" t="s">
        <v>229</v>
      </c>
      <c r="E5416">
        <v>207</v>
      </c>
      <c r="F5416" t="s">
        <v>230</v>
      </c>
      <c r="G5416" t="s">
        <v>217</v>
      </c>
      <c r="H5416" t="s">
        <v>25</v>
      </c>
      <c r="I5416">
        <v>185</v>
      </c>
      <c r="J5416" s="2" t="s">
        <v>126</v>
      </c>
      <c r="K5416">
        <v>4000</v>
      </c>
      <c r="L5416">
        <v>3</v>
      </c>
      <c r="M5416">
        <v>1</v>
      </c>
      <c r="N5416" t="s">
        <v>32</v>
      </c>
      <c r="O5416" t="s">
        <v>27</v>
      </c>
      <c r="P5416">
        <v>18</v>
      </c>
      <c r="Q5416" t="s">
        <v>27</v>
      </c>
      <c r="R5416" t="s">
        <v>27</v>
      </c>
      <c r="S5416">
        <v>0</v>
      </c>
      <c r="T5416">
        <v>130</v>
      </c>
      <c r="U5416" t="s">
        <v>27</v>
      </c>
    </row>
    <row r="5417" spans="1:21" x14ac:dyDescent="0.35">
      <c r="A5417" t="s">
        <v>41</v>
      </c>
      <c r="B5417">
        <v>12</v>
      </c>
      <c r="C5417">
        <v>2024</v>
      </c>
      <c r="D5417" t="s">
        <v>229</v>
      </c>
      <c r="E5417">
        <v>207</v>
      </c>
      <c r="F5417" t="s">
        <v>230</v>
      </c>
      <c r="G5417" t="s">
        <v>217</v>
      </c>
      <c r="H5417" t="s">
        <v>25</v>
      </c>
      <c r="I5417">
        <v>562</v>
      </c>
      <c r="J5417" s="2" t="s">
        <v>126</v>
      </c>
      <c r="K5417">
        <v>2000</v>
      </c>
      <c r="L5417">
        <v>3</v>
      </c>
      <c r="M5417">
        <v>2</v>
      </c>
      <c r="N5417" t="s">
        <v>27</v>
      </c>
      <c r="O5417" t="s">
        <v>27</v>
      </c>
      <c r="P5417">
        <v>18</v>
      </c>
      <c r="Q5417" t="s">
        <v>32</v>
      </c>
      <c r="R5417" t="s">
        <v>27</v>
      </c>
      <c r="S5417">
        <v>12</v>
      </c>
      <c r="T5417">
        <v>380</v>
      </c>
      <c r="U5417" t="s">
        <v>39</v>
      </c>
    </row>
    <row r="5418" spans="1:21" x14ac:dyDescent="0.35">
      <c r="A5418" t="s">
        <v>42</v>
      </c>
      <c r="B5418">
        <v>13</v>
      </c>
      <c r="C5418">
        <v>2024</v>
      </c>
      <c r="D5418" t="s">
        <v>229</v>
      </c>
      <c r="E5418">
        <v>207</v>
      </c>
      <c r="F5418" t="s">
        <v>230</v>
      </c>
      <c r="G5418" t="s">
        <v>217</v>
      </c>
      <c r="H5418" t="s">
        <v>25</v>
      </c>
      <c r="I5418">
        <v>50</v>
      </c>
      <c r="J5418" s="2" t="s">
        <v>87</v>
      </c>
      <c r="K5418">
        <v>3000</v>
      </c>
      <c r="L5418">
        <v>1</v>
      </c>
      <c r="M5418">
        <v>2</v>
      </c>
      <c r="N5418" t="s">
        <v>27</v>
      </c>
      <c r="O5418" t="s">
        <v>32</v>
      </c>
      <c r="P5418">
        <v>18</v>
      </c>
      <c r="Q5418" t="s">
        <v>32</v>
      </c>
      <c r="R5418" t="s">
        <v>27</v>
      </c>
      <c r="S5418">
        <v>10</v>
      </c>
      <c r="T5418">
        <v>100</v>
      </c>
      <c r="U5418" t="s">
        <v>29</v>
      </c>
    </row>
    <row r="5419" spans="1:21" x14ac:dyDescent="0.35">
      <c r="A5419" t="s">
        <v>43</v>
      </c>
      <c r="B5419">
        <v>15</v>
      </c>
      <c r="C5419">
        <v>2024</v>
      </c>
      <c r="D5419" t="s">
        <v>229</v>
      </c>
      <c r="E5419">
        <v>207</v>
      </c>
      <c r="F5419" t="s">
        <v>230</v>
      </c>
      <c r="G5419" t="s">
        <v>217</v>
      </c>
      <c r="H5419" t="s">
        <v>121</v>
      </c>
      <c r="J5419" s="2"/>
    </row>
    <row r="5420" spans="1:21" x14ac:dyDescent="0.35">
      <c r="A5420" t="s">
        <v>44</v>
      </c>
      <c r="B5420">
        <v>16</v>
      </c>
      <c r="C5420">
        <v>2024</v>
      </c>
      <c r="D5420" t="s">
        <v>229</v>
      </c>
      <c r="E5420">
        <v>207</v>
      </c>
      <c r="F5420" t="s">
        <v>230</v>
      </c>
      <c r="G5420" t="s">
        <v>217</v>
      </c>
      <c r="H5420" t="s">
        <v>25</v>
      </c>
      <c r="I5420">
        <v>185</v>
      </c>
      <c r="J5420" s="2" t="s">
        <v>126</v>
      </c>
      <c r="K5420">
        <v>2000</v>
      </c>
      <c r="L5420">
        <v>3</v>
      </c>
      <c r="M5420">
        <v>1</v>
      </c>
      <c r="N5420" t="s">
        <v>27</v>
      </c>
      <c r="O5420" t="s">
        <v>32</v>
      </c>
      <c r="P5420">
        <v>21</v>
      </c>
      <c r="Q5420" t="s">
        <v>32</v>
      </c>
      <c r="R5420" t="s">
        <v>27</v>
      </c>
      <c r="S5420">
        <v>16</v>
      </c>
      <c r="T5420">
        <v>170</v>
      </c>
      <c r="U5420" t="s">
        <v>29</v>
      </c>
    </row>
    <row r="5421" spans="1:21" x14ac:dyDescent="0.35">
      <c r="A5421" t="s">
        <v>45</v>
      </c>
      <c r="B5421">
        <v>17</v>
      </c>
      <c r="C5421">
        <v>2024</v>
      </c>
      <c r="D5421" t="s">
        <v>229</v>
      </c>
      <c r="E5421">
        <v>207</v>
      </c>
      <c r="F5421" t="s">
        <v>230</v>
      </c>
      <c r="G5421" t="s">
        <v>217</v>
      </c>
      <c r="H5421" t="s">
        <v>25</v>
      </c>
      <c r="I5421">
        <v>100</v>
      </c>
      <c r="J5421" s="2" t="s">
        <v>126</v>
      </c>
      <c r="K5421">
        <v>2000</v>
      </c>
      <c r="L5421">
        <v>3</v>
      </c>
      <c r="M5421">
        <v>1</v>
      </c>
      <c r="N5421" t="s">
        <v>27</v>
      </c>
      <c r="O5421" t="s">
        <v>27</v>
      </c>
      <c r="P5421">
        <v>18</v>
      </c>
      <c r="Q5421" t="s">
        <v>27</v>
      </c>
      <c r="R5421" t="s">
        <v>27</v>
      </c>
      <c r="S5421">
        <v>48</v>
      </c>
      <c r="T5421">
        <v>100</v>
      </c>
      <c r="U5421" t="s">
        <v>27</v>
      </c>
    </row>
    <row r="5422" spans="1:21" x14ac:dyDescent="0.35">
      <c r="A5422" t="s">
        <v>46</v>
      </c>
      <c r="B5422">
        <v>18</v>
      </c>
      <c r="C5422">
        <v>2024</v>
      </c>
      <c r="D5422" t="s">
        <v>229</v>
      </c>
      <c r="E5422">
        <v>207</v>
      </c>
      <c r="F5422" t="s">
        <v>230</v>
      </c>
      <c r="G5422" t="s">
        <v>217</v>
      </c>
      <c r="H5422" t="s">
        <v>25</v>
      </c>
      <c r="I5422">
        <v>100</v>
      </c>
      <c r="J5422" s="2" t="s">
        <v>126</v>
      </c>
      <c r="K5422">
        <v>2000</v>
      </c>
      <c r="L5422">
        <v>3</v>
      </c>
      <c r="M5422">
        <v>1</v>
      </c>
      <c r="N5422" t="s">
        <v>32</v>
      </c>
      <c r="O5422" t="s">
        <v>27</v>
      </c>
      <c r="P5422">
        <v>18</v>
      </c>
      <c r="Q5422" t="s">
        <v>27</v>
      </c>
      <c r="R5422" t="s">
        <v>27</v>
      </c>
      <c r="S5422">
        <v>10</v>
      </c>
      <c r="T5422">
        <v>50</v>
      </c>
      <c r="U5422" t="s">
        <v>27</v>
      </c>
    </row>
    <row r="5423" spans="1:21" x14ac:dyDescent="0.35">
      <c r="A5423" t="s">
        <v>47</v>
      </c>
      <c r="B5423">
        <v>19</v>
      </c>
      <c r="C5423">
        <v>2024</v>
      </c>
      <c r="D5423" t="s">
        <v>229</v>
      </c>
      <c r="E5423">
        <v>207</v>
      </c>
      <c r="F5423" t="s">
        <v>230</v>
      </c>
      <c r="G5423" t="s">
        <v>217</v>
      </c>
      <c r="H5423" t="s">
        <v>25</v>
      </c>
      <c r="I5423">
        <v>120</v>
      </c>
      <c r="J5423" s="2" t="s">
        <v>126</v>
      </c>
      <c r="K5423">
        <v>2000</v>
      </c>
      <c r="L5423">
        <v>3</v>
      </c>
      <c r="M5423">
        <v>1</v>
      </c>
      <c r="N5423" t="s">
        <v>27</v>
      </c>
      <c r="O5423" t="s">
        <v>27</v>
      </c>
      <c r="Q5423" t="s">
        <v>27</v>
      </c>
      <c r="R5423" t="s">
        <v>27</v>
      </c>
      <c r="S5423">
        <v>24</v>
      </c>
      <c r="T5423">
        <v>120</v>
      </c>
      <c r="U5423" t="s">
        <v>27</v>
      </c>
    </row>
    <row r="5424" spans="1:21" x14ac:dyDescent="0.35">
      <c r="A5424" t="s">
        <v>48</v>
      </c>
      <c r="B5424">
        <v>20</v>
      </c>
      <c r="C5424">
        <v>2024</v>
      </c>
      <c r="D5424" t="s">
        <v>229</v>
      </c>
      <c r="E5424">
        <v>207</v>
      </c>
      <c r="F5424" t="s">
        <v>230</v>
      </c>
      <c r="G5424" t="s">
        <v>217</v>
      </c>
      <c r="H5424" t="s">
        <v>25</v>
      </c>
      <c r="I5424">
        <v>428</v>
      </c>
      <c r="J5424" s="2" t="s">
        <v>126</v>
      </c>
      <c r="K5424">
        <v>2000</v>
      </c>
      <c r="L5424">
        <v>3</v>
      </c>
      <c r="M5424">
        <v>1</v>
      </c>
      <c r="N5424" t="s">
        <v>27</v>
      </c>
      <c r="O5424" t="s">
        <v>27</v>
      </c>
      <c r="P5424">
        <v>18</v>
      </c>
      <c r="Q5424" t="s">
        <v>32</v>
      </c>
      <c r="R5424" t="s">
        <v>27</v>
      </c>
      <c r="S5424">
        <v>12</v>
      </c>
      <c r="T5424">
        <v>228</v>
      </c>
      <c r="U5424" t="s">
        <v>39</v>
      </c>
    </row>
    <row r="5425" spans="1:21" x14ac:dyDescent="0.35">
      <c r="A5425" t="s">
        <v>49</v>
      </c>
      <c r="B5425">
        <v>21</v>
      </c>
      <c r="C5425">
        <v>2024</v>
      </c>
      <c r="D5425" t="s">
        <v>229</v>
      </c>
      <c r="E5425">
        <v>207</v>
      </c>
      <c r="F5425" t="s">
        <v>230</v>
      </c>
      <c r="G5425" t="s">
        <v>217</v>
      </c>
      <c r="H5425" t="s">
        <v>25</v>
      </c>
      <c r="I5425">
        <v>100</v>
      </c>
      <c r="J5425" s="2" t="s">
        <v>126</v>
      </c>
      <c r="K5425">
        <v>2000</v>
      </c>
      <c r="L5425">
        <v>3</v>
      </c>
      <c r="M5425">
        <v>1</v>
      </c>
      <c r="N5425" t="s">
        <v>32</v>
      </c>
      <c r="O5425" t="s">
        <v>27</v>
      </c>
      <c r="P5425">
        <v>18</v>
      </c>
      <c r="Q5425" t="s">
        <v>32</v>
      </c>
      <c r="R5425" t="s">
        <v>27</v>
      </c>
      <c r="S5425">
        <v>12</v>
      </c>
      <c r="T5425">
        <v>100</v>
      </c>
      <c r="U5425" t="s">
        <v>39</v>
      </c>
    </row>
    <row r="5426" spans="1:21" x14ac:dyDescent="0.35">
      <c r="A5426" t="s">
        <v>50</v>
      </c>
      <c r="B5426">
        <v>22</v>
      </c>
      <c r="C5426">
        <v>2024</v>
      </c>
      <c r="D5426" t="s">
        <v>229</v>
      </c>
      <c r="E5426">
        <v>207</v>
      </c>
      <c r="F5426" t="s">
        <v>230</v>
      </c>
      <c r="G5426" t="s">
        <v>217</v>
      </c>
      <c r="H5426" t="s">
        <v>25</v>
      </c>
      <c r="I5426">
        <v>250</v>
      </c>
      <c r="J5426" s="2" t="s">
        <v>231</v>
      </c>
      <c r="K5426">
        <v>750</v>
      </c>
      <c r="L5426">
        <v>2</v>
      </c>
      <c r="M5426">
        <v>1</v>
      </c>
      <c r="N5426" t="s">
        <v>27</v>
      </c>
      <c r="O5426" t="s">
        <v>27</v>
      </c>
      <c r="P5426">
        <v>18</v>
      </c>
      <c r="Q5426" t="s">
        <v>32</v>
      </c>
      <c r="R5426" t="s">
        <v>27</v>
      </c>
      <c r="S5426">
        <v>8</v>
      </c>
      <c r="T5426">
        <v>160</v>
      </c>
      <c r="U5426" t="s">
        <v>29</v>
      </c>
    </row>
    <row r="5427" spans="1:21" x14ac:dyDescent="0.35">
      <c r="A5427" t="s">
        <v>51</v>
      </c>
      <c r="B5427">
        <v>23</v>
      </c>
      <c r="C5427">
        <v>2024</v>
      </c>
      <c r="D5427" t="s">
        <v>229</v>
      </c>
      <c r="E5427">
        <v>207</v>
      </c>
      <c r="F5427" t="s">
        <v>230</v>
      </c>
      <c r="G5427" t="s">
        <v>217</v>
      </c>
      <c r="H5427" t="s">
        <v>25</v>
      </c>
      <c r="I5427">
        <v>250</v>
      </c>
      <c r="J5427" s="2" t="s">
        <v>126</v>
      </c>
      <c r="K5427">
        <v>1500</v>
      </c>
      <c r="L5427">
        <v>3</v>
      </c>
      <c r="M5427">
        <v>1</v>
      </c>
      <c r="N5427" t="s">
        <v>27</v>
      </c>
      <c r="O5427" t="s">
        <v>27</v>
      </c>
      <c r="P5427">
        <v>18</v>
      </c>
      <c r="Q5427" t="s">
        <v>27</v>
      </c>
      <c r="R5427" t="s">
        <v>27</v>
      </c>
      <c r="S5427">
        <v>4</v>
      </c>
      <c r="T5427">
        <v>80</v>
      </c>
      <c r="U5427" t="s">
        <v>27</v>
      </c>
    </row>
    <row r="5428" spans="1:21" x14ac:dyDescent="0.35">
      <c r="A5428" t="s">
        <v>52</v>
      </c>
      <c r="B5428">
        <v>24</v>
      </c>
      <c r="C5428">
        <v>2024</v>
      </c>
      <c r="D5428" t="s">
        <v>229</v>
      </c>
      <c r="E5428">
        <v>207</v>
      </c>
      <c r="F5428" t="s">
        <v>230</v>
      </c>
      <c r="G5428" t="s">
        <v>217</v>
      </c>
      <c r="H5428" t="s">
        <v>25</v>
      </c>
      <c r="I5428">
        <v>865</v>
      </c>
      <c r="J5428" s="2" t="s">
        <v>126</v>
      </c>
      <c r="K5428">
        <v>1000</v>
      </c>
      <c r="L5428">
        <v>3</v>
      </c>
      <c r="M5428">
        <v>2</v>
      </c>
      <c r="N5428" t="s">
        <v>27</v>
      </c>
      <c r="O5428" t="s">
        <v>27</v>
      </c>
      <c r="Q5428" t="s">
        <v>32</v>
      </c>
      <c r="R5428" t="s">
        <v>27</v>
      </c>
      <c r="S5428">
        <v>12</v>
      </c>
      <c r="T5428">
        <v>600</v>
      </c>
      <c r="U5428" t="s">
        <v>27</v>
      </c>
    </row>
    <row r="5429" spans="1:21" x14ac:dyDescent="0.35">
      <c r="A5429" t="s">
        <v>53</v>
      </c>
      <c r="B5429">
        <v>25</v>
      </c>
      <c r="C5429">
        <v>2024</v>
      </c>
      <c r="D5429" t="s">
        <v>229</v>
      </c>
      <c r="E5429">
        <v>207</v>
      </c>
      <c r="F5429" t="s">
        <v>230</v>
      </c>
      <c r="G5429" t="s">
        <v>217</v>
      </c>
      <c r="H5429" t="s">
        <v>25</v>
      </c>
      <c r="I5429">
        <v>339</v>
      </c>
      <c r="J5429" s="2" t="s">
        <v>126</v>
      </c>
      <c r="K5429">
        <v>4000</v>
      </c>
      <c r="L5429">
        <v>3</v>
      </c>
      <c r="M5429">
        <v>1</v>
      </c>
      <c r="N5429" t="s">
        <v>27</v>
      </c>
      <c r="O5429" t="s">
        <v>27</v>
      </c>
      <c r="P5429">
        <v>18</v>
      </c>
      <c r="Q5429" t="s">
        <v>32</v>
      </c>
      <c r="R5429" t="s">
        <v>27</v>
      </c>
      <c r="S5429">
        <v>8</v>
      </c>
      <c r="T5429">
        <v>194</v>
      </c>
      <c r="U5429" t="s">
        <v>27</v>
      </c>
    </row>
    <row r="5430" spans="1:21" x14ac:dyDescent="0.35">
      <c r="A5430" t="s">
        <v>54</v>
      </c>
      <c r="B5430">
        <v>26</v>
      </c>
      <c r="C5430">
        <v>2024</v>
      </c>
      <c r="D5430" t="s">
        <v>229</v>
      </c>
      <c r="E5430">
        <v>207</v>
      </c>
      <c r="F5430" t="s">
        <v>230</v>
      </c>
      <c r="G5430" t="s">
        <v>217</v>
      </c>
      <c r="H5430" t="s">
        <v>25</v>
      </c>
      <c r="I5430">
        <v>156</v>
      </c>
      <c r="J5430" s="2" t="s">
        <v>126</v>
      </c>
      <c r="K5430">
        <v>2000</v>
      </c>
      <c r="L5430">
        <v>3</v>
      </c>
      <c r="M5430">
        <v>2</v>
      </c>
      <c r="N5430" t="s">
        <v>27</v>
      </c>
      <c r="O5430" t="s">
        <v>27</v>
      </c>
      <c r="Q5430" t="s">
        <v>27</v>
      </c>
      <c r="R5430" t="s">
        <v>27</v>
      </c>
      <c r="S5430">
        <v>0</v>
      </c>
      <c r="T5430">
        <v>80</v>
      </c>
      <c r="U5430" t="s">
        <v>27</v>
      </c>
    </row>
    <row r="5431" spans="1:21" x14ac:dyDescent="0.35">
      <c r="A5431" t="s">
        <v>55</v>
      </c>
      <c r="B5431">
        <v>27</v>
      </c>
      <c r="C5431">
        <v>2024</v>
      </c>
      <c r="D5431" t="s">
        <v>229</v>
      </c>
      <c r="E5431">
        <v>207</v>
      </c>
      <c r="F5431" t="s">
        <v>230</v>
      </c>
      <c r="G5431" t="s">
        <v>217</v>
      </c>
      <c r="H5431" t="s">
        <v>25</v>
      </c>
      <c r="I5431">
        <v>200</v>
      </c>
      <c r="J5431" s="2" t="s">
        <v>106</v>
      </c>
      <c r="K5431">
        <v>2080</v>
      </c>
      <c r="L5431">
        <v>4</v>
      </c>
      <c r="M5431">
        <v>2</v>
      </c>
      <c r="N5431" t="s">
        <v>27</v>
      </c>
      <c r="O5431" t="s">
        <v>27</v>
      </c>
      <c r="P5431">
        <v>21</v>
      </c>
      <c r="Q5431" t="s">
        <v>27</v>
      </c>
      <c r="R5431" t="s">
        <v>27</v>
      </c>
      <c r="S5431">
        <v>15</v>
      </c>
      <c r="T5431">
        <v>400</v>
      </c>
      <c r="U5431" t="s">
        <v>27</v>
      </c>
    </row>
    <row r="5432" spans="1:21" x14ac:dyDescent="0.35">
      <c r="A5432" t="s">
        <v>56</v>
      </c>
      <c r="B5432">
        <v>28</v>
      </c>
      <c r="C5432">
        <v>2024</v>
      </c>
      <c r="D5432" t="s">
        <v>229</v>
      </c>
      <c r="E5432">
        <v>207</v>
      </c>
      <c r="F5432" t="s">
        <v>230</v>
      </c>
      <c r="G5432" t="s">
        <v>217</v>
      </c>
      <c r="H5432" t="s">
        <v>25</v>
      </c>
      <c r="I5432">
        <v>100</v>
      </c>
      <c r="J5432" s="2" t="s">
        <v>86</v>
      </c>
      <c r="K5432">
        <v>2000</v>
      </c>
      <c r="L5432">
        <v>2</v>
      </c>
      <c r="M5432">
        <v>1</v>
      </c>
      <c r="N5432" t="s">
        <v>27</v>
      </c>
      <c r="O5432" t="s">
        <v>27</v>
      </c>
      <c r="P5432">
        <v>18</v>
      </c>
      <c r="Q5432" t="s">
        <v>32</v>
      </c>
      <c r="R5432" t="s">
        <v>27</v>
      </c>
      <c r="S5432">
        <v>0</v>
      </c>
      <c r="T5432">
        <v>100</v>
      </c>
      <c r="U5432" t="s">
        <v>39</v>
      </c>
    </row>
    <row r="5433" spans="1:21" x14ac:dyDescent="0.35">
      <c r="A5433" t="s">
        <v>57</v>
      </c>
      <c r="B5433">
        <v>29</v>
      </c>
      <c r="C5433">
        <v>2024</v>
      </c>
      <c r="D5433" t="s">
        <v>229</v>
      </c>
      <c r="E5433">
        <v>207</v>
      </c>
      <c r="F5433" t="s">
        <v>230</v>
      </c>
      <c r="G5433" t="s">
        <v>217</v>
      </c>
      <c r="H5433" t="s">
        <v>25</v>
      </c>
      <c r="I5433">
        <v>540</v>
      </c>
      <c r="J5433" s="2" t="s">
        <v>126</v>
      </c>
      <c r="K5433">
        <v>2000</v>
      </c>
      <c r="L5433">
        <v>3</v>
      </c>
      <c r="M5433">
        <v>2</v>
      </c>
      <c r="N5433" t="s">
        <v>27</v>
      </c>
      <c r="O5433" t="s">
        <v>27</v>
      </c>
      <c r="P5433">
        <v>18</v>
      </c>
      <c r="Q5433" t="s">
        <v>32</v>
      </c>
      <c r="R5433" t="s">
        <v>27</v>
      </c>
      <c r="S5433">
        <v>0</v>
      </c>
      <c r="T5433">
        <v>75</v>
      </c>
      <c r="U5433" t="s">
        <v>39</v>
      </c>
    </row>
    <row r="5434" spans="1:21" x14ac:dyDescent="0.35">
      <c r="A5434" t="s">
        <v>58</v>
      </c>
      <c r="B5434">
        <v>30</v>
      </c>
      <c r="C5434">
        <v>2024</v>
      </c>
      <c r="D5434" t="s">
        <v>229</v>
      </c>
      <c r="E5434">
        <v>207</v>
      </c>
      <c r="F5434" t="s">
        <v>230</v>
      </c>
      <c r="G5434" t="s">
        <v>217</v>
      </c>
      <c r="H5434" t="s">
        <v>25</v>
      </c>
      <c r="I5434">
        <v>544</v>
      </c>
      <c r="J5434" s="2" t="s">
        <v>126</v>
      </c>
      <c r="K5434">
        <v>2000</v>
      </c>
      <c r="L5434">
        <v>3</v>
      </c>
      <c r="M5434">
        <v>2</v>
      </c>
      <c r="N5434" t="s">
        <v>27</v>
      </c>
      <c r="O5434" t="s">
        <v>27</v>
      </c>
      <c r="P5434">
        <v>18</v>
      </c>
      <c r="Q5434" t="s">
        <v>27</v>
      </c>
      <c r="R5434" t="s">
        <v>27</v>
      </c>
      <c r="S5434">
        <v>12</v>
      </c>
      <c r="T5434">
        <v>870</v>
      </c>
      <c r="U5434" t="s">
        <v>27</v>
      </c>
    </row>
    <row r="5435" spans="1:21" x14ac:dyDescent="0.35">
      <c r="A5435" t="s">
        <v>59</v>
      </c>
      <c r="B5435">
        <v>31</v>
      </c>
      <c r="C5435">
        <v>2024</v>
      </c>
      <c r="D5435" t="s">
        <v>229</v>
      </c>
      <c r="E5435">
        <v>207</v>
      </c>
      <c r="F5435" t="s">
        <v>230</v>
      </c>
      <c r="G5435" t="s">
        <v>217</v>
      </c>
      <c r="H5435" t="s">
        <v>25</v>
      </c>
      <c r="I5435">
        <v>90</v>
      </c>
      <c r="J5435" s="2" t="s">
        <v>126</v>
      </c>
      <c r="K5435">
        <v>2000</v>
      </c>
      <c r="L5435">
        <v>3</v>
      </c>
      <c r="M5435">
        <v>3</v>
      </c>
      <c r="N5435" t="s">
        <v>27</v>
      </c>
      <c r="O5435" t="s">
        <v>32</v>
      </c>
      <c r="P5435">
        <v>19</v>
      </c>
      <c r="Q5435" t="s">
        <v>27</v>
      </c>
      <c r="R5435" t="s">
        <v>27</v>
      </c>
      <c r="S5435">
        <v>12</v>
      </c>
      <c r="T5435">
        <v>90</v>
      </c>
      <c r="U5435" t="s">
        <v>27</v>
      </c>
    </row>
    <row r="5436" spans="1:21" x14ac:dyDescent="0.35">
      <c r="A5436" t="s">
        <v>60</v>
      </c>
      <c r="B5436">
        <v>32</v>
      </c>
      <c r="C5436">
        <v>2024</v>
      </c>
      <c r="D5436" t="s">
        <v>229</v>
      </c>
      <c r="E5436">
        <v>207</v>
      </c>
      <c r="F5436" t="s">
        <v>230</v>
      </c>
      <c r="G5436" t="s">
        <v>217</v>
      </c>
      <c r="H5436" t="s">
        <v>25</v>
      </c>
      <c r="I5436">
        <v>375</v>
      </c>
      <c r="J5436" s="2" t="s">
        <v>126</v>
      </c>
      <c r="K5436">
        <v>2000</v>
      </c>
      <c r="L5436">
        <v>3</v>
      </c>
      <c r="M5436">
        <v>2</v>
      </c>
      <c r="N5436" t="s">
        <v>27</v>
      </c>
      <c r="O5436" t="s">
        <v>27</v>
      </c>
      <c r="P5436">
        <v>18</v>
      </c>
      <c r="Q5436" t="s">
        <v>32</v>
      </c>
      <c r="R5436" t="s">
        <v>27</v>
      </c>
      <c r="S5436">
        <v>12</v>
      </c>
      <c r="T5436">
        <v>200</v>
      </c>
      <c r="U5436" t="s">
        <v>27</v>
      </c>
    </row>
    <row r="5437" spans="1:21" x14ac:dyDescent="0.35">
      <c r="A5437" s="2" t="s">
        <v>61</v>
      </c>
      <c r="B5437">
        <v>33</v>
      </c>
      <c r="C5437">
        <v>2024</v>
      </c>
      <c r="D5437" t="s">
        <v>229</v>
      </c>
      <c r="E5437">
        <v>207</v>
      </c>
      <c r="F5437" t="s">
        <v>230</v>
      </c>
      <c r="G5437" t="s">
        <v>217</v>
      </c>
      <c r="H5437" t="s">
        <v>25</v>
      </c>
      <c r="I5437">
        <v>450</v>
      </c>
      <c r="J5437" s="2" t="s">
        <v>126</v>
      </c>
      <c r="K5437">
        <v>2000</v>
      </c>
      <c r="L5437">
        <v>3</v>
      </c>
      <c r="M5437">
        <v>2</v>
      </c>
      <c r="N5437" t="s">
        <v>27</v>
      </c>
      <c r="O5437" t="s">
        <v>27</v>
      </c>
      <c r="P5437">
        <v>18</v>
      </c>
      <c r="Q5437" t="s">
        <v>27</v>
      </c>
      <c r="R5437" t="s">
        <v>27</v>
      </c>
      <c r="S5437">
        <v>14</v>
      </c>
      <c r="T5437">
        <v>300</v>
      </c>
      <c r="U5437" t="s">
        <v>27</v>
      </c>
    </row>
    <row r="5438" spans="1:21" x14ac:dyDescent="0.35">
      <c r="A5438" t="s">
        <v>62</v>
      </c>
      <c r="B5438">
        <v>34</v>
      </c>
      <c r="C5438">
        <v>2024</v>
      </c>
      <c r="D5438" t="s">
        <v>229</v>
      </c>
      <c r="E5438">
        <v>207</v>
      </c>
      <c r="F5438" t="s">
        <v>230</v>
      </c>
      <c r="G5438" t="s">
        <v>217</v>
      </c>
      <c r="H5438" t="s">
        <v>25</v>
      </c>
      <c r="I5438">
        <v>600</v>
      </c>
      <c r="J5438" s="2" t="s">
        <v>126</v>
      </c>
      <c r="K5438">
        <v>4000</v>
      </c>
      <c r="L5438">
        <v>3</v>
      </c>
      <c r="M5438">
        <v>3</v>
      </c>
      <c r="N5438" t="s">
        <v>27</v>
      </c>
      <c r="O5438" t="s">
        <v>32</v>
      </c>
      <c r="P5438">
        <v>21</v>
      </c>
      <c r="Q5438" t="s">
        <v>27</v>
      </c>
      <c r="R5438" t="s">
        <v>27</v>
      </c>
      <c r="S5438">
        <v>10</v>
      </c>
      <c r="T5438">
        <v>350</v>
      </c>
      <c r="U5438" t="s">
        <v>27</v>
      </c>
    </row>
    <row r="5439" spans="1:21" x14ac:dyDescent="0.35">
      <c r="A5439" t="s">
        <v>63</v>
      </c>
      <c r="B5439">
        <v>35</v>
      </c>
      <c r="C5439">
        <v>2024</v>
      </c>
      <c r="D5439" t="s">
        <v>229</v>
      </c>
      <c r="E5439">
        <v>207</v>
      </c>
      <c r="F5439" t="s">
        <v>230</v>
      </c>
      <c r="G5439" t="s">
        <v>217</v>
      </c>
      <c r="H5439" t="s">
        <v>25</v>
      </c>
      <c r="I5439">
        <v>300</v>
      </c>
      <c r="J5439" s="2" t="s">
        <v>126</v>
      </c>
      <c r="K5439">
        <v>2000</v>
      </c>
      <c r="L5439">
        <v>3</v>
      </c>
      <c r="M5439">
        <v>2</v>
      </c>
      <c r="N5439" t="s">
        <v>27</v>
      </c>
      <c r="O5439" t="s">
        <v>27</v>
      </c>
      <c r="P5439">
        <v>18</v>
      </c>
      <c r="Q5439" t="s">
        <v>27</v>
      </c>
      <c r="R5439" t="s">
        <v>27</v>
      </c>
      <c r="S5439">
        <v>20</v>
      </c>
      <c r="T5439">
        <v>300</v>
      </c>
      <c r="U5439" t="s">
        <v>29</v>
      </c>
    </row>
    <row r="5440" spans="1:21" x14ac:dyDescent="0.35">
      <c r="A5440" t="s">
        <v>64</v>
      </c>
      <c r="B5440">
        <v>36</v>
      </c>
      <c r="C5440">
        <v>2024</v>
      </c>
      <c r="D5440" t="s">
        <v>229</v>
      </c>
      <c r="E5440">
        <v>207</v>
      </c>
      <c r="F5440" t="s">
        <v>230</v>
      </c>
      <c r="G5440" t="s">
        <v>217</v>
      </c>
      <c r="H5440" t="s">
        <v>25</v>
      </c>
      <c r="I5440">
        <v>125</v>
      </c>
      <c r="J5440" s="2" t="s">
        <v>126</v>
      </c>
      <c r="K5440">
        <v>2000</v>
      </c>
      <c r="L5440">
        <v>3</v>
      </c>
      <c r="M5440">
        <v>2</v>
      </c>
      <c r="N5440" t="s">
        <v>27</v>
      </c>
      <c r="O5440" t="s">
        <v>32</v>
      </c>
      <c r="Q5440" t="s">
        <v>27</v>
      </c>
      <c r="R5440" t="s">
        <v>27</v>
      </c>
      <c r="S5440">
        <v>12</v>
      </c>
      <c r="T5440">
        <v>125</v>
      </c>
      <c r="U5440" t="s">
        <v>27</v>
      </c>
    </row>
    <row r="5441" spans="1:21" x14ac:dyDescent="0.35">
      <c r="A5441" t="s">
        <v>65</v>
      </c>
      <c r="B5441">
        <v>37</v>
      </c>
      <c r="C5441">
        <v>2024</v>
      </c>
      <c r="D5441" t="s">
        <v>229</v>
      </c>
      <c r="E5441">
        <v>207</v>
      </c>
      <c r="F5441" t="s">
        <v>230</v>
      </c>
      <c r="G5441" t="s">
        <v>217</v>
      </c>
      <c r="H5441" t="s">
        <v>25</v>
      </c>
      <c r="I5441">
        <v>200</v>
      </c>
      <c r="J5441" s="2" t="s">
        <v>126</v>
      </c>
      <c r="K5441">
        <v>2000</v>
      </c>
      <c r="L5441">
        <v>3</v>
      </c>
      <c r="M5441">
        <v>3</v>
      </c>
      <c r="N5441" t="s">
        <v>27</v>
      </c>
      <c r="O5441" t="s">
        <v>27</v>
      </c>
      <c r="P5441">
        <v>18</v>
      </c>
      <c r="Q5441" t="s">
        <v>32</v>
      </c>
      <c r="R5441" t="s">
        <v>27</v>
      </c>
      <c r="S5441">
        <v>10</v>
      </c>
      <c r="T5441">
        <v>150</v>
      </c>
      <c r="U5441" t="s">
        <v>39</v>
      </c>
    </row>
    <row r="5442" spans="1:21" x14ac:dyDescent="0.35">
      <c r="A5442" t="s">
        <v>66</v>
      </c>
      <c r="B5442">
        <v>38</v>
      </c>
      <c r="C5442">
        <v>2024</v>
      </c>
      <c r="D5442" t="s">
        <v>229</v>
      </c>
      <c r="E5442">
        <v>207</v>
      </c>
      <c r="F5442" t="s">
        <v>230</v>
      </c>
      <c r="G5442" t="s">
        <v>217</v>
      </c>
      <c r="H5442" t="s">
        <v>25</v>
      </c>
      <c r="I5442">
        <v>100</v>
      </c>
      <c r="J5442" s="2" t="s">
        <v>126</v>
      </c>
      <c r="K5442">
        <v>2000</v>
      </c>
      <c r="L5442">
        <v>3</v>
      </c>
      <c r="M5442">
        <v>2</v>
      </c>
      <c r="N5442" t="s">
        <v>27</v>
      </c>
      <c r="O5442" t="s">
        <v>27</v>
      </c>
      <c r="P5442">
        <v>18</v>
      </c>
      <c r="Q5442" t="s">
        <v>27</v>
      </c>
      <c r="R5442" t="s">
        <v>27</v>
      </c>
      <c r="S5442">
        <v>0</v>
      </c>
      <c r="T5442">
        <v>200</v>
      </c>
      <c r="U5442" t="s">
        <v>27</v>
      </c>
    </row>
    <row r="5443" spans="1:21" x14ac:dyDescent="0.35">
      <c r="A5443" t="s">
        <v>67</v>
      </c>
      <c r="B5443">
        <v>39</v>
      </c>
      <c r="C5443">
        <v>2024</v>
      </c>
      <c r="D5443" t="s">
        <v>229</v>
      </c>
      <c r="E5443">
        <v>207</v>
      </c>
      <c r="F5443" t="s">
        <v>230</v>
      </c>
      <c r="G5443" t="s">
        <v>217</v>
      </c>
      <c r="H5443" t="s">
        <v>25</v>
      </c>
      <c r="I5443">
        <v>203.5</v>
      </c>
      <c r="J5443" s="2" t="s">
        <v>106</v>
      </c>
      <c r="K5443">
        <v>4000</v>
      </c>
      <c r="L5443">
        <v>4</v>
      </c>
      <c r="M5443">
        <v>2</v>
      </c>
      <c r="N5443" t="s">
        <v>27</v>
      </c>
      <c r="O5443" t="s">
        <v>27</v>
      </c>
      <c r="P5443">
        <v>18</v>
      </c>
      <c r="Q5443" t="s">
        <v>32</v>
      </c>
      <c r="R5443" t="s">
        <v>27</v>
      </c>
      <c r="S5443">
        <v>18</v>
      </c>
      <c r="T5443">
        <v>200</v>
      </c>
      <c r="U5443" t="s">
        <v>39</v>
      </c>
    </row>
    <row r="5444" spans="1:21" x14ac:dyDescent="0.35">
      <c r="A5444" t="s">
        <v>68</v>
      </c>
      <c r="B5444">
        <v>40</v>
      </c>
      <c r="C5444">
        <v>2024</v>
      </c>
      <c r="D5444" t="s">
        <v>229</v>
      </c>
      <c r="E5444">
        <v>207</v>
      </c>
      <c r="F5444" t="s">
        <v>230</v>
      </c>
      <c r="G5444" t="s">
        <v>217</v>
      </c>
      <c r="H5444" t="s">
        <v>25</v>
      </c>
      <c r="I5444">
        <v>275</v>
      </c>
      <c r="J5444" s="2" t="s">
        <v>126</v>
      </c>
      <c r="K5444">
        <v>2000</v>
      </c>
      <c r="L5444">
        <v>3</v>
      </c>
      <c r="M5444">
        <v>2</v>
      </c>
      <c r="N5444" t="s">
        <v>27</v>
      </c>
      <c r="O5444" t="s">
        <v>32</v>
      </c>
      <c r="P5444">
        <v>18</v>
      </c>
      <c r="Q5444" t="s">
        <v>32</v>
      </c>
      <c r="R5444" t="s">
        <v>27</v>
      </c>
      <c r="S5444">
        <v>12</v>
      </c>
      <c r="T5444">
        <v>150</v>
      </c>
      <c r="U5444" t="s">
        <v>39</v>
      </c>
    </row>
    <row r="5445" spans="1:21" x14ac:dyDescent="0.35">
      <c r="A5445" t="s">
        <v>69</v>
      </c>
      <c r="B5445">
        <v>41</v>
      </c>
      <c r="C5445">
        <v>2024</v>
      </c>
      <c r="D5445" t="s">
        <v>229</v>
      </c>
      <c r="E5445">
        <v>207</v>
      </c>
      <c r="F5445" t="s">
        <v>230</v>
      </c>
      <c r="G5445" t="s">
        <v>217</v>
      </c>
      <c r="H5445" t="s">
        <v>25</v>
      </c>
      <c r="I5445">
        <v>160</v>
      </c>
      <c r="J5445" s="2" t="s">
        <v>126</v>
      </c>
      <c r="K5445">
        <v>2000</v>
      </c>
      <c r="L5445">
        <v>3</v>
      </c>
      <c r="M5445">
        <v>1</v>
      </c>
      <c r="N5445" t="s">
        <v>27</v>
      </c>
      <c r="O5445" t="s">
        <v>27</v>
      </c>
      <c r="P5445">
        <v>18</v>
      </c>
      <c r="Q5445" t="s">
        <v>27</v>
      </c>
      <c r="R5445" t="s">
        <v>27</v>
      </c>
      <c r="S5445">
        <v>0</v>
      </c>
      <c r="T5445">
        <v>160</v>
      </c>
      <c r="U5445" t="s">
        <v>39</v>
      </c>
    </row>
    <row r="5446" spans="1:21" x14ac:dyDescent="0.35">
      <c r="A5446" t="s">
        <v>70</v>
      </c>
      <c r="B5446">
        <v>42</v>
      </c>
      <c r="C5446">
        <v>2024</v>
      </c>
      <c r="D5446" t="s">
        <v>229</v>
      </c>
      <c r="E5446">
        <v>207</v>
      </c>
      <c r="F5446" t="s">
        <v>230</v>
      </c>
      <c r="G5446" t="s">
        <v>217</v>
      </c>
      <c r="H5446" t="s">
        <v>25</v>
      </c>
      <c r="I5446">
        <v>25</v>
      </c>
      <c r="J5446" s="2" t="s">
        <v>218</v>
      </c>
      <c r="K5446">
        <v>2000</v>
      </c>
      <c r="L5446">
        <v>3</v>
      </c>
      <c r="M5446">
        <v>2</v>
      </c>
      <c r="N5446" t="s">
        <v>27</v>
      </c>
      <c r="O5446" t="s">
        <v>32</v>
      </c>
      <c r="P5446">
        <v>21</v>
      </c>
      <c r="Q5446" t="s">
        <v>27</v>
      </c>
      <c r="R5446" t="s">
        <v>27</v>
      </c>
      <c r="S5446">
        <v>6</v>
      </c>
      <c r="T5446">
        <v>400</v>
      </c>
      <c r="U5446" t="s">
        <v>27</v>
      </c>
    </row>
    <row r="5447" spans="1:21" x14ac:dyDescent="0.35">
      <c r="A5447" t="s">
        <v>71</v>
      </c>
      <c r="B5447">
        <v>44</v>
      </c>
      <c r="C5447">
        <v>2024</v>
      </c>
      <c r="D5447" t="s">
        <v>229</v>
      </c>
      <c r="E5447">
        <v>207</v>
      </c>
      <c r="F5447" t="s">
        <v>230</v>
      </c>
      <c r="G5447" t="s">
        <v>217</v>
      </c>
      <c r="H5447" t="s">
        <v>25</v>
      </c>
      <c r="I5447">
        <v>30</v>
      </c>
      <c r="J5447" s="2" t="s">
        <v>126</v>
      </c>
      <c r="K5447">
        <v>2000</v>
      </c>
      <c r="L5447">
        <v>3</v>
      </c>
      <c r="M5447">
        <v>2</v>
      </c>
      <c r="N5447" t="s">
        <v>27</v>
      </c>
      <c r="O5447" t="s">
        <v>32</v>
      </c>
      <c r="P5447">
        <v>18</v>
      </c>
      <c r="Q5447" t="s">
        <v>27</v>
      </c>
      <c r="R5447" t="s">
        <v>27</v>
      </c>
      <c r="S5447">
        <v>10</v>
      </c>
      <c r="T5447">
        <v>60</v>
      </c>
      <c r="U5447" t="s">
        <v>27</v>
      </c>
    </row>
    <row r="5448" spans="1:21" x14ac:dyDescent="0.35">
      <c r="A5448" t="s">
        <v>72</v>
      </c>
      <c r="B5448">
        <v>45</v>
      </c>
      <c r="C5448">
        <v>2024</v>
      </c>
      <c r="D5448" t="s">
        <v>229</v>
      </c>
      <c r="E5448">
        <v>207</v>
      </c>
      <c r="F5448" t="s">
        <v>230</v>
      </c>
      <c r="G5448" t="s">
        <v>217</v>
      </c>
      <c r="H5448" t="s">
        <v>25</v>
      </c>
      <c r="I5448">
        <v>100</v>
      </c>
      <c r="J5448" s="2" t="s">
        <v>86</v>
      </c>
      <c r="K5448">
        <v>4000</v>
      </c>
      <c r="L5448">
        <v>2</v>
      </c>
      <c r="M5448">
        <v>2</v>
      </c>
      <c r="N5448" t="s">
        <v>27</v>
      </c>
      <c r="O5448" t="s">
        <v>32</v>
      </c>
      <c r="P5448">
        <v>18</v>
      </c>
      <c r="Q5448" t="s">
        <v>32</v>
      </c>
      <c r="R5448" t="s">
        <v>27</v>
      </c>
      <c r="S5448">
        <v>6</v>
      </c>
      <c r="T5448">
        <v>300</v>
      </c>
      <c r="U5448" t="s">
        <v>29</v>
      </c>
    </row>
    <row r="5449" spans="1:21" x14ac:dyDescent="0.35">
      <c r="A5449" t="s">
        <v>73</v>
      </c>
      <c r="B5449">
        <v>46</v>
      </c>
      <c r="C5449">
        <v>2024</v>
      </c>
      <c r="D5449" t="s">
        <v>229</v>
      </c>
      <c r="E5449">
        <v>207</v>
      </c>
      <c r="F5449" t="s">
        <v>230</v>
      </c>
      <c r="G5449" t="s">
        <v>217</v>
      </c>
      <c r="H5449" t="s">
        <v>25</v>
      </c>
      <c r="I5449">
        <v>175</v>
      </c>
      <c r="J5449" s="2" t="s">
        <v>126</v>
      </c>
      <c r="K5449">
        <v>2000</v>
      </c>
      <c r="L5449">
        <v>3</v>
      </c>
      <c r="M5449">
        <v>2</v>
      </c>
      <c r="N5449" t="s">
        <v>27</v>
      </c>
      <c r="O5449" t="s">
        <v>32</v>
      </c>
      <c r="P5449">
        <v>18</v>
      </c>
      <c r="Q5449" t="s">
        <v>27</v>
      </c>
      <c r="R5449" t="s">
        <v>27</v>
      </c>
      <c r="S5449">
        <v>0</v>
      </c>
      <c r="T5449">
        <v>250</v>
      </c>
      <c r="U5449" t="s">
        <v>27</v>
      </c>
    </row>
    <row r="5450" spans="1:21" x14ac:dyDescent="0.35">
      <c r="A5450" t="s">
        <v>74</v>
      </c>
      <c r="B5450">
        <v>47</v>
      </c>
      <c r="C5450">
        <v>2024</v>
      </c>
      <c r="D5450" t="s">
        <v>229</v>
      </c>
      <c r="E5450">
        <v>207</v>
      </c>
      <c r="F5450" t="s">
        <v>230</v>
      </c>
      <c r="G5450" t="s">
        <v>217</v>
      </c>
      <c r="H5450" t="s">
        <v>25</v>
      </c>
      <c r="I5450">
        <v>435</v>
      </c>
      <c r="J5450" s="2" t="s">
        <v>86</v>
      </c>
      <c r="K5450">
        <v>4000</v>
      </c>
      <c r="L5450">
        <v>2</v>
      </c>
      <c r="M5450">
        <v>2</v>
      </c>
      <c r="N5450" t="s">
        <v>27</v>
      </c>
      <c r="O5450" t="s">
        <v>32</v>
      </c>
      <c r="P5450">
        <v>18</v>
      </c>
      <c r="Q5450" t="s">
        <v>32</v>
      </c>
      <c r="R5450" t="s">
        <v>27</v>
      </c>
      <c r="S5450">
        <v>10</v>
      </c>
      <c r="T5450">
        <v>235</v>
      </c>
      <c r="U5450" t="s">
        <v>39</v>
      </c>
    </row>
    <row r="5451" spans="1:21" x14ac:dyDescent="0.35">
      <c r="A5451" t="s">
        <v>75</v>
      </c>
      <c r="B5451">
        <v>48</v>
      </c>
      <c r="C5451">
        <v>2024</v>
      </c>
      <c r="D5451" t="s">
        <v>229</v>
      </c>
      <c r="E5451">
        <v>207</v>
      </c>
      <c r="F5451" t="s">
        <v>230</v>
      </c>
      <c r="G5451" t="s">
        <v>217</v>
      </c>
      <c r="H5451" t="s">
        <v>25</v>
      </c>
      <c r="I5451">
        <v>357</v>
      </c>
      <c r="J5451" s="2" t="s">
        <v>126</v>
      </c>
      <c r="K5451">
        <v>2000</v>
      </c>
      <c r="L5451">
        <v>3</v>
      </c>
      <c r="M5451">
        <v>2</v>
      </c>
      <c r="N5451" t="s">
        <v>27</v>
      </c>
      <c r="O5451" t="s">
        <v>27</v>
      </c>
      <c r="P5451">
        <v>18</v>
      </c>
      <c r="Q5451" t="s">
        <v>27</v>
      </c>
      <c r="R5451" t="s">
        <v>27</v>
      </c>
      <c r="S5451">
        <v>16</v>
      </c>
      <c r="T5451">
        <v>193</v>
      </c>
      <c r="U5451" t="s">
        <v>39</v>
      </c>
    </row>
    <row r="5452" spans="1:21" x14ac:dyDescent="0.35">
      <c r="A5452" t="s">
        <v>76</v>
      </c>
      <c r="B5452">
        <v>49</v>
      </c>
      <c r="C5452">
        <v>2024</v>
      </c>
      <c r="D5452" t="s">
        <v>229</v>
      </c>
      <c r="E5452">
        <v>207</v>
      </c>
      <c r="F5452" t="s">
        <v>230</v>
      </c>
      <c r="G5452" t="s">
        <v>217</v>
      </c>
      <c r="H5452" t="s">
        <v>25</v>
      </c>
      <c r="I5452">
        <v>160</v>
      </c>
      <c r="J5452" s="2" t="s">
        <v>126</v>
      </c>
      <c r="K5452">
        <v>2000</v>
      </c>
      <c r="L5452">
        <v>3</v>
      </c>
      <c r="M5452">
        <v>2</v>
      </c>
      <c r="N5452" t="s">
        <v>27</v>
      </c>
      <c r="O5452" t="s">
        <v>32</v>
      </c>
      <c r="Q5452" t="s">
        <v>27</v>
      </c>
      <c r="R5452" t="s">
        <v>27</v>
      </c>
      <c r="S5452">
        <v>20</v>
      </c>
      <c r="T5452">
        <v>88</v>
      </c>
      <c r="U5452" t="s">
        <v>27</v>
      </c>
    </row>
    <row r="5453" spans="1:21" x14ac:dyDescent="0.35">
      <c r="A5453" t="s">
        <v>77</v>
      </c>
      <c r="B5453">
        <v>50</v>
      </c>
      <c r="C5453">
        <v>2024</v>
      </c>
      <c r="D5453" t="s">
        <v>229</v>
      </c>
      <c r="E5453">
        <v>207</v>
      </c>
      <c r="F5453" t="s">
        <v>230</v>
      </c>
      <c r="G5453" t="s">
        <v>217</v>
      </c>
      <c r="H5453" t="s">
        <v>25</v>
      </c>
      <c r="I5453">
        <v>185</v>
      </c>
      <c r="J5453" s="2" t="s">
        <v>126</v>
      </c>
      <c r="K5453">
        <v>2000</v>
      </c>
      <c r="L5453">
        <v>3</v>
      </c>
      <c r="M5453">
        <v>2</v>
      </c>
      <c r="N5453" t="s">
        <v>32</v>
      </c>
      <c r="O5453" t="s">
        <v>27</v>
      </c>
      <c r="Q5453" t="s">
        <v>27</v>
      </c>
      <c r="R5453" t="s">
        <v>27</v>
      </c>
      <c r="S5453">
        <v>10</v>
      </c>
      <c r="T5453">
        <v>415</v>
      </c>
      <c r="U5453" t="s">
        <v>29</v>
      </c>
    </row>
    <row r="5454" spans="1:21" x14ac:dyDescent="0.35">
      <c r="A5454" t="s">
        <v>78</v>
      </c>
      <c r="B5454">
        <v>51</v>
      </c>
      <c r="C5454">
        <v>2024</v>
      </c>
      <c r="D5454" t="s">
        <v>229</v>
      </c>
      <c r="E5454">
        <v>207</v>
      </c>
      <c r="F5454" t="s">
        <v>230</v>
      </c>
      <c r="G5454" t="s">
        <v>217</v>
      </c>
      <c r="H5454" t="s">
        <v>25</v>
      </c>
      <c r="I5454">
        <v>325</v>
      </c>
      <c r="J5454" s="2" t="s">
        <v>126</v>
      </c>
      <c r="K5454">
        <v>2000</v>
      </c>
      <c r="L5454">
        <v>3</v>
      </c>
      <c r="M5454">
        <v>2</v>
      </c>
      <c r="N5454" t="s">
        <v>27</v>
      </c>
      <c r="O5454" t="s">
        <v>27</v>
      </c>
      <c r="P5454">
        <v>18</v>
      </c>
      <c r="Q5454" t="s">
        <v>27</v>
      </c>
      <c r="R5454" t="s">
        <v>27</v>
      </c>
      <c r="S5454">
        <v>5</v>
      </c>
      <c r="T5454">
        <v>450</v>
      </c>
      <c r="U5454" t="s">
        <v>29</v>
      </c>
    </row>
    <row r="5455" spans="1:21" x14ac:dyDescent="0.35">
      <c r="A5455" t="s">
        <v>79</v>
      </c>
      <c r="B5455">
        <v>53</v>
      </c>
      <c r="C5455">
        <v>2024</v>
      </c>
      <c r="D5455" t="s">
        <v>229</v>
      </c>
      <c r="E5455">
        <v>207</v>
      </c>
      <c r="F5455" t="s">
        <v>230</v>
      </c>
      <c r="G5455" t="s">
        <v>217</v>
      </c>
      <c r="H5455" t="s">
        <v>25</v>
      </c>
      <c r="I5455">
        <v>135</v>
      </c>
      <c r="J5455" s="2" t="s">
        <v>126</v>
      </c>
      <c r="K5455">
        <v>2000</v>
      </c>
      <c r="L5455">
        <v>3</v>
      </c>
      <c r="M5455">
        <v>2</v>
      </c>
      <c r="N5455" t="s">
        <v>27</v>
      </c>
      <c r="O5455" t="s">
        <v>27</v>
      </c>
      <c r="P5455">
        <v>18</v>
      </c>
      <c r="Q5455" t="s">
        <v>27</v>
      </c>
      <c r="R5455" t="s">
        <v>27</v>
      </c>
      <c r="S5455">
        <v>10</v>
      </c>
      <c r="T5455">
        <v>406</v>
      </c>
      <c r="U5455" t="s">
        <v>39</v>
      </c>
    </row>
    <row r="5456" spans="1:21" x14ac:dyDescent="0.35">
      <c r="A5456" t="s">
        <v>80</v>
      </c>
      <c r="B5456">
        <v>54</v>
      </c>
      <c r="C5456">
        <v>2024</v>
      </c>
      <c r="D5456" t="s">
        <v>229</v>
      </c>
      <c r="E5456">
        <v>207</v>
      </c>
      <c r="F5456" t="s">
        <v>230</v>
      </c>
      <c r="G5456" t="s">
        <v>217</v>
      </c>
      <c r="H5456" t="s">
        <v>25</v>
      </c>
      <c r="I5456">
        <v>515</v>
      </c>
      <c r="J5456" s="2" t="s">
        <v>218</v>
      </c>
      <c r="K5456">
        <v>4000</v>
      </c>
      <c r="L5456">
        <v>3</v>
      </c>
      <c r="M5456">
        <v>2</v>
      </c>
      <c r="N5456" t="s">
        <v>27</v>
      </c>
      <c r="O5456" t="s">
        <v>32</v>
      </c>
      <c r="P5456">
        <v>18</v>
      </c>
      <c r="Q5456" t="s">
        <v>32</v>
      </c>
      <c r="R5456" t="s">
        <v>27</v>
      </c>
      <c r="S5456">
        <v>7</v>
      </c>
      <c r="T5456">
        <v>250</v>
      </c>
      <c r="U5456" t="s">
        <v>39</v>
      </c>
    </row>
    <row r="5457" spans="1:21" x14ac:dyDescent="0.35">
      <c r="A5457" t="s">
        <v>81</v>
      </c>
      <c r="B5457">
        <v>55</v>
      </c>
      <c r="C5457">
        <v>2024</v>
      </c>
      <c r="D5457" t="s">
        <v>229</v>
      </c>
      <c r="E5457">
        <v>207</v>
      </c>
      <c r="F5457" t="s">
        <v>230</v>
      </c>
      <c r="G5457" t="s">
        <v>217</v>
      </c>
      <c r="H5457" t="s">
        <v>25</v>
      </c>
      <c r="I5457">
        <v>135</v>
      </c>
      <c r="J5457" s="2" t="s">
        <v>126</v>
      </c>
      <c r="K5457">
        <v>2000</v>
      </c>
      <c r="L5457">
        <v>2</v>
      </c>
      <c r="M5457">
        <v>2</v>
      </c>
      <c r="N5457" t="s">
        <v>27</v>
      </c>
      <c r="O5457" t="s">
        <v>27</v>
      </c>
      <c r="P5457">
        <v>18</v>
      </c>
      <c r="Q5457" t="s">
        <v>27</v>
      </c>
      <c r="R5457" t="s">
        <v>27</v>
      </c>
      <c r="S5457">
        <v>15</v>
      </c>
      <c r="T5457">
        <v>60</v>
      </c>
      <c r="U5457" t="s">
        <v>27</v>
      </c>
    </row>
    <row r="5458" spans="1:21" x14ac:dyDescent="0.35">
      <c r="A5458" t="s">
        <v>82</v>
      </c>
      <c r="B5458">
        <v>56</v>
      </c>
      <c r="C5458">
        <v>2024</v>
      </c>
      <c r="D5458" t="s">
        <v>229</v>
      </c>
      <c r="E5458">
        <v>207</v>
      </c>
      <c r="F5458" t="s">
        <v>230</v>
      </c>
      <c r="G5458" t="s">
        <v>217</v>
      </c>
      <c r="H5458" t="s">
        <v>25</v>
      </c>
      <c r="I5458">
        <v>125</v>
      </c>
      <c r="J5458" s="2" t="s">
        <v>183</v>
      </c>
      <c r="K5458">
        <v>2000</v>
      </c>
      <c r="L5458">
        <v>3</v>
      </c>
      <c r="M5458">
        <v>2</v>
      </c>
      <c r="N5458" t="s">
        <v>27</v>
      </c>
      <c r="O5458" t="s">
        <v>32</v>
      </c>
      <c r="P5458">
        <v>18</v>
      </c>
      <c r="Q5458" t="s">
        <v>27</v>
      </c>
      <c r="R5458" t="s">
        <v>27</v>
      </c>
      <c r="S5458">
        <v>16</v>
      </c>
      <c r="T5458">
        <v>250</v>
      </c>
      <c r="U5458" t="s">
        <v>27</v>
      </c>
    </row>
    <row r="5459" spans="1:21" x14ac:dyDescent="0.35">
      <c r="A5459" t="s">
        <v>21</v>
      </c>
      <c r="B5459">
        <v>1</v>
      </c>
      <c r="C5459">
        <v>2024</v>
      </c>
      <c r="D5459" t="s">
        <v>232</v>
      </c>
      <c r="E5459">
        <v>208</v>
      </c>
      <c r="F5459" t="s">
        <v>233</v>
      </c>
      <c r="G5459" t="s">
        <v>217</v>
      </c>
      <c r="H5459" t="s">
        <v>121</v>
      </c>
    </row>
    <row r="5460" spans="1:21" x14ac:dyDescent="0.35">
      <c r="A5460" t="s">
        <v>30</v>
      </c>
      <c r="B5460">
        <v>2</v>
      </c>
      <c r="C5460">
        <v>2024</v>
      </c>
      <c r="D5460" t="s">
        <v>232</v>
      </c>
      <c r="E5460">
        <v>208</v>
      </c>
      <c r="F5460" t="s">
        <v>233</v>
      </c>
      <c r="G5460" t="s">
        <v>217</v>
      </c>
      <c r="H5460" t="s">
        <v>121</v>
      </c>
    </row>
    <row r="5461" spans="1:21" x14ac:dyDescent="0.35">
      <c r="A5461" t="s">
        <v>33</v>
      </c>
      <c r="B5461">
        <v>4</v>
      </c>
      <c r="C5461">
        <v>2024</v>
      </c>
      <c r="D5461" t="s">
        <v>232</v>
      </c>
      <c r="E5461">
        <v>208</v>
      </c>
      <c r="F5461" t="s">
        <v>233</v>
      </c>
      <c r="G5461" t="s">
        <v>217</v>
      </c>
      <c r="H5461" t="s">
        <v>25</v>
      </c>
      <c r="I5461">
        <v>170</v>
      </c>
      <c r="J5461" t="s">
        <v>87</v>
      </c>
      <c r="K5461">
        <v>0</v>
      </c>
      <c r="L5461">
        <v>1</v>
      </c>
      <c r="M5461">
        <v>1</v>
      </c>
      <c r="N5461" t="s">
        <v>27</v>
      </c>
      <c r="O5461" t="s">
        <v>27</v>
      </c>
      <c r="Q5461" t="s">
        <v>27</v>
      </c>
      <c r="R5461" t="s">
        <v>27</v>
      </c>
      <c r="S5461">
        <v>6</v>
      </c>
      <c r="T5461">
        <v>85</v>
      </c>
      <c r="U5461" t="s">
        <v>27</v>
      </c>
    </row>
    <row r="5462" spans="1:21" x14ac:dyDescent="0.35">
      <c r="A5462" t="s">
        <v>34</v>
      </c>
      <c r="B5462">
        <v>5</v>
      </c>
      <c r="C5462">
        <v>2024</v>
      </c>
      <c r="D5462" t="s">
        <v>232</v>
      </c>
      <c r="E5462">
        <v>208</v>
      </c>
      <c r="F5462" t="s">
        <v>233</v>
      </c>
      <c r="G5462" t="s">
        <v>217</v>
      </c>
      <c r="H5462" t="s">
        <v>121</v>
      </c>
    </row>
    <row r="5463" spans="1:21" x14ac:dyDescent="0.35">
      <c r="A5463" t="s">
        <v>35</v>
      </c>
      <c r="B5463">
        <v>6</v>
      </c>
      <c r="C5463">
        <v>2024</v>
      </c>
      <c r="D5463" t="s">
        <v>232</v>
      </c>
      <c r="E5463">
        <v>208</v>
      </c>
      <c r="F5463" t="s">
        <v>233</v>
      </c>
      <c r="G5463" t="s">
        <v>217</v>
      </c>
      <c r="H5463" t="s">
        <v>121</v>
      </c>
    </row>
    <row r="5464" spans="1:21" x14ac:dyDescent="0.35">
      <c r="A5464" t="s">
        <v>36</v>
      </c>
      <c r="B5464">
        <v>8</v>
      </c>
      <c r="C5464">
        <v>2024</v>
      </c>
      <c r="D5464" t="s">
        <v>232</v>
      </c>
      <c r="E5464">
        <v>208</v>
      </c>
      <c r="F5464" t="s">
        <v>233</v>
      </c>
      <c r="G5464" t="s">
        <v>217</v>
      </c>
      <c r="H5464" t="s">
        <v>121</v>
      </c>
    </row>
    <row r="5465" spans="1:21" x14ac:dyDescent="0.35">
      <c r="A5465" t="s">
        <v>37</v>
      </c>
      <c r="B5465">
        <v>9</v>
      </c>
      <c r="C5465">
        <v>2024</v>
      </c>
      <c r="D5465" t="s">
        <v>232</v>
      </c>
      <c r="E5465">
        <v>208</v>
      </c>
      <c r="F5465" t="s">
        <v>233</v>
      </c>
      <c r="G5465" t="s">
        <v>217</v>
      </c>
      <c r="H5465" t="s">
        <v>121</v>
      </c>
    </row>
    <row r="5466" spans="1:21" x14ac:dyDescent="0.35">
      <c r="A5466" t="s">
        <v>38</v>
      </c>
      <c r="B5466">
        <v>10</v>
      </c>
      <c r="C5466">
        <v>2024</v>
      </c>
      <c r="D5466" t="s">
        <v>232</v>
      </c>
      <c r="E5466">
        <v>208</v>
      </c>
      <c r="F5466" t="s">
        <v>233</v>
      </c>
      <c r="G5466" t="s">
        <v>217</v>
      </c>
      <c r="H5466" t="s">
        <v>121</v>
      </c>
    </row>
    <row r="5467" spans="1:21" x14ac:dyDescent="0.35">
      <c r="A5467" t="s">
        <v>40</v>
      </c>
      <c r="B5467">
        <v>11</v>
      </c>
      <c r="C5467">
        <v>2024</v>
      </c>
      <c r="D5467" t="s">
        <v>232</v>
      </c>
      <c r="E5467">
        <v>208</v>
      </c>
      <c r="F5467" t="s">
        <v>233</v>
      </c>
      <c r="G5467" t="s">
        <v>217</v>
      </c>
      <c r="H5467" t="s">
        <v>121</v>
      </c>
    </row>
    <row r="5468" spans="1:21" x14ac:dyDescent="0.35">
      <c r="A5468" t="s">
        <v>41</v>
      </c>
      <c r="B5468">
        <v>12</v>
      </c>
      <c r="C5468">
        <v>2024</v>
      </c>
      <c r="D5468" t="s">
        <v>232</v>
      </c>
      <c r="E5468">
        <v>208</v>
      </c>
      <c r="F5468" t="s">
        <v>233</v>
      </c>
      <c r="G5468" t="s">
        <v>217</v>
      </c>
      <c r="H5468" t="s">
        <v>121</v>
      </c>
    </row>
    <row r="5469" spans="1:21" x14ac:dyDescent="0.35">
      <c r="A5469" t="s">
        <v>42</v>
      </c>
      <c r="B5469">
        <v>13</v>
      </c>
      <c r="C5469">
        <v>2024</v>
      </c>
      <c r="D5469" t="s">
        <v>232</v>
      </c>
      <c r="E5469">
        <v>208</v>
      </c>
      <c r="F5469" t="s">
        <v>233</v>
      </c>
      <c r="G5469" t="s">
        <v>217</v>
      </c>
      <c r="H5469" t="s">
        <v>121</v>
      </c>
    </row>
    <row r="5470" spans="1:21" x14ac:dyDescent="0.35">
      <c r="A5470" t="s">
        <v>43</v>
      </c>
      <c r="B5470">
        <v>15</v>
      </c>
      <c r="C5470">
        <v>2024</v>
      </c>
      <c r="D5470" t="s">
        <v>232</v>
      </c>
      <c r="E5470">
        <v>208</v>
      </c>
      <c r="F5470" t="s">
        <v>233</v>
      </c>
      <c r="G5470" t="s">
        <v>217</v>
      </c>
      <c r="H5470" t="s">
        <v>121</v>
      </c>
    </row>
    <row r="5471" spans="1:21" x14ac:dyDescent="0.35">
      <c r="A5471" t="s">
        <v>44</v>
      </c>
      <c r="B5471">
        <v>16</v>
      </c>
      <c r="C5471">
        <v>2024</v>
      </c>
      <c r="D5471" t="s">
        <v>232</v>
      </c>
      <c r="E5471">
        <v>208</v>
      </c>
      <c r="F5471" t="s">
        <v>233</v>
      </c>
      <c r="G5471" t="s">
        <v>217</v>
      </c>
      <c r="H5471" t="s">
        <v>121</v>
      </c>
    </row>
    <row r="5472" spans="1:21" x14ac:dyDescent="0.35">
      <c r="A5472" t="s">
        <v>45</v>
      </c>
      <c r="B5472">
        <v>17</v>
      </c>
      <c r="C5472">
        <v>2024</v>
      </c>
      <c r="D5472" t="s">
        <v>232</v>
      </c>
      <c r="E5472">
        <v>208</v>
      </c>
      <c r="F5472" t="s">
        <v>233</v>
      </c>
      <c r="G5472" t="s">
        <v>217</v>
      </c>
      <c r="H5472" t="s">
        <v>121</v>
      </c>
    </row>
    <row r="5473" spans="1:21" x14ac:dyDescent="0.35">
      <c r="A5473" t="s">
        <v>46</v>
      </c>
      <c r="B5473">
        <v>18</v>
      </c>
      <c r="C5473">
        <v>2024</v>
      </c>
      <c r="D5473" t="s">
        <v>232</v>
      </c>
      <c r="E5473">
        <v>208</v>
      </c>
      <c r="F5473" t="s">
        <v>233</v>
      </c>
      <c r="G5473" t="s">
        <v>217</v>
      </c>
      <c r="H5473" t="s">
        <v>121</v>
      </c>
    </row>
    <row r="5474" spans="1:21" x14ac:dyDescent="0.35">
      <c r="A5474" t="s">
        <v>47</v>
      </c>
      <c r="B5474">
        <v>19</v>
      </c>
      <c r="C5474">
        <v>2024</v>
      </c>
      <c r="D5474" t="s">
        <v>232</v>
      </c>
      <c r="E5474">
        <v>208</v>
      </c>
      <c r="F5474" t="s">
        <v>233</v>
      </c>
      <c r="G5474" t="s">
        <v>217</v>
      </c>
      <c r="H5474" t="s">
        <v>121</v>
      </c>
    </row>
    <row r="5475" spans="1:21" x14ac:dyDescent="0.35">
      <c r="A5475" t="s">
        <v>48</v>
      </c>
      <c r="B5475">
        <v>20</v>
      </c>
      <c r="C5475">
        <v>2024</v>
      </c>
      <c r="D5475" t="s">
        <v>232</v>
      </c>
      <c r="E5475">
        <v>208</v>
      </c>
      <c r="F5475" t="s">
        <v>233</v>
      </c>
      <c r="G5475" t="s">
        <v>217</v>
      </c>
      <c r="H5475" t="s">
        <v>25</v>
      </c>
      <c r="I5475">
        <v>380</v>
      </c>
      <c r="J5475" t="s">
        <v>87</v>
      </c>
      <c r="K5475">
        <v>0</v>
      </c>
      <c r="L5475">
        <v>1</v>
      </c>
      <c r="M5475">
        <v>1</v>
      </c>
      <c r="N5475" t="s">
        <v>27</v>
      </c>
      <c r="O5475" t="s">
        <v>27</v>
      </c>
      <c r="P5475">
        <v>17</v>
      </c>
      <c r="Q5475" t="s">
        <v>32</v>
      </c>
      <c r="R5475" t="s">
        <v>27</v>
      </c>
      <c r="S5475">
        <v>0</v>
      </c>
      <c r="T5475">
        <v>180</v>
      </c>
      <c r="U5475" t="s">
        <v>27</v>
      </c>
    </row>
    <row r="5476" spans="1:21" x14ac:dyDescent="0.35">
      <c r="A5476" t="s">
        <v>49</v>
      </c>
      <c r="B5476">
        <v>21</v>
      </c>
      <c r="C5476">
        <v>2024</v>
      </c>
      <c r="D5476" t="s">
        <v>232</v>
      </c>
      <c r="E5476">
        <v>208</v>
      </c>
      <c r="F5476" t="s">
        <v>233</v>
      </c>
      <c r="G5476" t="s">
        <v>217</v>
      </c>
      <c r="H5476" t="s">
        <v>121</v>
      </c>
    </row>
    <row r="5477" spans="1:21" x14ac:dyDescent="0.35">
      <c r="A5477" t="s">
        <v>50</v>
      </c>
      <c r="B5477">
        <v>22</v>
      </c>
      <c r="C5477">
        <v>2024</v>
      </c>
      <c r="D5477" t="s">
        <v>232</v>
      </c>
      <c r="E5477">
        <v>208</v>
      </c>
      <c r="F5477" t="s">
        <v>233</v>
      </c>
      <c r="G5477" t="s">
        <v>217</v>
      </c>
      <c r="H5477" t="s">
        <v>121</v>
      </c>
    </row>
    <row r="5478" spans="1:21" x14ac:dyDescent="0.35">
      <c r="A5478" t="s">
        <v>51</v>
      </c>
      <c r="B5478">
        <v>23</v>
      </c>
      <c r="C5478">
        <v>2024</v>
      </c>
      <c r="D5478" t="s">
        <v>232</v>
      </c>
      <c r="E5478">
        <v>208</v>
      </c>
      <c r="F5478" t="s">
        <v>233</v>
      </c>
      <c r="G5478" t="s">
        <v>217</v>
      </c>
      <c r="H5478" t="s">
        <v>25</v>
      </c>
      <c r="I5478">
        <v>101</v>
      </c>
      <c r="J5478" t="s">
        <v>87</v>
      </c>
      <c r="K5478">
        <v>0</v>
      </c>
      <c r="L5478">
        <v>1</v>
      </c>
      <c r="M5478">
        <v>0</v>
      </c>
      <c r="N5478" t="s">
        <v>27</v>
      </c>
      <c r="O5478" t="s">
        <v>27</v>
      </c>
      <c r="Q5478" t="s">
        <v>27</v>
      </c>
      <c r="R5478" t="s">
        <v>27</v>
      </c>
      <c r="S5478">
        <v>0</v>
      </c>
      <c r="T5478">
        <v>80</v>
      </c>
      <c r="U5478" t="s">
        <v>27</v>
      </c>
    </row>
    <row r="5479" spans="1:21" x14ac:dyDescent="0.35">
      <c r="A5479" t="s">
        <v>52</v>
      </c>
      <c r="B5479">
        <v>24</v>
      </c>
      <c r="C5479">
        <v>2024</v>
      </c>
      <c r="D5479" t="s">
        <v>232</v>
      </c>
      <c r="E5479">
        <v>208</v>
      </c>
      <c r="F5479" t="s">
        <v>233</v>
      </c>
      <c r="G5479" t="s">
        <v>217</v>
      </c>
      <c r="H5479" t="s">
        <v>25</v>
      </c>
      <c r="I5479">
        <v>325</v>
      </c>
      <c r="J5479" t="s">
        <v>126</v>
      </c>
      <c r="K5479">
        <v>0</v>
      </c>
      <c r="L5479">
        <v>3</v>
      </c>
      <c r="M5479">
        <v>1</v>
      </c>
      <c r="N5479" t="s">
        <v>27</v>
      </c>
      <c r="O5479" t="s">
        <v>27</v>
      </c>
      <c r="Q5479" t="s">
        <v>32</v>
      </c>
      <c r="R5479" t="s">
        <v>27</v>
      </c>
      <c r="S5479">
        <v>0</v>
      </c>
      <c r="T5479">
        <v>325</v>
      </c>
      <c r="U5479" t="s">
        <v>39</v>
      </c>
    </row>
    <row r="5480" spans="1:21" x14ac:dyDescent="0.35">
      <c r="A5480" t="s">
        <v>53</v>
      </c>
      <c r="B5480">
        <v>25</v>
      </c>
      <c r="C5480">
        <v>2024</v>
      </c>
      <c r="D5480" t="s">
        <v>232</v>
      </c>
      <c r="E5480">
        <v>208</v>
      </c>
      <c r="F5480" t="s">
        <v>233</v>
      </c>
      <c r="G5480" t="s">
        <v>217</v>
      </c>
      <c r="H5480" t="s">
        <v>25</v>
      </c>
      <c r="I5480">
        <v>31</v>
      </c>
      <c r="J5480" t="s">
        <v>126</v>
      </c>
      <c r="K5480">
        <v>0</v>
      </c>
      <c r="L5480">
        <v>3</v>
      </c>
      <c r="M5480">
        <v>0</v>
      </c>
      <c r="N5480" t="s">
        <v>27</v>
      </c>
      <c r="O5480" t="s">
        <v>27</v>
      </c>
      <c r="Q5480" t="s">
        <v>32</v>
      </c>
      <c r="R5480" t="s">
        <v>27</v>
      </c>
      <c r="S5480">
        <v>0</v>
      </c>
      <c r="T5480">
        <v>31</v>
      </c>
      <c r="U5480" t="s">
        <v>27</v>
      </c>
    </row>
    <row r="5481" spans="1:21" x14ac:dyDescent="0.35">
      <c r="A5481" t="s">
        <v>54</v>
      </c>
      <c r="B5481">
        <v>26</v>
      </c>
      <c r="C5481">
        <v>2024</v>
      </c>
      <c r="D5481" t="s">
        <v>232</v>
      </c>
      <c r="E5481">
        <v>208</v>
      </c>
      <c r="F5481" t="s">
        <v>233</v>
      </c>
      <c r="G5481" t="s">
        <v>217</v>
      </c>
      <c r="H5481" t="s">
        <v>121</v>
      </c>
    </row>
    <row r="5482" spans="1:21" x14ac:dyDescent="0.35">
      <c r="A5482" t="s">
        <v>55</v>
      </c>
      <c r="B5482">
        <v>27</v>
      </c>
      <c r="C5482">
        <v>2024</v>
      </c>
      <c r="D5482" t="s">
        <v>232</v>
      </c>
      <c r="E5482">
        <v>208</v>
      </c>
      <c r="F5482" t="s">
        <v>233</v>
      </c>
      <c r="G5482" t="s">
        <v>217</v>
      </c>
      <c r="H5482" t="s">
        <v>121</v>
      </c>
    </row>
    <row r="5483" spans="1:21" x14ac:dyDescent="0.35">
      <c r="A5483" t="s">
        <v>56</v>
      </c>
      <c r="B5483">
        <v>28</v>
      </c>
      <c r="C5483">
        <v>2024</v>
      </c>
      <c r="D5483" t="s">
        <v>232</v>
      </c>
      <c r="E5483">
        <v>208</v>
      </c>
      <c r="F5483" t="s">
        <v>233</v>
      </c>
      <c r="G5483" t="s">
        <v>217</v>
      </c>
      <c r="H5483" t="s">
        <v>121</v>
      </c>
    </row>
    <row r="5484" spans="1:21" x14ac:dyDescent="0.35">
      <c r="A5484" t="s">
        <v>57</v>
      </c>
      <c r="B5484">
        <v>29</v>
      </c>
      <c r="C5484">
        <v>2024</v>
      </c>
      <c r="D5484" t="s">
        <v>232</v>
      </c>
      <c r="E5484">
        <v>208</v>
      </c>
      <c r="F5484" t="s">
        <v>233</v>
      </c>
      <c r="G5484" t="s">
        <v>217</v>
      </c>
      <c r="H5484" t="s">
        <v>121</v>
      </c>
    </row>
    <row r="5485" spans="1:21" x14ac:dyDescent="0.35">
      <c r="A5485" t="s">
        <v>58</v>
      </c>
      <c r="B5485">
        <v>30</v>
      </c>
      <c r="C5485">
        <v>2024</v>
      </c>
      <c r="D5485" t="s">
        <v>232</v>
      </c>
      <c r="E5485">
        <v>208</v>
      </c>
      <c r="F5485" t="s">
        <v>233</v>
      </c>
      <c r="G5485" t="s">
        <v>217</v>
      </c>
      <c r="H5485" t="s">
        <v>121</v>
      </c>
    </row>
    <row r="5486" spans="1:21" x14ac:dyDescent="0.35">
      <c r="A5486" t="s">
        <v>59</v>
      </c>
      <c r="B5486">
        <v>31</v>
      </c>
      <c r="C5486">
        <v>2024</v>
      </c>
      <c r="D5486" t="s">
        <v>232</v>
      </c>
      <c r="E5486">
        <v>208</v>
      </c>
      <c r="F5486" t="s">
        <v>233</v>
      </c>
      <c r="G5486" t="s">
        <v>217</v>
      </c>
      <c r="H5486" t="s">
        <v>121</v>
      </c>
    </row>
    <row r="5487" spans="1:21" x14ac:dyDescent="0.35">
      <c r="A5487" t="s">
        <v>60</v>
      </c>
      <c r="B5487">
        <v>32</v>
      </c>
      <c r="C5487">
        <v>2024</v>
      </c>
      <c r="D5487" t="s">
        <v>232</v>
      </c>
      <c r="E5487">
        <v>208</v>
      </c>
      <c r="F5487" t="s">
        <v>233</v>
      </c>
      <c r="G5487" t="s">
        <v>217</v>
      </c>
      <c r="H5487" t="s">
        <v>25</v>
      </c>
      <c r="I5487">
        <v>375</v>
      </c>
      <c r="J5487" t="s">
        <v>121</v>
      </c>
      <c r="K5487">
        <v>0</v>
      </c>
      <c r="L5487">
        <v>0</v>
      </c>
      <c r="M5487">
        <v>2</v>
      </c>
      <c r="N5487" t="s">
        <v>27</v>
      </c>
      <c r="O5487" t="s">
        <v>27</v>
      </c>
      <c r="P5487">
        <v>18</v>
      </c>
      <c r="Q5487" t="s">
        <v>32</v>
      </c>
      <c r="R5487" t="s">
        <v>27</v>
      </c>
      <c r="S5487">
        <v>0</v>
      </c>
      <c r="T5487">
        <v>200</v>
      </c>
      <c r="U5487" t="s">
        <v>27</v>
      </c>
    </row>
    <row r="5488" spans="1:21" x14ac:dyDescent="0.35">
      <c r="A5488" t="s">
        <v>61</v>
      </c>
      <c r="B5488">
        <v>33</v>
      </c>
      <c r="C5488">
        <v>2024</v>
      </c>
      <c r="D5488" t="s">
        <v>232</v>
      </c>
      <c r="E5488">
        <v>208</v>
      </c>
      <c r="F5488" t="s">
        <v>233</v>
      </c>
      <c r="G5488" t="s">
        <v>217</v>
      </c>
      <c r="H5488" t="s">
        <v>25</v>
      </c>
      <c r="I5488">
        <v>110</v>
      </c>
      <c r="J5488" t="s">
        <v>87</v>
      </c>
      <c r="K5488">
        <v>0</v>
      </c>
      <c r="L5488">
        <v>1</v>
      </c>
      <c r="M5488">
        <v>0</v>
      </c>
      <c r="N5488" t="s">
        <v>27</v>
      </c>
      <c r="O5488" t="s">
        <v>27</v>
      </c>
      <c r="Q5488" t="s">
        <v>27</v>
      </c>
      <c r="R5488" t="s">
        <v>27</v>
      </c>
      <c r="S5488">
        <v>0</v>
      </c>
      <c r="T5488">
        <v>220</v>
      </c>
      <c r="U5488" t="s">
        <v>27</v>
      </c>
    </row>
    <row r="5489" spans="1:21" x14ac:dyDescent="0.35">
      <c r="A5489" t="s">
        <v>62</v>
      </c>
      <c r="B5489">
        <v>34</v>
      </c>
      <c r="C5489">
        <v>2024</v>
      </c>
      <c r="D5489" t="s">
        <v>232</v>
      </c>
      <c r="E5489">
        <v>208</v>
      </c>
      <c r="F5489" t="s">
        <v>233</v>
      </c>
      <c r="G5489" t="s">
        <v>217</v>
      </c>
      <c r="H5489" t="s">
        <v>121</v>
      </c>
    </row>
    <row r="5490" spans="1:21" x14ac:dyDescent="0.35">
      <c r="A5490" t="s">
        <v>63</v>
      </c>
      <c r="B5490">
        <v>35</v>
      </c>
      <c r="C5490">
        <v>2024</v>
      </c>
      <c r="D5490" t="s">
        <v>232</v>
      </c>
      <c r="E5490">
        <v>208</v>
      </c>
      <c r="F5490" t="s">
        <v>233</v>
      </c>
      <c r="G5490" t="s">
        <v>217</v>
      </c>
      <c r="H5490" t="s">
        <v>25</v>
      </c>
      <c r="I5490">
        <v>300</v>
      </c>
      <c r="J5490" t="s">
        <v>126</v>
      </c>
      <c r="K5490">
        <v>0</v>
      </c>
      <c r="L5490">
        <v>3</v>
      </c>
      <c r="M5490">
        <v>2</v>
      </c>
      <c r="N5490" t="s">
        <v>27</v>
      </c>
      <c r="O5490" t="s">
        <v>27</v>
      </c>
      <c r="P5490">
        <v>18</v>
      </c>
      <c r="Q5490" t="s">
        <v>27</v>
      </c>
      <c r="R5490" t="s">
        <v>27</v>
      </c>
      <c r="S5490">
        <v>10</v>
      </c>
      <c r="T5490">
        <v>150</v>
      </c>
      <c r="U5490" t="s">
        <v>29</v>
      </c>
    </row>
    <row r="5491" spans="1:21" x14ac:dyDescent="0.35">
      <c r="A5491" t="s">
        <v>64</v>
      </c>
      <c r="B5491">
        <v>36</v>
      </c>
      <c r="C5491">
        <v>2024</v>
      </c>
      <c r="D5491" t="s">
        <v>232</v>
      </c>
      <c r="E5491">
        <v>208</v>
      </c>
      <c r="F5491" t="s">
        <v>233</v>
      </c>
      <c r="G5491" t="s">
        <v>217</v>
      </c>
      <c r="H5491" t="s">
        <v>121</v>
      </c>
    </row>
    <row r="5492" spans="1:21" x14ac:dyDescent="0.35">
      <c r="A5492" t="s">
        <v>65</v>
      </c>
      <c r="B5492">
        <v>37</v>
      </c>
      <c r="C5492">
        <v>2024</v>
      </c>
      <c r="D5492" t="s">
        <v>232</v>
      </c>
      <c r="E5492">
        <v>208</v>
      </c>
      <c r="F5492" t="s">
        <v>233</v>
      </c>
      <c r="G5492" t="s">
        <v>217</v>
      </c>
      <c r="H5492" t="s">
        <v>121</v>
      </c>
    </row>
    <row r="5493" spans="1:21" x14ac:dyDescent="0.35">
      <c r="A5493" t="s">
        <v>66</v>
      </c>
      <c r="B5493">
        <v>38</v>
      </c>
      <c r="C5493">
        <v>2024</v>
      </c>
      <c r="D5493" t="s">
        <v>232</v>
      </c>
      <c r="E5493">
        <v>208</v>
      </c>
      <c r="F5493" t="s">
        <v>233</v>
      </c>
      <c r="G5493" t="s">
        <v>217</v>
      </c>
      <c r="H5493" t="s">
        <v>121</v>
      </c>
    </row>
    <row r="5494" spans="1:21" x14ac:dyDescent="0.35">
      <c r="A5494" t="s">
        <v>67</v>
      </c>
      <c r="B5494">
        <v>39</v>
      </c>
      <c r="C5494">
        <v>2024</v>
      </c>
      <c r="D5494" t="s">
        <v>232</v>
      </c>
      <c r="E5494">
        <v>208</v>
      </c>
      <c r="F5494" t="s">
        <v>233</v>
      </c>
      <c r="G5494" t="s">
        <v>217</v>
      </c>
      <c r="H5494" t="s">
        <v>121</v>
      </c>
    </row>
    <row r="5495" spans="1:21" x14ac:dyDescent="0.35">
      <c r="A5495" t="s">
        <v>68</v>
      </c>
      <c r="B5495">
        <v>40</v>
      </c>
      <c r="C5495">
        <v>2024</v>
      </c>
      <c r="D5495" t="s">
        <v>232</v>
      </c>
      <c r="E5495">
        <v>208</v>
      </c>
      <c r="F5495" t="s">
        <v>233</v>
      </c>
      <c r="G5495" t="s">
        <v>217</v>
      </c>
      <c r="H5495" t="s">
        <v>121</v>
      </c>
    </row>
    <row r="5496" spans="1:21" x14ac:dyDescent="0.35">
      <c r="A5496" t="s">
        <v>69</v>
      </c>
      <c r="B5496">
        <v>41</v>
      </c>
      <c r="C5496">
        <v>2024</v>
      </c>
      <c r="D5496" t="s">
        <v>232</v>
      </c>
      <c r="E5496">
        <v>208</v>
      </c>
      <c r="F5496" t="s">
        <v>233</v>
      </c>
      <c r="G5496" t="s">
        <v>217</v>
      </c>
      <c r="H5496" t="s">
        <v>121</v>
      </c>
    </row>
    <row r="5497" spans="1:21" x14ac:dyDescent="0.35">
      <c r="A5497" t="s">
        <v>70</v>
      </c>
      <c r="B5497">
        <v>42</v>
      </c>
      <c r="C5497">
        <v>2024</v>
      </c>
      <c r="D5497" t="s">
        <v>232</v>
      </c>
      <c r="E5497">
        <v>208</v>
      </c>
      <c r="F5497" t="s">
        <v>233</v>
      </c>
      <c r="G5497" t="s">
        <v>217</v>
      </c>
      <c r="H5497" t="s">
        <v>25</v>
      </c>
      <c r="I5497">
        <v>25</v>
      </c>
      <c r="J5497" t="s">
        <v>126</v>
      </c>
      <c r="K5497">
        <v>0</v>
      </c>
      <c r="L5497">
        <v>3</v>
      </c>
      <c r="M5497">
        <v>0</v>
      </c>
      <c r="N5497" t="s">
        <v>27</v>
      </c>
      <c r="O5497" t="s">
        <v>32</v>
      </c>
      <c r="P5497">
        <v>21</v>
      </c>
      <c r="Q5497" t="s">
        <v>32</v>
      </c>
      <c r="R5497" t="s">
        <v>27</v>
      </c>
      <c r="S5497">
        <v>6</v>
      </c>
      <c r="T5497">
        <v>400</v>
      </c>
      <c r="U5497" t="s">
        <v>27</v>
      </c>
    </row>
    <row r="5498" spans="1:21" x14ac:dyDescent="0.35">
      <c r="A5498" t="s">
        <v>71</v>
      </c>
      <c r="B5498">
        <v>44</v>
      </c>
      <c r="C5498">
        <v>2024</v>
      </c>
      <c r="D5498" t="s">
        <v>232</v>
      </c>
      <c r="E5498">
        <v>208</v>
      </c>
      <c r="F5498" t="s">
        <v>233</v>
      </c>
      <c r="G5498" t="s">
        <v>217</v>
      </c>
      <c r="H5498" t="s">
        <v>121</v>
      </c>
    </row>
    <row r="5499" spans="1:21" x14ac:dyDescent="0.35">
      <c r="A5499" t="s">
        <v>72</v>
      </c>
      <c r="B5499">
        <v>45</v>
      </c>
      <c r="C5499">
        <v>2024</v>
      </c>
      <c r="D5499" t="s">
        <v>232</v>
      </c>
      <c r="E5499">
        <v>208</v>
      </c>
      <c r="F5499" t="s">
        <v>233</v>
      </c>
      <c r="G5499" t="s">
        <v>217</v>
      </c>
      <c r="H5499" t="s">
        <v>121</v>
      </c>
    </row>
    <row r="5500" spans="1:21" x14ac:dyDescent="0.35">
      <c r="A5500" t="s">
        <v>73</v>
      </c>
      <c r="B5500">
        <v>46</v>
      </c>
      <c r="C5500">
        <v>2024</v>
      </c>
      <c r="D5500" t="s">
        <v>232</v>
      </c>
      <c r="E5500">
        <v>208</v>
      </c>
      <c r="F5500" t="s">
        <v>233</v>
      </c>
      <c r="G5500" t="s">
        <v>217</v>
      </c>
      <c r="H5500" t="s">
        <v>121</v>
      </c>
    </row>
    <row r="5501" spans="1:21" x14ac:dyDescent="0.35">
      <c r="A5501" t="s">
        <v>74</v>
      </c>
      <c r="B5501">
        <v>47</v>
      </c>
      <c r="C5501">
        <v>2024</v>
      </c>
      <c r="D5501" t="s">
        <v>232</v>
      </c>
      <c r="E5501">
        <v>208</v>
      </c>
      <c r="F5501" t="s">
        <v>233</v>
      </c>
      <c r="G5501" t="s">
        <v>217</v>
      </c>
      <c r="H5501" t="s">
        <v>121</v>
      </c>
    </row>
    <row r="5502" spans="1:21" x14ac:dyDescent="0.35">
      <c r="A5502" t="s">
        <v>75</v>
      </c>
      <c r="B5502">
        <v>48</v>
      </c>
      <c r="C5502">
        <v>2024</v>
      </c>
      <c r="D5502" t="s">
        <v>232</v>
      </c>
      <c r="E5502">
        <v>208</v>
      </c>
      <c r="F5502" t="s">
        <v>233</v>
      </c>
      <c r="G5502" t="s">
        <v>217</v>
      </c>
      <c r="H5502" t="s">
        <v>121</v>
      </c>
    </row>
    <row r="5503" spans="1:21" x14ac:dyDescent="0.35">
      <c r="A5503" t="s">
        <v>76</v>
      </c>
      <c r="B5503">
        <v>49</v>
      </c>
      <c r="C5503">
        <v>2024</v>
      </c>
      <c r="D5503" t="s">
        <v>232</v>
      </c>
      <c r="E5503">
        <v>208</v>
      </c>
      <c r="F5503" t="s">
        <v>233</v>
      </c>
      <c r="G5503" t="s">
        <v>217</v>
      </c>
      <c r="H5503" t="s">
        <v>25</v>
      </c>
      <c r="I5503">
        <v>85</v>
      </c>
      <c r="J5503" t="s">
        <v>87</v>
      </c>
      <c r="K5503">
        <v>0</v>
      </c>
      <c r="L5503">
        <v>1</v>
      </c>
      <c r="M5503">
        <v>1</v>
      </c>
      <c r="N5503" t="s">
        <v>27</v>
      </c>
      <c r="O5503" t="s">
        <v>32</v>
      </c>
      <c r="Q5503" t="s">
        <v>27</v>
      </c>
      <c r="R5503" t="s">
        <v>27</v>
      </c>
      <c r="S5503">
        <v>0</v>
      </c>
      <c r="T5503">
        <v>85</v>
      </c>
      <c r="U5503" t="s">
        <v>27</v>
      </c>
    </row>
    <row r="5504" spans="1:21" x14ac:dyDescent="0.35">
      <c r="A5504" t="s">
        <v>77</v>
      </c>
      <c r="B5504">
        <v>50</v>
      </c>
      <c r="C5504">
        <v>2024</v>
      </c>
      <c r="D5504" t="s">
        <v>232</v>
      </c>
      <c r="E5504">
        <v>208</v>
      </c>
      <c r="F5504" t="s">
        <v>233</v>
      </c>
      <c r="G5504" t="s">
        <v>217</v>
      </c>
      <c r="H5504" t="s">
        <v>121</v>
      </c>
    </row>
    <row r="5505" spans="1:21" x14ac:dyDescent="0.35">
      <c r="A5505" t="s">
        <v>78</v>
      </c>
      <c r="B5505">
        <v>51</v>
      </c>
      <c r="C5505">
        <v>2024</v>
      </c>
      <c r="D5505" t="s">
        <v>232</v>
      </c>
      <c r="E5505">
        <v>208</v>
      </c>
      <c r="F5505" t="s">
        <v>233</v>
      </c>
      <c r="G5505" t="s">
        <v>217</v>
      </c>
      <c r="H5505" t="s">
        <v>121</v>
      </c>
    </row>
    <row r="5506" spans="1:21" x14ac:dyDescent="0.35">
      <c r="A5506" t="s">
        <v>79</v>
      </c>
      <c r="B5506">
        <v>53</v>
      </c>
      <c r="C5506">
        <v>2024</v>
      </c>
      <c r="D5506" t="s">
        <v>232</v>
      </c>
      <c r="E5506">
        <v>208</v>
      </c>
      <c r="F5506" t="s">
        <v>233</v>
      </c>
      <c r="G5506" t="s">
        <v>217</v>
      </c>
      <c r="H5506" t="s">
        <v>121</v>
      </c>
    </row>
    <row r="5507" spans="1:21" x14ac:dyDescent="0.35">
      <c r="A5507" t="s">
        <v>80</v>
      </c>
      <c r="B5507">
        <v>54</v>
      </c>
      <c r="C5507">
        <v>2024</v>
      </c>
      <c r="D5507" t="s">
        <v>232</v>
      </c>
      <c r="E5507">
        <v>208</v>
      </c>
      <c r="F5507" t="s">
        <v>233</v>
      </c>
      <c r="G5507" t="s">
        <v>217</v>
      </c>
      <c r="H5507" t="s">
        <v>121</v>
      </c>
    </row>
    <row r="5508" spans="1:21" x14ac:dyDescent="0.35">
      <c r="A5508" t="s">
        <v>81</v>
      </c>
      <c r="B5508">
        <v>55</v>
      </c>
      <c r="C5508">
        <v>2024</v>
      </c>
      <c r="D5508" t="s">
        <v>232</v>
      </c>
      <c r="E5508">
        <v>208</v>
      </c>
      <c r="F5508" t="s">
        <v>233</v>
      </c>
      <c r="G5508" t="s">
        <v>217</v>
      </c>
      <c r="H5508" t="s">
        <v>121</v>
      </c>
    </row>
    <row r="5509" spans="1:21" x14ac:dyDescent="0.35">
      <c r="A5509" t="s">
        <v>82</v>
      </c>
      <c r="B5509">
        <v>56</v>
      </c>
      <c r="C5509">
        <v>2024</v>
      </c>
      <c r="D5509" t="s">
        <v>232</v>
      </c>
      <c r="E5509">
        <v>208</v>
      </c>
      <c r="F5509" t="s">
        <v>233</v>
      </c>
      <c r="G5509" t="s">
        <v>217</v>
      </c>
      <c r="H5509" t="s">
        <v>121</v>
      </c>
    </row>
    <row r="5510" spans="1:21" x14ac:dyDescent="0.35">
      <c r="A5510" t="s">
        <v>21</v>
      </c>
      <c r="B5510">
        <v>1</v>
      </c>
      <c r="C5510">
        <v>2024</v>
      </c>
      <c r="D5510" t="s">
        <v>234</v>
      </c>
      <c r="E5510">
        <v>209</v>
      </c>
      <c r="F5510" t="s">
        <v>233</v>
      </c>
      <c r="G5510" t="s">
        <v>217</v>
      </c>
      <c r="H5510" t="s">
        <v>25</v>
      </c>
      <c r="I5510">
        <v>88.25</v>
      </c>
      <c r="J5510" t="s">
        <v>87</v>
      </c>
      <c r="K5510">
        <v>0</v>
      </c>
      <c r="L5510">
        <v>1</v>
      </c>
      <c r="M5510">
        <v>1</v>
      </c>
      <c r="N5510" t="s">
        <v>27</v>
      </c>
      <c r="O5510" t="s">
        <v>32</v>
      </c>
      <c r="P5510">
        <v>18</v>
      </c>
      <c r="Q5510" t="s">
        <v>32</v>
      </c>
      <c r="R5510" t="s">
        <v>27</v>
      </c>
      <c r="S5510">
        <v>0</v>
      </c>
      <c r="T5510">
        <v>100</v>
      </c>
      <c r="U5510" t="s">
        <v>27</v>
      </c>
    </row>
    <row r="5511" spans="1:21" x14ac:dyDescent="0.35">
      <c r="A5511" t="s">
        <v>30</v>
      </c>
      <c r="B5511">
        <v>2</v>
      </c>
      <c r="C5511">
        <v>2024</v>
      </c>
      <c r="D5511" t="s">
        <v>234</v>
      </c>
      <c r="E5511">
        <v>209</v>
      </c>
      <c r="F5511" t="s">
        <v>233</v>
      </c>
      <c r="G5511" t="s">
        <v>217</v>
      </c>
      <c r="H5511" t="s">
        <v>88</v>
      </c>
      <c r="I5511">
        <v>250</v>
      </c>
      <c r="J5511" t="s">
        <v>121</v>
      </c>
      <c r="K5511">
        <v>0</v>
      </c>
      <c r="L5511">
        <v>0</v>
      </c>
      <c r="M5511">
        <v>0</v>
      </c>
      <c r="N5511" t="s">
        <v>27</v>
      </c>
      <c r="O5511" t="s">
        <v>27</v>
      </c>
      <c r="P5511">
        <v>18</v>
      </c>
      <c r="Q5511" t="s">
        <v>27</v>
      </c>
      <c r="R5511" t="s">
        <v>27</v>
      </c>
      <c r="S5511">
        <v>0</v>
      </c>
      <c r="T5511">
        <v>200</v>
      </c>
      <c r="U5511" t="s">
        <v>27</v>
      </c>
    </row>
    <row r="5512" spans="1:21" x14ac:dyDescent="0.35">
      <c r="A5512" t="s">
        <v>33</v>
      </c>
      <c r="B5512">
        <v>4</v>
      </c>
      <c r="C5512">
        <v>2024</v>
      </c>
      <c r="D5512" t="s">
        <v>234</v>
      </c>
      <c r="E5512">
        <v>209</v>
      </c>
      <c r="F5512" t="s">
        <v>233</v>
      </c>
      <c r="G5512" t="s">
        <v>217</v>
      </c>
      <c r="H5512" t="s">
        <v>25</v>
      </c>
      <c r="I5512">
        <v>170</v>
      </c>
      <c r="J5512" t="s">
        <v>126</v>
      </c>
      <c r="K5512">
        <v>0</v>
      </c>
      <c r="L5512">
        <v>3</v>
      </c>
      <c r="M5512">
        <v>0</v>
      </c>
      <c r="N5512" t="s">
        <v>27</v>
      </c>
      <c r="O5512" t="s">
        <v>27</v>
      </c>
      <c r="Q5512" t="s">
        <v>32</v>
      </c>
      <c r="R5512" t="s">
        <v>27</v>
      </c>
      <c r="S5512">
        <v>0</v>
      </c>
      <c r="T5512">
        <v>170</v>
      </c>
      <c r="U5512" t="s">
        <v>27</v>
      </c>
    </row>
    <row r="5513" spans="1:21" x14ac:dyDescent="0.35">
      <c r="A5513" t="s">
        <v>34</v>
      </c>
      <c r="B5513">
        <v>5</v>
      </c>
      <c r="C5513">
        <v>2024</v>
      </c>
      <c r="D5513" t="s">
        <v>234</v>
      </c>
      <c r="E5513">
        <v>209</v>
      </c>
      <c r="F5513" t="s">
        <v>233</v>
      </c>
      <c r="G5513" t="s">
        <v>217</v>
      </c>
      <c r="H5513" t="s">
        <v>25</v>
      </c>
      <c r="I5513">
        <v>72</v>
      </c>
      <c r="J5513" t="s">
        <v>87</v>
      </c>
      <c r="K5513">
        <v>0</v>
      </c>
      <c r="L5513">
        <v>1</v>
      </c>
      <c r="M5513">
        <v>0</v>
      </c>
      <c r="N5513" t="s">
        <v>27</v>
      </c>
      <c r="O5513" t="s">
        <v>27</v>
      </c>
      <c r="P5513">
        <v>18</v>
      </c>
      <c r="Q5513" t="s">
        <v>32</v>
      </c>
      <c r="R5513" t="s">
        <v>27</v>
      </c>
      <c r="S5513">
        <v>0</v>
      </c>
      <c r="T5513">
        <v>0</v>
      </c>
      <c r="U5513" t="s">
        <v>27</v>
      </c>
    </row>
    <row r="5514" spans="1:21" x14ac:dyDescent="0.35">
      <c r="A5514" t="s">
        <v>35</v>
      </c>
      <c r="B5514">
        <v>6</v>
      </c>
      <c r="C5514">
        <v>2024</v>
      </c>
      <c r="D5514" t="s">
        <v>234</v>
      </c>
      <c r="E5514">
        <v>209</v>
      </c>
      <c r="F5514" t="s">
        <v>233</v>
      </c>
      <c r="G5514" t="s">
        <v>217</v>
      </c>
      <c r="H5514" t="s">
        <v>25</v>
      </c>
      <c r="I5514">
        <v>120</v>
      </c>
      <c r="J5514" t="s">
        <v>87</v>
      </c>
      <c r="K5514">
        <v>0</v>
      </c>
      <c r="L5514">
        <v>1</v>
      </c>
      <c r="M5514">
        <v>0</v>
      </c>
      <c r="N5514" t="s">
        <v>27</v>
      </c>
      <c r="O5514" t="s">
        <v>27</v>
      </c>
      <c r="P5514">
        <v>18</v>
      </c>
      <c r="Q5514" t="s">
        <v>27</v>
      </c>
      <c r="R5514" t="s">
        <v>27</v>
      </c>
      <c r="S5514">
        <v>0</v>
      </c>
      <c r="T5514">
        <v>0</v>
      </c>
      <c r="U5514" t="s">
        <v>27</v>
      </c>
    </row>
    <row r="5515" spans="1:21" x14ac:dyDescent="0.35">
      <c r="A5515" t="s">
        <v>36</v>
      </c>
      <c r="B5515">
        <v>8</v>
      </c>
      <c r="C5515">
        <v>2024</v>
      </c>
      <c r="D5515" t="s">
        <v>234</v>
      </c>
      <c r="E5515">
        <v>209</v>
      </c>
      <c r="F5515" t="s">
        <v>233</v>
      </c>
      <c r="G5515" t="s">
        <v>217</v>
      </c>
      <c r="H5515" t="s">
        <v>121</v>
      </c>
    </row>
    <row r="5516" spans="1:21" x14ac:dyDescent="0.35">
      <c r="A5516" t="s">
        <v>37</v>
      </c>
      <c r="B5516">
        <v>9</v>
      </c>
      <c r="C5516">
        <v>2024</v>
      </c>
      <c r="D5516" t="s">
        <v>234</v>
      </c>
      <c r="E5516">
        <v>209</v>
      </c>
      <c r="F5516" t="s">
        <v>233</v>
      </c>
      <c r="G5516" t="s">
        <v>217</v>
      </c>
      <c r="H5516" t="s">
        <v>25</v>
      </c>
      <c r="I5516">
        <v>0</v>
      </c>
      <c r="J5516" t="s">
        <v>126</v>
      </c>
      <c r="K5516">
        <v>0</v>
      </c>
      <c r="L5516">
        <v>3</v>
      </c>
      <c r="M5516">
        <v>0</v>
      </c>
      <c r="N5516" t="s">
        <v>27</v>
      </c>
      <c r="O5516" t="s">
        <v>27</v>
      </c>
      <c r="Q5516" t="s">
        <v>27</v>
      </c>
      <c r="R5516" t="s">
        <v>27</v>
      </c>
      <c r="S5516">
        <v>0</v>
      </c>
      <c r="T5516">
        <v>0</v>
      </c>
      <c r="U5516" t="s">
        <v>27</v>
      </c>
    </row>
    <row r="5517" spans="1:21" x14ac:dyDescent="0.35">
      <c r="A5517" t="s">
        <v>38</v>
      </c>
      <c r="B5517">
        <v>10</v>
      </c>
      <c r="C5517">
        <v>2024</v>
      </c>
      <c r="D5517" t="s">
        <v>234</v>
      </c>
      <c r="E5517">
        <v>209</v>
      </c>
      <c r="F5517" t="s">
        <v>233</v>
      </c>
      <c r="G5517" t="s">
        <v>217</v>
      </c>
      <c r="H5517" t="s">
        <v>25</v>
      </c>
      <c r="I5517">
        <v>75</v>
      </c>
      <c r="J5517" t="s">
        <v>126</v>
      </c>
      <c r="K5517">
        <v>0</v>
      </c>
      <c r="L5517">
        <v>3</v>
      </c>
      <c r="M5517">
        <v>1</v>
      </c>
      <c r="N5517" t="s">
        <v>27</v>
      </c>
      <c r="O5517" t="s">
        <v>27</v>
      </c>
      <c r="Q5517" t="s">
        <v>27</v>
      </c>
      <c r="R5517" t="s">
        <v>27</v>
      </c>
      <c r="S5517">
        <v>0</v>
      </c>
      <c r="T5517">
        <v>75</v>
      </c>
      <c r="U5517" t="s">
        <v>27</v>
      </c>
    </row>
    <row r="5518" spans="1:21" x14ac:dyDescent="0.35">
      <c r="A5518" t="s">
        <v>40</v>
      </c>
      <c r="B5518">
        <v>11</v>
      </c>
      <c r="C5518">
        <v>2024</v>
      </c>
      <c r="D5518" t="s">
        <v>234</v>
      </c>
      <c r="E5518">
        <v>209</v>
      </c>
      <c r="F5518" t="s">
        <v>233</v>
      </c>
      <c r="G5518" t="s">
        <v>217</v>
      </c>
      <c r="H5518" t="s">
        <v>25</v>
      </c>
      <c r="I5518">
        <v>175</v>
      </c>
      <c r="J5518" t="s">
        <v>126</v>
      </c>
      <c r="K5518">
        <v>0</v>
      </c>
      <c r="L5518">
        <v>3</v>
      </c>
      <c r="M5518">
        <v>1</v>
      </c>
      <c r="N5518" t="s">
        <v>27</v>
      </c>
      <c r="O5518" t="s">
        <v>27</v>
      </c>
      <c r="P5518">
        <v>18</v>
      </c>
      <c r="Q5518" t="s">
        <v>27</v>
      </c>
      <c r="R5518" t="s">
        <v>27</v>
      </c>
      <c r="S5518">
        <v>0</v>
      </c>
      <c r="T5518">
        <v>0</v>
      </c>
      <c r="U5518" t="s">
        <v>27</v>
      </c>
    </row>
    <row r="5519" spans="1:21" x14ac:dyDescent="0.35">
      <c r="A5519" t="s">
        <v>41</v>
      </c>
      <c r="B5519">
        <v>12</v>
      </c>
      <c r="C5519">
        <v>2024</v>
      </c>
      <c r="D5519" t="s">
        <v>234</v>
      </c>
      <c r="E5519">
        <v>209</v>
      </c>
      <c r="F5519" t="s">
        <v>233</v>
      </c>
      <c r="G5519" t="s">
        <v>217</v>
      </c>
      <c r="H5519" t="s">
        <v>25</v>
      </c>
      <c r="I5519">
        <v>105</v>
      </c>
      <c r="J5519" t="s">
        <v>126</v>
      </c>
      <c r="K5519">
        <v>0</v>
      </c>
      <c r="L5519">
        <v>3</v>
      </c>
      <c r="M5519">
        <v>0</v>
      </c>
      <c r="N5519" t="s">
        <v>27</v>
      </c>
      <c r="O5519" t="s">
        <v>27</v>
      </c>
      <c r="P5519">
        <v>18</v>
      </c>
      <c r="Q5519" t="s">
        <v>27</v>
      </c>
      <c r="R5519" t="s">
        <v>27</v>
      </c>
      <c r="S5519">
        <v>0</v>
      </c>
      <c r="T5519">
        <v>0</v>
      </c>
      <c r="U5519" t="s">
        <v>27</v>
      </c>
    </row>
    <row r="5520" spans="1:21" x14ac:dyDescent="0.35">
      <c r="A5520" t="s">
        <v>42</v>
      </c>
      <c r="B5520">
        <v>13</v>
      </c>
      <c r="C5520">
        <v>2024</v>
      </c>
      <c r="D5520" t="s">
        <v>234</v>
      </c>
      <c r="E5520">
        <v>209</v>
      </c>
      <c r="F5520" t="s">
        <v>233</v>
      </c>
      <c r="G5520" t="s">
        <v>217</v>
      </c>
      <c r="H5520" t="s">
        <v>25</v>
      </c>
      <c r="I5520">
        <v>40</v>
      </c>
      <c r="J5520" t="s">
        <v>87</v>
      </c>
      <c r="K5520">
        <v>0</v>
      </c>
      <c r="L5520">
        <v>1</v>
      </c>
      <c r="M5520">
        <v>0</v>
      </c>
      <c r="N5520" t="s">
        <v>27</v>
      </c>
      <c r="O5520" t="s">
        <v>27</v>
      </c>
      <c r="P5520">
        <v>18</v>
      </c>
      <c r="Q5520" t="s">
        <v>27</v>
      </c>
      <c r="R5520" t="s">
        <v>27</v>
      </c>
      <c r="S5520">
        <v>0</v>
      </c>
      <c r="T5520">
        <v>70</v>
      </c>
      <c r="U5520" t="s">
        <v>27</v>
      </c>
    </row>
    <row r="5521" spans="1:21" x14ac:dyDescent="0.35">
      <c r="A5521" t="s">
        <v>43</v>
      </c>
      <c r="B5521">
        <v>15</v>
      </c>
      <c r="C5521">
        <v>2024</v>
      </c>
      <c r="D5521" t="s">
        <v>234</v>
      </c>
      <c r="E5521">
        <v>209</v>
      </c>
      <c r="F5521" t="s">
        <v>233</v>
      </c>
      <c r="G5521" t="s">
        <v>217</v>
      </c>
      <c r="H5521" t="s">
        <v>121</v>
      </c>
    </row>
    <row r="5522" spans="1:21" x14ac:dyDescent="0.35">
      <c r="A5522" t="s">
        <v>44</v>
      </c>
      <c r="B5522">
        <v>16</v>
      </c>
      <c r="C5522">
        <v>2024</v>
      </c>
      <c r="D5522" t="s">
        <v>234</v>
      </c>
      <c r="E5522">
        <v>209</v>
      </c>
      <c r="F5522" t="s">
        <v>233</v>
      </c>
      <c r="G5522" t="s">
        <v>217</v>
      </c>
      <c r="H5522" t="s">
        <v>25</v>
      </c>
      <c r="I5522">
        <v>150</v>
      </c>
      <c r="J5522" t="s">
        <v>87</v>
      </c>
      <c r="K5522">
        <v>0</v>
      </c>
      <c r="L5522">
        <v>1</v>
      </c>
      <c r="M5522">
        <v>0</v>
      </c>
      <c r="N5522" t="s">
        <v>27</v>
      </c>
      <c r="O5522" t="s">
        <v>27</v>
      </c>
      <c r="P5522">
        <v>18</v>
      </c>
      <c r="Q5522" t="s">
        <v>32</v>
      </c>
      <c r="R5522" t="s">
        <v>27</v>
      </c>
      <c r="S5522">
        <v>0</v>
      </c>
      <c r="T5522">
        <v>50</v>
      </c>
      <c r="U5522" t="s">
        <v>27</v>
      </c>
    </row>
    <row r="5523" spans="1:21" x14ac:dyDescent="0.35">
      <c r="A5523" t="s">
        <v>45</v>
      </c>
      <c r="B5523">
        <v>17</v>
      </c>
      <c r="C5523">
        <v>2024</v>
      </c>
      <c r="D5523" t="s">
        <v>234</v>
      </c>
      <c r="E5523">
        <v>209</v>
      </c>
      <c r="F5523" t="s">
        <v>233</v>
      </c>
      <c r="G5523" t="s">
        <v>217</v>
      </c>
      <c r="H5523" t="s">
        <v>25</v>
      </c>
      <c r="I5523">
        <v>50</v>
      </c>
      <c r="J5523" t="s">
        <v>126</v>
      </c>
      <c r="K5523">
        <v>0</v>
      </c>
      <c r="L5523">
        <v>3</v>
      </c>
      <c r="M5523">
        <v>0</v>
      </c>
      <c r="N5523" t="s">
        <v>27</v>
      </c>
      <c r="O5523" t="s">
        <v>27</v>
      </c>
      <c r="P5523">
        <v>18</v>
      </c>
      <c r="Q5523" t="s">
        <v>27</v>
      </c>
      <c r="R5523" t="s">
        <v>27</v>
      </c>
      <c r="S5523">
        <v>0</v>
      </c>
      <c r="T5523">
        <v>50</v>
      </c>
      <c r="U5523" t="s">
        <v>27</v>
      </c>
    </row>
    <row r="5524" spans="1:21" x14ac:dyDescent="0.35">
      <c r="A5524" t="s">
        <v>46</v>
      </c>
      <c r="B5524">
        <v>18</v>
      </c>
      <c r="C5524">
        <v>2024</v>
      </c>
      <c r="D5524" t="s">
        <v>234</v>
      </c>
      <c r="E5524">
        <v>209</v>
      </c>
      <c r="F5524" t="s">
        <v>233</v>
      </c>
      <c r="G5524" t="s">
        <v>217</v>
      </c>
      <c r="H5524" t="s">
        <v>25</v>
      </c>
      <c r="I5524">
        <v>25</v>
      </c>
      <c r="J5524" t="s">
        <v>126</v>
      </c>
      <c r="K5524">
        <v>0</v>
      </c>
      <c r="L5524">
        <v>3</v>
      </c>
      <c r="M5524">
        <v>1</v>
      </c>
      <c r="N5524" t="s">
        <v>27</v>
      </c>
      <c r="O5524" t="s">
        <v>27</v>
      </c>
      <c r="P5524">
        <v>18</v>
      </c>
      <c r="Q5524" t="s">
        <v>27</v>
      </c>
      <c r="R5524" t="s">
        <v>27</v>
      </c>
      <c r="S5524">
        <v>0</v>
      </c>
      <c r="T5524">
        <v>50</v>
      </c>
      <c r="U5524" t="s">
        <v>27</v>
      </c>
    </row>
    <row r="5525" spans="1:21" x14ac:dyDescent="0.35">
      <c r="A5525" t="s">
        <v>47</v>
      </c>
      <c r="B5525">
        <v>19</v>
      </c>
      <c r="C5525">
        <v>2024</v>
      </c>
      <c r="D5525" t="s">
        <v>234</v>
      </c>
      <c r="E5525">
        <v>209</v>
      </c>
      <c r="F5525" t="s">
        <v>233</v>
      </c>
      <c r="G5525" t="s">
        <v>217</v>
      </c>
      <c r="H5525" t="s">
        <v>25</v>
      </c>
      <c r="I5525">
        <v>120</v>
      </c>
      <c r="J5525" t="s">
        <v>126</v>
      </c>
      <c r="K5525">
        <v>0</v>
      </c>
      <c r="L5525">
        <v>3</v>
      </c>
      <c r="M5525">
        <v>1</v>
      </c>
      <c r="N5525" t="s">
        <v>27</v>
      </c>
      <c r="O5525" t="s">
        <v>27</v>
      </c>
      <c r="Q5525" t="s">
        <v>27</v>
      </c>
      <c r="R5525" t="s">
        <v>27</v>
      </c>
      <c r="S5525">
        <v>0</v>
      </c>
      <c r="T5525">
        <v>0</v>
      </c>
      <c r="U5525" t="s">
        <v>27</v>
      </c>
    </row>
    <row r="5526" spans="1:21" x14ac:dyDescent="0.35">
      <c r="A5526" t="s">
        <v>48</v>
      </c>
      <c r="B5526">
        <v>20</v>
      </c>
      <c r="C5526">
        <v>2024</v>
      </c>
      <c r="D5526" t="s">
        <v>234</v>
      </c>
      <c r="E5526">
        <v>209</v>
      </c>
      <c r="F5526" t="s">
        <v>233</v>
      </c>
      <c r="G5526" t="s">
        <v>217</v>
      </c>
      <c r="H5526" t="s">
        <v>121</v>
      </c>
    </row>
    <row r="5527" spans="1:21" x14ac:dyDescent="0.35">
      <c r="A5527" t="s">
        <v>49</v>
      </c>
      <c r="B5527">
        <v>21</v>
      </c>
      <c r="C5527">
        <v>2024</v>
      </c>
      <c r="D5527" t="s">
        <v>234</v>
      </c>
      <c r="E5527">
        <v>209</v>
      </c>
      <c r="F5527" t="s">
        <v>233</v>
      </c>
      <c r="G5527" t="s">
        <v>217</v>
      </c>
      <c r="H5527" t="s">
        <v>25</v>
      </c>
      <c r="I5527">
        <v>100</v>
      </c>
      <c r="J5527" t="s">
        <v>87</v>
      </c>
      <c r="K5527">
        <v>0</v>
      </c>
      <c r="L5527">
        <v>1</v>
      </c>
      <c r="M5527">
        <v>0</v>
      </c>
      <c r="N5527" t="s">
        <v>27</v>
      </c>
      <c r="O5527" t="s">
        <v>27</v>
      </c>
      <c r="Q5527" t="s">
        <v>27</v>
      </c>
      <c r="R5527" t="s">
        <v>27</v>
      </c>
      <c r="S5527">
        <v>0</v>
      </c>
      <c r="T5527">
        <v>0</v>
      </c>
      <c r="U5527" t="s">
        <v>27</v>
      </c>
    </row>
    <row r="5528" spans="1:21" x14ac:dyDescent="0.35">
      <c r="A5528" t="s">
        <v>50</v>
      </c>
      <c r="B5528">
        <v>22</v>
      </c>
      <c r="C5528">
        <v>2024</v>
      </c>
      <c r="D5528" t="s">
        <v>234</v>
      </c>
      <c r="E5528">
        <v>209</v>
      </c>
      <c r="F5528" t="s">
        <v>233</v>
      </c>
      <c r="G5528" t="s">
        <v>217</v>
      </c>
      <c r="H5528" t="s">
        <v>25</v>
      </c>
      <c r="I5528">
        <v>100</v>
      </c>
      <c r="J5528" t="s">
        <v>87</v>
      </c>
      <c r="K5528">
        <v>0</v>
      </c>
      <c r="L5528">
        <v>1</v>
      </c>
      <c r="M5528">
        <v>1</v>
      </c>
      <c r="N5528" t="s">
        <v>27</v>
      </c>
      <c r="O5528" t="s">
        <v>27</v>
      </c>
      <c r="Q5528" t="s">
        <v>27</v>
      </c>
      <c r="R5528" t="s">
        <v>27</v>
      </c>
      <c r="S5528">
        <v>0</v>
      </c>
      <c r="T5528">
        <v>0</v>
      </c>
      <c r="U5528" t="s">
        <v>27</v>
      </c>
    </row>
    <row r="5529" spans="1:21" x14ac:dyDescent="0.35">
      <c r="A5529" t="s">
        <v>51</v>
      </c>
      <c r="B5529">
        <v>23</v>
      </c>
      <c r="C5529">
        <v>2024</v>
      </c>
      <c r="D5529" t="s">
        <v>234</v>
      </c>
      <c r="E5529">
        <v>209</v>
      </c>
      <c r="F5529" t="s">
        <v>233</v>
      </c>
      <c r="G5529" t="s">
        <v>217</v>
      </c>
      <c r="H5529" t="s">
        <v>25</v>
      </c>
      <c r="I5529">
        <v>101</v>
      </c>
      <c r="J5529" t="s">
        <v>87</v>
      </c>
      <c r="K5529">
        <v>0</v>
      </c>
      <c r="L5529">
        <v>1</v>
      </c>
      <c r="M5529">
        <v>0</v>
      </c>
      <c r="N5529" t="s">
        <v>27</v>
      </c>
      <c r="O5529" t="s">
        <v>27</v>
      </c>
      <c r="Q5529" t="s">
        <v>27</v>
      </c>
      <c r="R5529" t="s">
        <v>27</v>
      </c>
      <c r="S5529">
        <v>0</v>
      </c>
      <c r="T5529">
        <v>80</v>
      </c>
      <c r="U5529" t="s">
        <v>27</v>
      </c>
    </row>
    <row r="5530" spans="1:21" x14ac:dyDescent="0.35">
      <c r="A5530" t="s">
        <v>52</v>
      </c>
      <c r="B5530">
        <v>24</v>
      </c>
      <c r="C5530">
        <v>2024</v>
      </c>
      <c r="D5530" t="s">
        <v>234</v>
      </c>
      <c r="E5530">
        <v>209</v>
      </c>
      <c r="F5530" t="s">
        <v>233</v>
      </c>
      <c r="G5530" t="s">
        <v>217</v>
      </c>
      <c r="H5530" t="s">
        <v>121</v>
      </c>
    </row>
    <row r="5531" spans="1:21" x14ac:dyDescent="0.35">
      <c r="A5531" t="s">
        <v>53</v>
      </c>
      <c r="B5531">
        <v>25</v>
      </c>
      <c r="C5531">
        <v>2024</v>
      </c>
      <c r="D5531" t="s">
        <v>234</v>
      </c>
      <c r="E5531">
        <v>209</v>
      </c>
      <c r="F5531" t="s">
        <v>233</v>
      </c>
      <c r="G5531" t="s">
        <v>217</v>
      </c>
      <c r="H5531" t="s">
        <v>25</v>
      </c>
      <c r="I5531">
        <v>31</v>
      </c>
      <c r="J5531" t="s">
        <v>87</v>
      </c>
      <c r="K5531">
        <v>0</v>
      </c>
      <c r="L5531">
        <v>1</v>
      </c>
      <c r="M5531">
        <v>0</v>
      </c>
      <c r="N5531" t="s">
        <v>27</v>
      </c>
      <c r="O5531" t="s">
        <v>27</v>
      </c>
      <c r="Q5531" t="s">
        <v>32</v>
      </c>
      <c r="R5531" t="s">
        <v>27</v>
      </c>
      <c r="S5531">
        <v>0</v>
      </c>
      <c r="T5531">
        <v>62</v>
      </c>
      <c r="U5531" t="s">
        <v>27</v>
      </c>
    </row>
    <row r="5532" spans="1:21" x14ac:dyDescent="0.35">
      <c r="A5532" t="s">
        <v>54</v>
      </c>
      <c r="B5532">
        <v>26</v>
      </c>
      <c r="C5532">
        <v>2024</v>
      </c>
      <c r="D5532" t="s">
        <v>234</v>
      </c>
      <c r="E5532">
        <v>209</v>
      </c>
      <c r="F5532" t="s">
        <v>233</v>
      </c>
      <c r="G5532" t="s">
        <v>217</v>
      </c>
      <c r="H5532" t="s">
        <v>25</v>
      </c>
      <c r="I5532">
        <v>45</v>
      </c>
      <c r="J5532" t="s">
        <v>87</v>
      </c>
      <c r="K5532">
        <v>0</v>
      </c>
      <c r="L5532">
        <v>1</v>
      </c>
      <c r="M5532">
        <v>0</v>
      </c>
      <c r="N5532" t="s">
        <v>27</v>
      </c>
      <c r="O5532" t="s">
        <v>27</v>
      </c>
      <c r="Q5532" t="s">
        <v>32</v>
      </c>
      <c r="R5532" t="s">
        <v>27</v>
      </c>
      <c r="S5532">
        <v>0</v>
      </c>
      <c r="T5532">
        <v>60</v>
      </c>
      <c r="U5532" t="s">
        <v>27</v>
      </c>
    </row>
    <row r="5533" spans="1:21" x14ac:dyDescent="0.35">
      <c r="A5533" t="s">
        <v>55</v>
      </c>
      <c r="B5533">
        <v>27</v>
      </c>
      <c r="C5533">
        <v>2024</v>
      </c>
      <c r="D5533" t="s">
        <v>234</v>
      </c>
      <c r="E5533">
        <v>209</v>
      </c>
      <c r="F5533" t="s">
        <v>233</v>
      </c>
      <c r="G5533" t="s">
        <v>217</v>
      </c>
      <c r="H5533" t="s">
        <v>25</v>
      </c>
      <c r="I5533">
        <v>200</v>
      </c>
      <c r="J5533" t="s">
        <v>106</v>
      </c>
      <c r="K5533">
        <v>0</v>
      </c>
      <c r="L5533">
        <v>4</v>
      </c>
      <c r="M5533">
        <v>2</v>
      </c>
      <c r="N5533" t="s">
        <v>27</v>
      </c>
      <c r="O5533" t="s">
        <v>27</v>
      </c>
      <c r="P5533">
        <v>21</v>
      </c>
      <c r="Q5533" t="s">
        <v>27</v>
      </c>
      <c r="R5533" t="s">
        <v>27</v>
      </c>
      <c r="S5533">
        <v>0</v>
      </c>
      <c r="T5533">
        <v>150</v>
      </c>
      <c r="U5533" t="s">
        <v>27</v>
      </c>
    </row>
    <row r="5534" spans="1:21" x14ac:dyDescent="0.35">
      <c r="A5534" t="s">
        <v>56</v>
      </c>
      <c r="B5534">
        <v>28</v>
      </c>
      <c r="C5534">
        <v>2024</v>
      </c>
      <c r="D5534" t="s">
        <v>234</v>
      </c>
      <c r="E5534">
        <v>209</v>
      </c>
      <c r="F5534" t="s">
        <v>233</v>
      </c>
      <c r="G5534" t="s">
        <v>217</v>
      </c>
      <c r="H5534" t="s">
        <v>25</v>
      </c>
      <c r="I5534">
        <v>50</v>
      </c>
      <c r="J5534" t="s">
        <v>87</v>
      </c>
      <c r="K5534">
        <v>0</v>
      </c>
      <c r="L5534">
        <v>1</v>
      </c>
      <c r="M5534">
        <v>0</v>
      </c>
      <c r="N5534" t="s">
        <v>27</v>
      </c>
      <c r="O5534" t="s">
        <v>27</v>
      </c>
      <c r="Q5534" t="s">
        <v>27</v>
      </c>
      <c r="R5534" t="s">
        <v>27</v>
      </c>
      <c r="S5534">
        <v>0</v>
      </c>
      <c r="T5534">
        <v>50</v>
      </c>
      <c r="U5534" t="s">
        <v>27</v>
      </c>
    </row>
    <row r="5535" spans="1:21" x14ac:dyDescent="0.35">
      <c r="A5535" t="s">
        <v>57</v>
      </c>
      <c r="B5535">
        <v>29</v>
      </c>
      <c r="C5535">
        <v>2024</v>
      </c>
      <c r="D5535" t="s">
        <v>234</v>
      </c>
      <c r="E5535">
        <v>209</v>
      </c>
      <c r="F5535" t="s">
        <v>233</v>
      </c>
      <c r="G5535" t="s">
        <v>217</v>
      </c>
      <c r="H5535" t="s">
        <v>25</v>
      </c>
      <c r="I5535">
        <v>115</v>
      </c>
      <c r="J5535" t="s">
        <v>87</v>
      </c>
      <c r="K5535">
        <v>0</v>
      </c>
      <c r="L5535">
        <v>1</v>
      </c>
      <c r="M5535">
        <v>0</v>
      </c>
      <c r="N5535" t="s">
        <v>27</v>
      </c>
      <c r="O5535" t="s">
        <v>27</v>
      </c>
      <c r="P5535">
        <v>18</v>
      </c>
      <c r="Q5535" t="s">
        <v>32</v>
      </c>
      <c r="R5535" t="s">
        <v>27</v>
      </c>
      <c r="S5535">
        <v>0</v>
      </c>
      <c r="T5535">
        <v>0</v>
      </c>
      <c r="U5535" t="s">
        <v>27</v>
      </c>
    </row>
    <row r="5536" spans="1:21" x14ac:dyDescent="0.35">
      <c r="A5536" t="s">
        <v>58</v>
      </c>
      <c r="B5536">
        <v>30</v>
      </c>
      <c r="C5536">
        <v>2024</v>
      </c>
      <c r="D5536" t="s">
        <v>234</v>
      </c>
      <c r="E5536">
        <v>209</v>
      </c>
      <c r="F5536" t="s">
        <v>233</v>
      </c>
      <c r="G5536" t="s">
        <v>217</v>
      </c>
      <c r="H5536" t="s">
        <v>25</v>
      </c>
      <c r="I5536">
        <v>479</v>
      </c>
      <c r="J5536" t="s">
        <v>126</v>
      </c>
      <c r="K5536">
        <v>0</v>
      </c>
      <c r="L5536">
        <v>3</v>
      </c>
      <c r="M5536">
        <v>2</v>
      </c>
      <c r="N5536" t="s">
        <v>27</v>
      </c>
      <c r="O5536" t="s">
        <v>27</v>
      </c>
      <c r="P5536">
        <v>18</v>
      </c>
      <c r="Q5536" t="s">
        <v>27</v>
      </c>
      <c r="R5536" t="s">
        <v>27</v>
      </c>
      <c r="S5536">
        <v>0</v>
      </c>
      <c r="T5536">
        <v>0</v>
      </c>
      <c r="U5536" t="s">
        <v>27</v>
      </c>
    </row>
    <row r="5537" spans="1:21" x14ac:dyDescent="0.35">
      <c r="A5537" t="s">
        <v>59</v>
      </c>
      <c r="B5537">
        <v>31</v>
      </c>
      <c r="C5537">
        <v>2024</v>
      </c>
      <c r="D5537" t="s">
        <v>234</v>
      </c>
      <c r="E5537">
        <v>209</v>
      </c>
      <c r="F5537" t="s">
        <v>233</v>
      </c>
      <c r="G5537" t="s">
        <v>217</v>
      </c>
      <c r="H5537" t="s">
        <v>25</v>
      </c>
      <c r="I5537">
        <v>25</v>
      </c>
      <c r="J5537" t="s">
        <v>126</v>
      </c>
      <c r="K5537">
        <v>0</v>
      </c>
      <c r="L5537">
        <v>3</v>
      </c>
      <c r="M5537">
        <v>1</v>
      </c>
      <c r="N5537" t="s">
        <v>27</v>
      </c>
      <c r="O5537" t="s">
        <v>32</v>
      </c>
      <c r="P5537">
        <v>19</v>
      </c>
      <c r="Q5537" t="s">
        <v>27</v>
      </c>
      <c r="R5537" t="s">
        <v>27</v>
      </c>
      <c r="S5537">
        <v>0</v>
      </c>
      <c r="T5537">
        <v>0</v>
      </c>
      <c r="U5537" t="s">
        <v>27</v>
      </c>
    </row>
    <row r="5538" spans="1:21" x14ac:dyDescent="0.35">
      <c r="A5538" t="s">
        <v>60</v>
      </c>
      <c r="B5538">
        <v>32</v>
      </c>
      <c r="C5538">
        <v>2024</v>
      </c>
      <c r="D5538" t="s">
        <v>234</v>
      </c>
      <c r="E5538">
        <v>209</v>
      </c>
      <c r="F5538" t="s">
        <v>233</v>
      </c>
      <c r="G5538" t="s">
        <v>217</v>
      </c>
      <c r="H5538" t="s">
        <v>25</v>
      </c>
      <c r="I5538">
        <v>375</v>
      </c>
      <c r="J5538" t="s">
        <v>126</v>
      </c>
      <c r="K5538">
        <v>0</v>
      </c>
      <c r="L5538">
        <v>3</v>
      </c>
      <c r="M5538">
        <v>0</v>
      </c>
      <c r="N5538" t="s">
        <v>27</v>
      </c>
      <c r="O5538" t="s">
        <v>27</v>
      </c>
      <c r="P5538">
        <v>18</v>
      </c>
      <c r="Q5538" t="s">
        <v>32</v>
      </c>
      <c r="R5538" t="s">
        <v>27</v>
      </c>
      <c r="S5538">
        <v>0</v>
      </c>
      <c r="T5538">
        <v>400</v>
      </c>
      <c r="U5538" t="s">
        <v>27</v>
      </c>
    </row>
    <row r="5539" spans="1:21" x14ac:dyDescent="0.35">
      <c r="A5539" t="s">
        <v>61</v>
      </c>
      <c r="B5539">
        <v>33</v>
      </c>
      <c r="C5539">
        <v>2024</v>
      </c>
      <c r="D5539" t="s">
        <v>234</v>
      </c>
      <c r="E5539">
        <v>209</v>
      </c>
      <c r="F5539" t="s">
        <v>233</v>
      </c>
      <c r="G5539" t="s">
        <v>217</v>
      </c>
      <c r="H5539" t="s">
        <v>121</v>
      </c>
    </row>
    <row r="5540" spans="1:21" x14ac:dyDescent="0.35">
      <c r="A5540" t="s">
        <v>62</v>
      </c>
      <c r="B5540">
        <v>34</v>
      </c>
      <c r="C5540">
        <v>2024</v>
      </c>
      <c r="D5540" t="s">
        <v>234</v>
      </c>
      <c r="E5540">
        <v>209</v>
      </c>
      <c r="F5540" t="s">
        <v>233</v>
      </c>
      <c r="G5540" t="s">
        <v>217</v>
      </c>
      <c r="H5540" t="s">
        <v>25</v>
      </c>
      <c r="I5540">
        <v>75</v>
      </c>
      <c r="J5540" t="s">
        <v>126</v>
      </c>
      <c r="K5540">
        <v>0</v>
      </c>
      <c r="L5540">
        <v>3</v>
      </c>
      <c r="M5540">
        <v>0</v>
      </c>
      <c r="N5540" t="s">
        <v>27</v>
      </c>
      <c r="O5540" t="s">
        <v>27</v>
      </c>
      <c r="Q5540" t="s">
        <v>27</v>
      </c>
      <c r="R5540" t="s">
        <v>27</v>
      </c>
      <c r="S5540">
        <v>0</v>
      </c>
      <c r="T5540">
        <v>0</v>
      </c>
      <c r="U5540" t="s">
        <v>27</v>
      </c>
    </row>
    <row r="5541" spans="1:21" x14ac:dyDescent="0.35">
      <c r="A5541" t="s">
        <v>63</v>
      </c>
      <c r="B5541">
        <v>35</v>
      </c>
      <c r="C5541">
        <v>2024</v>
      </c>
      <c r="D5541" t="s">
        <v>234</v>
      </c>
      <c r="E5541">
        <v>209</v>
      </c>
      <c r="F5541" t="s">
        <v>233</v>
      </c>
      <c r="G5541" t="s">
        <v>217</v>
      </c>
      <c r="H5541" t="s">
        <v>25</v>
      </c>
      <c r="I5541">
        <v>300</v>
      </c>
      <c r="J5541" t="s">
        <v>87</v>
      </c>
      <c r="K5541">
        <v>0</v>
      </c>
      <c r="L5541">
        <v>1</v>
      </c>
      <c r="M5541">
        <v>2</v>
      </c>
      <c r="N5541" t="s">
        <v>27</v>
      </c>
      <c r="O5541" t="s">
        <v>27</v>
      </c>
      <c r="P5541">
        <v>18</v>
      </c>
      <c r="Q5541" t="s">
        <v>27</v>
      </c>
      <c r="R5541" t="s">
        <v>27</v>
      </c>
      <c r="S5541">
        <v>0</v>
      </c>
      <c r="T5541">
        <v>300</v>
      </c>
      <c r="U5541" t="s">
        <v>27</v>
      </c>
    </row>
    <row r="5542" spans="1:21" x14ac:dyDescent="0.35">
      <c r="A5542" t="s">
        <v>64</v>
      </c>
      <c r="B5542">
        <v>36</v>
      </c>
      <c r="C5542">
        <v>2024</v>
      </c>
      <c r="D5542" t="s">
        <v>234</v>
      </c>
      <c r="E5542">
        <v>209</v>
      </c>
      <c r="F5542" t="s">
        <v>233</v>
      </c>
      <c r="G5542" t="s">
        <v>217</v>
      </c>
      <c r="H5542" t="s">
        <v>121</v>
      </c>
    </row>
    <row r="5543" spans="1:21" x14ac:dyDescent="0.35">
      <c r="A5543" t="s">
        <v>65</v>
      </c>
      <c r="B5543">
        <v>37</v>
      </c>
      <c r="C5543">
        <v>2024</v>
      </c>
      <c r="D5543" t="s">
        <v>234</v>
      </c>
      <c r="E5543">
        <v>209</v>
      </c>
      <c r="F5543" t="s">
        <v>233</v>
      </c>
      <c r="G5543" t="s">
        <v>217</v>
      </c>
      <c r="H5543" t="s">
        <v>25</v>
      </c>
      <c r="I5543">
        <v>50</v>
      </c>
      <c r="J5543" t="s">
        <v>87</v>
      </c>
      <c r="K5543">
        <v>0</v>
      </c>
      <c r="L5543">
        <v>1</v>
      </c>
      <c r="M5543">
        <v>0</v>
      </c>
      <c r="N5543" t="s">
        <v>27</v>
      </c>
      <c r="O5543" t="s">
        <v>27</v>
      </c>
      <c r="P5543">
        <v>18</v>
      </c>
      <c r="Q5543" t="s">
        <v>32</v>
      </c>
      <c r="R5543" t="s">
        <v>27</v>
      </c>
      <c r="S5543">
        <v>0</v>
      </c>
      <c r="T5543">
        <v>70</v>
      </c>
      <c r="U5543" t="s">
        <v>27</v>
      </c>
    </row>
    <row r="5544" spans="1:21" x14ac:dyDescent="0.35">
      <c r="A5544" t="s">
        <v>66</v>
      </c>
      <c r="B5544">
        <v>38</v>
      </c>
      <c r="C5544">
        <v>2024</v>
      </c>
      <c r="D5544" t="s">
        <v>234</v>
      </c>
      <c r="E5544">
        <v>209</v>
      </c>
      <c r="F5544" t="s">
        <v>233</v>
      </c>
      <c r="G5544" t="s">
        <v>217</v>
      </c>
      <c r="H5544" t="s">
        <v>25</v>
      </c>
      <c r="I5544">
        <v>50</v>
      </c>
      <c r="J5544" s="2" t="s">
        <v>126</v>
      </c>
      <c r="K5544">
        <v>0</v>
      </c>
      <c r="L5544">
        <v>3</v>
      </c>
      <c r="M5544">
        <v>0</v>
      </c>
      <c r="N5544" t="s">
        <v>27</v>
      </c>
      <c r="O5544" t="s">
        <v>27</v>
      </c>
      <c r="P5544">
        <v>18</v>
      </c>
      <c r="Q5544" t="s">
        <v>32</v>
      </c>
      <c r="R5544" t="s">
        <v>27</v>
      </c>
      <c r="S5544">
        <v>0</v>
      </c>
      <c r="T5544">
        <v>100</v>
      </c>
      <c r="U5544" t="s">
        <v>27</v>
      </c>
    </row>
    <row r="5545" spans="1:21" x14ac:dyDescent="0.35">
      <c r="A5545" t="s">
        <v>67</v>
      </c>
      <c r="B5545">
        <v>39</v>
      </c>
      <c r="C5545">
        <v>2024</v>
      </c>
      <c r="D5545" t="s">
        <v>234</v>
      </c>
      <c r="E5545">
        <v>209</v>
      </c>
      <c r="F5545" t="s">
        <v>233</v>
      </c>
      <c r="G5545" t="s">
        <v>217</v>
      </c>
      <c r="H5545" t="s">
        <v>121</v>
      </c>
    </row>
    <row r="5546" spans="1:21" x14ac:dyDescent="0.35">
      <c r="A5546" t="s">
        <v>68</v>
      </c>
      <c r="B5546">
        <v>40</v>
      </c>
      <c r="C5546">
        <v>2024</v>
      </c>
      <c r="D5546" t="s">
        <v>234</v>
      </c>
      <c r="E5546">
        <v>209</v>
      </c>
      <c r="F5546" t="s">
        <v>233</v>
      </c>
      <c r="G5546" t="s">
        <v>217</v>
      </c>
      <c r="H5546" t="s">
        <v>25</v>
      </c>
      <c r="I5546">
        <v>150</v>
      </c>
      <c r="J5546" t="s">
        <v>87</v>
      </c>
      <c r="K5546">
        <v>0</v>
      </c>
      <c r="L5546">
        <v>1</v>
      </c>
      <c r="M5546">
        <v>0</v>
      </c>
      <c r="N5546" t="s">
        <v>27</v>
      </c>
      <c r="O5546" t="s">
        <v>32</v>
      </c>
      <c r="P5546">
        <v>17</v>
      </c>
      <c r="Q5546" t="s">
        <v>32</v>
      </c>
      <c r="R5546" t="s">
        <v>27</v>
      </c>
      <c r="S5546">
        <v>0</v>
      </c>
      <c r="T5546">
        <v>300</v>
      </c>
      <c r="U5546" t="s">
        <v>27</v>
      </c>
    </row>
    <row r="5547" spans="1:21" x14ac:dyDescent="0.35">
      <c r="A5547" t="s">
        <v>69</v>
      </c>
      <c r="B5547">
        <v>41</v>
      </c>
      <c r="C5547">
        <v>2024</v>
      </c>
      <c r="D5547" t="s">
        <v>234</v>
      </c>
      <c r="E5547">
        <v>209</v>
      </c>
      <c r="F5547" t="s">
        <v>233</v>
      </c>
      <c r="G5547" t="s">
        <v>217</v>
      </c>
      <c r="H5547" t="s">
        <v>121</v>
      </c>
    </row>
    <row r="5548" spans="1:21" x14ac:dyDescent="0.35">
      <c r="A5548" t="s">
        <v>70</v>
      </c>
      <c r="B5548">
        <v>42</v>
      </c>
      <c r="C5548">
        <v>2024</v>
      </c>
      <c r="D5548" t="s">
        <v>234</v>
      </c>
      <c r="E5548">
        <v>209</v>
      </c>
      <c r="F5548" t="s">
        <v>233</v>
      </c>
      <c r="G5548" t="s">
        <v>217</v>
      </c>
      <c r="H5548" t="s">
        <v>121</v>
      </c>
    </row>
    <row r="5549" spans="1:21" x14ac:dyDescent="0.35">
      <c r="A5549" t="s">
        <v>71</v>
      </c>
      <c r="B5549">
        <v>44</v>
      </c>
      <c r="C5549">
        <v>2024</v>
      </c>
      <c r="D5549" t="s">
        <v>234</v>
      </c>
      <c r="E5549">
        <v>209</v>
      </c>
      <c r="F5549" t="s">
        <v>233</v>
      </c>
      <c r="G5549" t="s">
        <v>217</v>
      </c>
      <c r="H5549" t="s">
        <v>25</v>
      </c>
      <c r="I5549">
        <v>25</v>
      </c>
      <c r="J5549" t="s">
        <v>87</v>
      </c>
      <c r="K5549">
        <v>0</v>
      </c>
      <c r="L5549">
        <v>1</v>
      </c>
      <c r="M5549">
        <v>0</v>
      </c>
      <c r="N5549" t="s">
        <v>27</v>
      </c>
      <c r="O5549" t="s">
        <v>32</v>
      </c>
      <c r="P5549">
        <v>18</v>
      </c>
      <c r="Q5549" t="s">
        <v>32</v>
      </c>
      <c r="R5549" t="s">
        <v>27</v>
      </c>
      <c r="S5549">
        <v>0</v>
      </c>
      <c r="T5549">
        <v>0</v>
      </c>
      <c r="U5549" t="s">
        <v>27</v>
      </c>
    </row>
    <row r="5550" spans="1:21" x14ac:dyDescent="0.35">
      <c r="A5550" t="s">
        <v>72</v>
      </c>
      <c r="B5550">
        <v>45</v>
      </c>
      <c r="C5550">
        <v>2024</v>
      </c>
      <c r="D5550" t="s">
        <v>234</v>
      </c>
      <c r="E5550">
        <v>209</v>
      </c>
      <c r="F5550" t="s">
        <v>233</v>
      </c>
      <c r="G5550" t="s">
        <v>217</v>
      </c>
      <c r="H5550" t="s">
        <v>25</v>
      </c>
      <c r="I5550">
        <v>50</v>
      </c>
      <c r="J5550" t="s">
        <v>86</v>
      </c>
      <c r="K5550">
        <v>0</v>
      </c>
      <c r="L5550">
        <v>2</v>
      </c>
      <c r="M5550">
        <v>0</v>
      </c>
      <c r="N5550" t="s">
        <v>27</v>
      </c>
      <c r="O5550" t="s">
        <v>27</v>
      </c>
      <c r="P5550">
        <v>18</v>
      </c>
      <c r="Q5550" t="s">
        <v>32</v>
      </c>
      <c r="R5550" t="s">
        <v>27</v>
      </c>
      <c r="S5550">
        <v>0</v>
      </c>
      <c r="T5550">
        <v>100</v>
      </c>
      <c r="U5550" t="s">
        <v>27</v>
      </c>
    </row>
    <row r="5551" spans="1:21" x14ac:dyDescent="0.35">
      <c r="A5551" t="s">
        <v>73</v>
      </c>
      <c r="B5551">
        <v>46</v>
      </c>
      <c r="C5551">
        <v>2024</v>
      </c>
      <c r="D5551" t="s">
        <v>234</v>
      </c>
      <c r="E5551">
        <v>209</v>
      </c>
      <c r="F5551" t="s">
        <v>233</v>
      </c>
      <c r="G5551" t="s">
        <v>217</v>
      </c>
      <c r="H5551" t="s">
        <v>25</v>
      </c>
      <c r="I5551">
        <v>25</v>
      </c>
      <c r="J5551" t="s">
        <v>87</v>
      </c>
      <c r="K5551">
        <v>0</v>
      </c>
      <c r="L5551">
        <v>1</v>
      </c>
      <c r="M5551">
        <v>0</v>
      </c>
      <c r="N5551" t="s">
        <v>27</v>
      </c>
      <c r="O5551" t="s">
        <v>32</v>
      </c>
      <c r="P5551">
        <v>18</v>
      </c>
      <c r="Q5551" t="s">
        <v>32</v>
      </c>
      <c r="R5551" t="s">
        <v>27</v>
      </c>
      <c r="S5551">
        <v>0</v>
      </c>
      <c r="T5551">
        <v>0</v>
      </c>
      <c r="U5551" t="s">
        <v>27</v>
      </c>
    </row>
    <row r="5552" spans="1:21" x14ac:dyDescent="0.35">
      <c r="A5552" t="s">
        <v>74</v>
      </c>
      <c r="B5552">
        <v>47</v>
      </c>
      <c r="C5552">
        <v>2024</v>
      </c>
      <c r="D5552" t="s">
        <v>234</v>
      </c>
      <c r="E5552">
        <v>209</v>
      </c>
      <c r="F5552" t="s">
        <v>233</v>
      </c>
      <c r="G5552" t="s">
        <v>217</v>
      </c>
      <c r="H5552" t="s">
        <v>25</v>
      </c>
      <c r="I5552">
        <v>50</v>
      </c>
      <c r="J5552" t="s">
        <v>87</v>
      </c>
      <c r="K5552">
        <v>0</v>
      </c>
      <c r="L5552">
        <v>1</v>
      </c>
      <c r="M5552">
        <v>0</v>
      </c>
      <c r="N5552" t="s">
        <v>27</v>
      </c>
      <c r="O5552" t="s">
        <v>27</v>
      </c>
      <c r="P5552">
        <v>18</v>
      </c>
      <c r="Q5552" t="s">
        <v>32</v>
      </c>
      <c r="R5552" t="s">
        <v>27</v>
      </c>
      <c r="S5552">
        <v>0</v>
      </c>
      <c r="T5552">
        <v>0</v>
      </c>
      <c r="U5552" t="s">
        <v>27</v>
      </c>
    </row>
    <row r="5553" spans="1:21" x14ac:dyDescent="0.35">
      <c r="A5553" t="s">
        <v>75</v>
      </c>
      <c r="B5553">
        <v>48</v>
      </c>
      <c r="C5553">
        <v>2024</v>
      </c>
      <c r="D5553" t="s">
        <v>234</v>
      </c>
      <c r="E5553">
        <v>209</v>
      </c>
      <c r="F5553" t="s">
        <v>233</v>
      </c>
      <c r="G5553" t="s">
        <v>217</v>
      </c>
      <c r="H5553" t="s">
        <v>25</v>
      </c>
      <c r="I5553">
        <v>93</v>
      </c>
      <c r="J5553" t="s">
        <v>87</v>
      </c>
      <c r="K5553">
        <v>0</v>
      </c>
      <c r="L5553">
        <v>1</v>
      </c>
      <c r="M5553">
        <v>1</v>
      </c>
      <c r="N5553" t="s">
        <v>27</v>
      </c>
      <c r="P5553">
        <v>18</v>
      </c>
      <c r="Q5553" t="s">
        <v>27</v>
      </c>
      <c r="R5553" t="s">
        <v>27</v>
      </c>
      <c r="S5553">
        <v>0</v>
      </c>
      <c r="T5553">
        <v>0</v>
      </c>
      <c r="U5553" t="s">
        <v>27</v>
      </c>
    </row>
    <row r="5554" spans="1:21" x14ac:dyDescent="0.35">
      <c r="A5554" t="s">
        <v>76</v>
      </c>
      <c r="B5554">
        <v>49</v>
      </c>
      <c r="C5554">
        <v>2024</v>
      </c>
      <c r="D5554" t="s">
        <v>234</v>
      </c>
      <c r="E5554">
        <v>209</v>
      </c>
      <c r="F5554" t="s">
        <v>233</v>
      </c>
      <c r="G5554" t="s">
        <v>217</v>
      </c>
      <c r="H5554" t="s">
        <v>121</v>
      </c>
    </row>
    <row r="5555" spans="1:21" x14ac:dyDescent="0.35">
      <c r="A5555" t="s">
        <v>77</v>
      </c>
      <c r="B5555">
        <v>50</v>
      </c>
      <c r="C5555">
        <v>2024</v>
      </c>
      <c r="D5555" t="s">
        <v>234</v>
      </c>
      <c r="E5555">
        <v>209</v>
      </c>
      <c r="F5555" t="s">
        <v>233</v>
      </c>
      <c r="G5555" t="s">
        <v>217</v>
      </c>
      <c r="H5555" t="s">
        <v>121</v>
      </c>
    </row>
    <row r="5556" spans="1:21" x14ac:dyDescent="0.35">
      <c r="A5556" t="s">
        <v>78</v>
      </c>
      <c r="B5556">
        <v>51</v>
      </c>
      <c r="C5556">
        <v>2024</v>
      </c>
      <c r="D5556" t="s">
        <v>234</v>
      </c>
      <c r="E5556">
        <v>209</v>
      </c>
      <c r="F5556" t="s">
        <v>233</v>
      </c>
      <c r="G5556" t="s">
        <v>217</v>
      </c>
      <c r="H5556" t="s">
        <v>25</v>
      </c>
      <c r="I5556">
        <v>150</v>
      </c>
      <c r="J5556" t="s">
        <v>87</v>
      </c>
      <c r="K5556">
        <v>0</v>
      </c>
      <c r="L5556">
        <v>1</v>
      </c>
      <c r="M5556">
        <v>0</v>
      </c>
      <c r="N5556" t="s">
        <v>27</v>
      </c>
      <c r="O5556" t="s">
        <v>27</v>
      </c>
      <c r="Q5556" t="s">
        <v>27</v>
      </c>
      <c r="R5556" t="s">
        <v>27</v>
      </c>
      <c r="S5556">
        <v>0</v>
      </c>
      <c r="T5556">
        <v>250</v>
      </c>
      <c r="U5556" t="s">
        <v>27</v>
      </c>
    </row>
    <row r="5557" spans="1:21" x14ac:dyDescent="0.35">
      <c r="A5557" t="s">
        <v>79</v>
      </c>
      <c r="B5557">
        <v>53</v>
      </c>
      <c r="C5557">
        <v>2024</v>
      </c>
      <c r="D5557" t="s">
        <v>234</v>
      </c>
      <c r="E5557">
        <v>209</v>
      </c>
      <c r="F5557" t="s">
        <v>233</v>
      </c>
      <c r="G5557" t="s">
        <v>217</v>
      </c>
      <c r="H5557" t="s">
        <v>88</v>
      </c>
      <c r="I5557">
        <v>182</v>
      </c>
      <c r="J5557" t="s">
        <v>121</v>
      </c>
      <c r="K5557">
        <v>0</v>
      </c>
      <c r="L5557">
        <v>0</v>
      </c>
      <c r="M5557">
        <v>0</v>
      </c>
      <c r="N5557" t="s">
        <v>27</v>
      </c>
      <c r="O5557" t="s">
        <v>27</v>
      </c>
      <c r="P5557">
        <v>18</v>
      </c>
      <c r="Q5557" t="s">
        <v>27</v>
      </c>
      <c r="R5557" t="s">
        <v>27</v>
      </c>
      <c r="S5557">
        <v>0</v>
      </c>
      <c r="T5557">
        <v>270</v>
      </c>
      <c r="U5557" t="s">
        <v>27</v>
      </c>
    </row>
    <row r="5558" spans="1:21" x14ac:dyDescent="0.35">
      <c r="A5558" t="s">
        <v>80</v>
      </c>
      <c r="B5558">
        <v>54</v>
      </c>
      <c r="C5558">
        <v>2024</v>
      </c>
      <c r="D5558" t="s">
        <v>234</v>
      </c>
      <c r="E5558">
        <v>209</v>
      </c>
      <c r="F5558" t="s">
        <v>233</v>
      </c>
      <c r="G5558" t="s">
        <v>217</v>
      </c>
      <c r="H5558" t="s">
        <v>25</v>
      </c>
      <c r="I5558">
        <v>220</v>
      </c>
      <c r="J5558" t="s">
        <v>87</v>
      </c>
      <c r="K5558">
        <v>0</v>
      </c>
      <c r="L5558">
        <v>1</v>
      </c>
      <c r="M5558">
        <v>0</v>
      </c>
      <c r="N5558" t="s">
        <v>27</v>
      </c>
      <c r="O5558" t="s">
        <v>32</v>
      </c>
      <c r="P5558">
        <v>18</v>
      </c>
      <c r="Q5558" t="s">
        <v>32</v>
      </c>
      <c r="R5558" t="s">
        <v>27</v>
      </c>
      <c r="S5558">
        <v>0</v>
      </c>
      <c r="T5558">
        <v>220</v>
      </c>
      <c r="U5558" t="s">
        <v>27</v>
      </c>
    </row>
    <row r="5559" spans="1:21" x14ac:dyDescent="0.35">
      <c r="A5559" t="s">
        <v>81</v>
      </c>
      <c r="B5559">
        <v>55</v>
      </c>
      <c r="C5559">
        <v>2024</v>
      </c>
      <c r="D5559" t="s">
        <v>234</v>
      </c>
      <c r="E5559">
        <v>209</v>
      </c>
      <c r="F5559" t="s">
        <v>233</v>
      </c>
      <c r="G5559" t="s">
        <v>217</v>
      </c>
      <c r="H5559" t="s">
        <v>121</v>
      </c>
    </row>
    <row r="5560" spans="1:21" x14ac:dyDescent="0.35">
      <c r="A5560" t="s">
        <v>82</v>
      </c>
      <c r="B5560">
        <v>56</v>
      </c>
      <c r="C5560">
        <v>2024</v>
      </c>
      <c r="D5560" t="s">
        <v>234</v>
      </c>
      <c r="E5560">
        <v>209</v>
      </c>
      <c r="F5560" t="s">
        <v>233</v>
      </c>
      <c r="G5560" t="s">
        <v>217</v>
      </c>
      <c r="H5560" t="s">
        <v>25</v>
      </c>
      <c r="I5560">
        <v>75</v>
      </c>
      <c r="J5560" t="s">
        <v>121</v>
      </c>
      <c r="K5560">
        <v>0</v>
      </c>
      <c r="L5560">
        <v>0</v>
      </c>
      <c r="M5560">
        <v>1</v>
      </c>
      <c r="N5560" t="s">
        <v>27</v>
      </c>
      <c r="O5560" t="s">
        <v>32</v>
      </c>
      <c r="P5560">
        <v>18</v>
      </c>
      <c r="Q5560" t="s">
        <v>32</v>
      </c>
      <c r="R5560" t="s">
        <v>27</v>
      </c>
      <c r="S5560">
        <v>0</v>
      </c>
      <c r="T5560">
        <v>150</v>
      </c>
      <c r="U5560" t="s">
        <v>27</v>
      </c>
    </row>
    <row r="5561" spans="1:21" x14ac:dyDescent="0.35">
      <c r="A5561" t="s">
        <v>21</v>
      </c>
      <c r="B5561">
        <v>1</v>
      </c>
      <c r="C5561">
        <v>2024</v>
      </c>
      <c r="D5561" t="s">
        <v>235</v>
      </c>
      <c r="E5561">
        <v>210</v>
      </c>
      <c r="F5561" t="s">
        <v>216</v>
      </c>
      <c r="G5561" t="s">
        <v>217</v>
      </c>
      <c r="H5561" t="s">
        <v>121</v>
      </c>
    </row>
    <row r="5562" spans="1:21" x14ac:dyDescent="0.35">
      <c r="A5562" t="s">
        <v>30</v>
      </c>
      <c r="B5562">
        <v>2</v>
      </c>
      <c r="C5562">
        <v>2024</v>
      </c>
      <c r="D5562" t="s">
        <v>235</v>
      </c>
      <c r="E5562">
        <v>210</v>
      </c>
      <c r="F5562" t="s">
        <v>216</v>
      </c>
      <c r="G5562" t="s">
        <v>217</v>
      </c>
      <c r="H5562" t="s">
        <v>121</v>
      </c>
    </row>
    <row r="5563" spans="1:21" x14ac:dyDescent="0.35">
      <c r="A5563" t="s">
        <v>33</v>
      </c>
      <c r="B5563">
        <v>4</v>
      </c>
      <c r="C5563">
        <v>2024</v>
      </c>
      <c r="D5563" t="s">
        <v>235</v>
      </c>
      <c r="E5563">
        <v>210</v>
      </c>
      <c r="F5563" t="s">
        <v>216</v>
      </c>
      <c r="G5563" t="s">
        <v>217</v>
      </c>
      <c r="H5563" t="s">
        <v>121</v>
      </c>
    </row>
    <row r="5564" spans="1:21" x14ac:dyDescent="0.35">
      <c r="A5564" t="s">
        <v>34</v>
      </c>
      <c r="B5564">
        <v>5</v>
      </c>
      <c r="C5564">
        <v>2024</v>
      </c>
      <c r="D5564" t="s">
        <v>235</v>
      </c>
      <c r="E5564">
        <v>210</v>
      </c>
      <c r="F5564" t="s">
        <v>216</v>
      </c>
      <c r="G5564" t="s">
        <v>217</v>
      </c>
      <c r="H5564" t="s">
        <v>121</v>
      </c>
    </row>
    <row r="5565" spans="1:21" x14ac:dyDescent="0.35">
      <c r="A5565" t="s">
        <v>35</v>
      </c>
      <c r="B5565">
        <v>6</v>
      </c>
      <c r="C5565">
        <v>2024</v>
      </c>
      <c r="D5565" t="s">
        <v>235</v>
      </c>
      <c r="E5565">
        <v>210</v>
      </c>
      <c r="F5565" t="s">
        <v>216</v>
      </c>
      <c r="G5565" t="s">
        <v>217</v>
      </c>
      <c r="H5565" t="s">
        <v>121</v>
      </c>
    </row>
    <row r="5566" spans="1:21" x14ac:dyDescent="0.35">
      <c r="A5566" t="s">
        <v>36</v>
      </c>
      <c r="B5566">
        <v>8</v>
      </c>
      <c r="C5566">
        <v>2024</v>
      </c>
      <c r="D5566" t="s">
        <v>235</v>
      </c>
      <c r="E5566">
        <v>210</v>
      </c>
      <c r="F5566" t="s">
        <v>216</v>
      </c>
      <c r="G5566" t="s">
        <v>217</v>
      </c>
      <c r="H5566" t="s">
        <v>121</v>
      </c>
    </row>
    <row r="5567" spans="1:21" x14ac:dyDescent="0.35">
      <c r="A5567" t="s">
        <v>37</v>
      </c>
      <c r="B5567">
        <v>9</v>
      </c>
      <c r="C5567">
        <v>2024</v>
      </c>
      <c r="D5567" t="s">
        <v>235</v>
      </c>
      <c r="E5567">
        <v>210</v>
      </c>
      <c r="F5567" t="s">
        <v>216</v>
      </c>
      <c r="G5567" t="s">
        <v>217</v>
      </c>
      <c r="H5567" t="s">
        <v>121</v>
      </c>
    </row>
    <row r="5568" spans="1:21" x14ac:dyDescent="0.35">
      <c r="A5568" t="s">
        <v>38</v>
      </c>
      <c r="B5568">
        <v>10</v>
      </c>
      <c r="C5568">
        <v>2024</v>
      </c>
      <c r="D5568" t="s">
        <v>235</v>
      </c>
      <c r="E5568">
        <v>210</v>
      </c>
      <c r="F5568" t="s">
        <v>216</v>
      </c>
      <c r="G5568" t="s">
        <v>217</v>
      </c>
      <c r="H5568" t="s">
        <v>121</v>
      </c>
    </row>
    <row r="5569" spans="1:8" x14ac:dyDescent="0.35">
      <c r="A5569" t="s">
        <v>40</v>
      </c>
      <c r="B5569">
        <v>11</v>
      </c>
      <c r="C5569">
        <v>2024</v>
      </c>
      <c r="D5569" t="s">
        <v>235</v>
      </c>
      <c r="E5569">
        <v>210</v>
      </c>
      <c r="F5569" t="s">
        <v>216</v>
      </c>
      <c r="G5569" t="s">
        <v>217</v>
      </c>
      <c r="H5569" t="s">
        <v>121</v>
      </c>
    </row>
    <row r="5570" spans="1:8" x14ac:dyDescent="0.35">
      <c r="A5570" t="s">
        <v>41</v>
      </c>
      <c r="B5570">
        <v>12</v>
      </c>
      <c r="C5570">
        <v>2024</v>
      </c>
      <c r="D5570" t="s">
        <v>235</v>
      </c>
      <c r="E5570">
        <v>210</v>
      </c>
      <c r="F5570" t="s">
        <v>216</v>
      </c>
      <c r="G5570" t="s">
        <v>217</v>
      </c>
      <c r="H5570" t="s">
        <v>121</v>
      </c>
    </row>
    <row r="5571" spans="1:8" x14ac:dyDescent="0.35">
      <c r="A5571" t="s">
        <v>42</v>
      </c>
      <c r="B5571">
        <v>13</v>
      </c>
      <c r="C5571">
        <v>2024</v>
      </c>
      <c r="D5571" t="s">
        <v>235</v>
      </c>
      <c r="E5571">
        <v>210</v>
      </c>
      <c r="F5571" t="s">
        <v>216</v>
      </c>
      <c r="G5571" t="s">
        <v>217</v>
      </c>
      <c r="H5571" t="s">
        <v>121</v>
      </c>
    </row>
    <row r="5572" spans="1:8" x14ac:dyDescent="0.35">
      <c r="A5572" t="s">
        <v>43</v>
      </c>
      <c r="B5572">
        <v>15</v>
      </c>
      <c r="C5572">
        <v>2024</v>
      </c>
      <c r="D5572" t="s">
        <v>235</v>
      </c>
      <c r="E5572">
        <v>210</v>
      </c>
      <c r="F5572" t="s">
        <v>216</v>
      </c>
      <c r="G5572" t="s">
        <v>217</v>
      </c>
      <c r="H5572" t="s">
        <v>121</v>
      </c>
    </row>
    <row r="5573" spans="1:8" x14ac:dyDescent="0.35">
      <c r="A5573" t="s">
        <v>44</v>
      </c>
      <c r="B5573">
        <v>16</v>
      </c>
      <c r="C5573">
        <v>2024</v>
      </c>
      <c r="D5573" t="s">
        <v>235</v>
      </c>
      <c r="E5573">
        <v>210</v>
      </c>
      <c r="F5573" t="s">
        <v>216</v>
      </c>
      <c r="G5573" t="s">
        <v>217</v>
      </c>
      <c r="H5573" t="s">
        <v>121</v>
      </c>
    </row>
    <row r="5574" spans="1:8" x14ac:dyDescent="0.35">
      <c r="A5574" t="s">
        <v>45</v>
      </c>
      <c r="B5574">
        <v>17</v>
      </c>
      <c r="C5574">
        <v>2024</v>
      </c>
      <c r="D5574" t="s">
        <v>235</v>
      </c>
      <c r="E5574">
        <v>210</v>
      </c>
      <c r="F5574" t="s">
        <v>216</v>
      </c>
      <c r="G5574" t="s">
        <v>217</v>
      </c>
      <c r="H5574" t="s">
        <v>121</v>
      </c>
    </row>
    <row r="5575" spans="1:8" x14ac:dyDescent="0.35">
      <c r="A5575" t="s">
        <v>46</v>
      </c>
      <c r="B5575">
        <v>18</v>
      </c>
      <c r="C5575">
        <v>2024</v>
      </c>
      <c r="D5575" t="s">
        <v>235</v>
      </c>
      <c r="E5575">
        <v>210</v>
      </c>
      <c r="F5575" t="s">
        <v>216</v>
      </c>
      <c r="G5575" t="s">
        <v>217</v>
      </c>
      <c r="H5575" t="s">
        <v>121</v>
      </c>
    </row>
    <row r="5576" spans="1:8" x14ac:dyDescent="0.35">
      <c r="A5576" t="s">
        <v>47</v>
      </c>
      <c r="B5576">
        <v>19</v>
      </c>
      <c r="C5576">
        <v>2024</v>
      </c>
      <c r="D5576" t="s">
        <v>235</v>
      </c>
      <c r="E5576">
        <v>210</v>
      </c>
      <c r="F5576" t="s">
        <v>216</v>
      </c>
      <c r="G5576" t="s">
        <v>217</v>
      </c>
      <c r="H5576" t="s">
        <v>121</v>
      </c>
    </row>
    <row r="5577" spans="1:8" x14ac:dyDescent="0.35">
      <c r="A5577" t="s">
        <v>48</v>
      </c>
      <c r="B5577">
        <v>20</v>
      </c>
      <c r="C5577">
        <v>2024</v>
      </c>
      <c r="D5577" t="s">
        <v>235</v>
      </c>
      <c r="E5577">
        <v>210</v>
      </c>
      <c r="F5577" t="s">
        <v>216</v>
      </c>
      <c r="G5577" t="s">
        <v>217</v>
      </c>
      <c r="H5577" t="s">
        <v>121</v>
      </c>
    </row>
    <row r="5578" spans="1:8" x14ac:dyDescent="0.35">
      <c r="A5578" t="s">
        <v>49</v>
      </c>
      <c r="B5578">
        <v>21</v>
      </c>
      <c r="C5578">
        <v>2024</v>
      </c>
      <c r="D5578" t="s">
        <v>235</v>
      </c>
      <c r="E5578">
        <v>210</v>
      </c>
      <c r="F5578" t="s">
        <v>216</v>
      </c>
      <c r="G5578" t="s">
        <v>217</v>
      </c>
      <c r="H5578" t="s">
        <v>121</v>
      </c>
    </row>
    <row r="5579" spans="1:8" x14ac:dyDescent="0.35">
      <c r="A5579" t="s">
        <v>50</v>
      </c>
      <c r="B5579">
        <v>22</v>
      </c>
      <c r="C5579">
        <v>2024</v>
      </c>
      <c r="D5579" t="s">
        <v>235</v>
      </c>
      <c r="E5579">
        <v>210</v>
      </c>
      <c r="F5579" t="s">
        <v>216</v>
      </c>
      <c r="G5579" t="s">
        <v>217</v>
      </c>
      <c r="H5579" t="s">
        <v>121</v>
      </c>
    </row>
    <row r="5580" spans="1:8" x14ac:dyDescent="0.35">
      <c r="A5580" t="s">
        <v>51</v>
      </c>
      <c r="B5580">
        <v>23</v>
      </c>
      <c r="C5580">
        <v>2024</v>
      </c>
      <c r="D5580" t="s">
        <v>235</v>
      </c>
      <c r="E5580">
        <v>210</v>
      </c>
      <c r="F5580" t="s">
        <v>216</v>
      </c>
      <c r="G5580" t="s">
        <v>217</v>
      </c>
      <c r="H5580" t="s">
        <v>121</v>
      </c>
    </row>
    <row r="5581" spans="1:8" x14ac:dyDescent="0.35">
      <c r="A5581" t="s">
        <v>52</v>
      </c>
      <c r="B5581">
        <v>24</v>
      </c>
      <c r="C5581">
        <v>2024</v>
      </c>
      <c r="D5581" t="s">
        <v>235</v>
      </c>
      <c r="E5581">
        <v>210</v>
      </c>
      <c r="F5581" t="s">
        <v>216</v>
      </c>
      <c r="G5581" t="s">
        <v>217</v>
      </c>
      <c r="H5581" t="s">
        <v>121</v>
      </c>
    </row>
    <row r="5582" spans="1:8" x14ac:dyDescent="0.35">
      <c r="A5582" t="s">
        <v>53</v>
      </c>
      <c r="B5582">
        <v>25</v>
      </c>
      <c r="C5582">
        <v>2024</v>
      </c>
      <c r="D5582" t="s">
        <v>235</v>
      </c>
      <c r="E5582">
        <v>210</v>
      </c>
      <c r="F5582" t="s">
        <v>216</v>
      </c>
      <c r="G5582" t="s">
        <v>217</v>
      </c>
      <c r="H5582" t="s">
        <v>121</v>
      </c>
    </row>
    <row r="5583" spans="1:8" x14ac:dyDescent="0.35">
      <c r="A5583" t="s">
        <v>54</v>
      </c>
      <c r="B5583">
        <v>26</v>
      </c>
      <c r="C5583">
        <v>2024</v>
      </c>
      <c r="D5583" t="s">
        <v>235</v>
      </c>
      <c r="E5583">
        <v>210</v>
      </c>
      <c r="F5583" t="s">
        <v>216</v>
      </c>
      <c r="G5583" t="s">
        <v>217</v>
      </c>
      <c r="H5583" t="s">
        <v>121</v>
      </c>
    </row>
    <row r="5584" spans="1:8" x14ac:dyDescent="0.35">
      <c r="A5584" t="s">
        <v>55</v>
      </c>
      <c r="B5584">
        <v>27</v>
      </c>
      <c r="C5584">
        <v>2024</v>
      </c>
      <c r="D5584" t="s">
        <v>235</v>
      </c>
      <c r="E5584">
        <v>210</v>
      </c>
      <c r="F5584" t="s">
        <v>216</v>
      </c>
      <c r="G5584" t="s">
        <v>217</v>
      </c>
      <c r="H5584" t="s">
        <v>121</v>
      </c>
    </row>
    <row r="5585" spans="1:21" x14ac:dyDescent="0.35">
      <c r="A5585" t="s">
        <v>56</v>
      </c>
      <c r="B5585">
        <v>28</v>
      </c>
      <c r="C5585">
        <v>2024</v>
      </c>
      <c r="D5585" t="s">
        <v>235</v>
      </c>
      <c r="E5585">
        <v>210</v>
      </c>
      <c r="F5585" t="s">
        <v>216</v>
      </c>
      <c r="G5585" t="s">
        <v>217</v>
      </c>
      <c r="H5585" t="s">
        <v>121</v>
      </c>
    </row>
    <row r="5586" spans="1:21" x14ac:dyDescent="0.35">
      <c r="A5586" t="s">
        <v>57</v>
      </c>
      <c r="B5586">
        <v>29</v>
      </c>
      <c r="C5586">
        <v>2024</v>
      </c>
      <c r="D5586" t="s">
        <v>235</v>
      </c>
      <c r="E5586">
        <v>210</v>
      </c>
      <c r="F5586" t="s">
        <v>216</v>
      </c>
      <c r="G5586" t="s">
        <v>217</v>
      </c>
      <c r="H5586" t="s">
        <v>121</v>
      </c>
    </row>
    <row r="5587" spans="1:21" x14ac:dyDescent="0.35">
      <c r="A5587" t="s">
        <v>58</v>
      </c>
      <c r="B5587">
        <v>30</v>
      </c>
      <c r="C5587">
        <v>2024</v>
      </c>
      <c r="D5587" t="s">
        <v>235</v>
      </c>
      <c r="E5587">
        <v>210</v>
      </c>
      <c r="F5587" t="s">
        <v>216</v>
      </c>
      <c r="G5587" t="s">
        <v>217</v>
      </c>
      <c r="H5587" t="s">
        <v>121</v>
      </c>
    </row>
    <row r="5588" spans="1:21" x14ac:dyDescent="0.35">
      <c r="A5588" t="s">
        <v>59</v>
      </c>
      <c r="B5588">
        <v>31</v>
      </c>
      <c r="C5588">
        <v>2024</v>
      </c>
      <c r="D5588" t="s">
        <v>235</v>
      </c>
      <c r="E5588">
        <v>210</v>
      </c>
      <c r="F5588" t="s">
        <v>216</v>
      </c>
      <c r="G5588" t="s">
        <v>217</v>
      </c>
      <c r="H5588" t="s">
        <v>121</v>
      </c>
    </row>
    <row r="5589" spans="1:21" x14ac:dyDescent="0.35">
      <c r="A5589" t="s">
        <v>60</v>
      </c>
      <c r="B5589">
        <v>32</v>
      </c>
      <c r="C5589">
        <v>2024</v>
      </c>
      <c r="D5589" t="s">
        <v>235</v>
      </c>
      <c r="E5589">
        <v>210</v>
      </c>
      <c r="F5589" t="s">
        <v>216</v>
      </c>
      <c r="G5589" t="s">
        <v>217</v>
      </c>
      <c r="H5589" t="s">
        <v>121</v>
      </c>
    </row>
    <row r="5590" spans="1:21" x14ac:dyDescent="0.35">
      <c r="A5590" t="s">
        <v>61</v>
      </c>
      <c r="B5590">
        <v>33</v>
      </c>
      <c r="C5590">
        <v>2024</v>
      </c>
      <c r="D5590" t="s">
        <v>235</v>
      </c>
      <c r="E5590">
        <v>210</v>
      </c>
      <c r="F5590" t="s">
        <v>216</v>
      </c>
      <c r="G5590" t="s">
        <v>217</v>
      </c>
      <c r="H5590" t="s">
        <v>121</v>
      </c>
    </row>
    <row r="5591" spans="1:21" x14ac:dyDescent="0.35">
      <c r="A5591" t="s">
        <v>62</v>
      </c>
      <c r="B5591">
        <v>34</v>
      </c>
      <c r="C5591">
        <v>2024</v>
      </c>
      <c r="D5591" t="s">
        <v>235</v>
      </c>
      <c r="E5591">
        <v>210</v>
      </c>
      <c r="F5591" t="s">
        <v>216</v>
      </c>
      <c r="G5591" t="s">
        <v>217</v>
      </c>
      <c r="H5591" t="s">
        <v>121</v>
      </c>
    </row>
    <row r="5592" spans="1:21" x14ac:dyDescent="0.35">
      <c r="A5592" t="s">
        <v>63</v>
      </c>
      <c r="B5592">
        <v>35</v>
      </c>
      <c r="C5592">
        <v>2024</v>
      </c>
      <c r="D5592" t="s">
        <v>235</v>
      </c>
      <c r="E5592">
        <v>210</v>
      </c>
      <c r="F5592" t="s">
        <v>216</v>
      </c>
      <c r="G5592" t="s">
        <v>217</v>
      </c>
      <c r="H5592" t="s">
        <v>121</v>
      </c>
    </row>
    <row r="5593" spans="1:21" x14ac:dyDescent="0.35">
      <c r="A5593" t="s">
        <v>64</v>
      </c>
      <c r="B5593">
        <v>36</v>
      </c>
      <c r="C5593">
        <v>2024</v>
      </c>
      <c r="D5593" t="s">
        <v>235</v>
      </c>
      <c r="E5593">
        <v>210</v>
      </c>
      <c r="F5593" t="s">
        <v>216</v>
      </c>
      <c r="G5593" t="s">
        <v>217</v>
      </c>
      <c r="H5593" t="s">
        <v>121</v>
      </c>
    </row>
    <row r="5594" spans="1:21" x14ac:dyDescent="0.35">
      <c r="A5594" t="s">
        <v>65</v>
      </c>
      <c r="B5594">
        <v>37</v>
      </c>
      <c r="C5594">
        <v>2024</v>
      </c>
      <c r="D5594" t="s">
        <v>235</v>
      </c>
      <c r="E5594">
        <v>210</v>
      </c>
      <c r="F5594" t="s">
        <v>216</v>
      </c>
      <c r="G5594" t="s">
        <v>217</v>
      </c>
      <c r="H5594" t="s">
        <v>121</v>
      </c>
    </row>
    <row r="5595" spans="1:21" x14ac:dyDescent="0.35">
      <c r="A5595" t="s">
        <v>66</v>
      </c>
      <c r="B5595">
        <v>38</v>
      </c>
      <c r="C5595">
        <v>2024</v>
      </c>
      <c r="D5595" t="s">
        <v>235</v>
      </c>
      <c r="E5595">
        <v>210</v>
      </c>
      <c r="F5595" t="s">
        <v>216</v>
      </c>
      <c r="G5595" t="s">
        <v>217</v>
      </c>
      <c r="H5595" t="s">
        <v>121</v>
      </c>
    </row>
    <row r="5596" spans="1:21" x14ac:dyDescent="0.35">
      <c r="A5596" t="s">
        <v>67</v>
      </c>
      <c r="B5596">
        <v>39</v>
      </c>
      <c r="C5596">
        <v>2024</v>
      </c>
      <c r="D5596" t="s">
        <v>235</v>
      </c>
      <c r="E5596">
        <v>210</v>
      </c>
      <c r="F5596" t="s">
        <v>216</v>
      </c>
      <c r="G5596" t="s">
        <v>217</v>
      </c>
      <c r="H5596" t="s">
        <v>121</v>
      </c>
    </row>
    <row r="5597" spans="1:21" x14ac:dyDescent="0.35">
      <c r="A5597" t="s">
        <v>68</v>
      </c>
      <c r="B5597">
        <v>40</v>
      </c>
      <c r="C5597">
        <v>2024</v>
      </c>
      <c r="D5597" t="s">
        <v>235</v>
      </c>
      <c r="E5597">
        <v>210</v>
      </c>
      <c r="F5597" t="s">
        <v>216</v>
      </c>
      <c r="G5597" t="s">
        <v>217</v>
      </c>
      <c r="H5597" t="s">
        <v>121</v>
      </c>
    </row>
    <row r="5598" spans="1:21" x14ac:dyDescent="0.35">
      <c r="A5598" t="s">
        <v>69</v>
      </c>
      <c r="B5598">
        <v>41</v>
      </c>
      <c r="C5598">
        <v>2024</v>
      </c>
      <c r="D5598" t="s">
        <v>235</v>
      </c>
      <c r="E5598">
        <v>210</v>
      </c>
      <c r="F5598" t="s">
        <v>216</v>
      </c>
      <c r="G5598" t="s">
        <v>217</v>
      </c>
      <c r="H5598" t="s">
        <v>121</v>
      </c>
    </row>
    <row r="5599" spans="1:21" x14ac:dyDescent="0.35">
      <c r="A5599" s="2" t="s">
        <v>70</v>
      </c>
      <c r="B5599" s="2">
        <v>42</v>
      </c>
      <c r="C5599" s="2">
        <v>2024</v>
      </c>
      <c r="D5599" s="2" t="s">
        <v>235</v>
      </c>
      <c r="E5599">
        <v>210</v>
      </c>
      <c r="F5599" s="2" t="s">
        <v>216</v>
      </c>
      <c r="G5599" s="2" t="s">
        <v>217</v>
      </c>
      <c r="H5599" s="2" t="s">
        <v>25</v>
      </c>
      <c r="I5599" s="2">
        <v>25</v>
      </c>
      <c r="J5599" s="2" t="s">
        <v>86</v>
      </c>
      <c r="K5599" s="2">
        <v>2000</v>
      </c>
      <c r="L5599" s="2">
        <v>3</v>
      </c>
      <c r="M5599" s="2">
        <v>0</v>
      </c>
      <c r="N5599" s="2" t="s">
        <v>27</v>
      </c>
      <c r="O5599" s="2" t="s">
        <v>32</v>
      </c>
      <c r="P5599" s="2"/>
      <c r="Q5599" s="2" t="s">
        <v>27</v>
      </c>
      <c r="R5599" s="2" t="s">
        <v>27</v>
      </c>
      <c r="S5599" s="2">
        <v>6</v>
      </c>
      <c r="T5599" s="2">
        <v>400</v>
      </c>
      <c r="U5599" t="s">
        <v>27</v>
      </c>
    </row>
    <row r="5600" spans="1:21" x14ac:dyDescent="0.35">
      <c r="A5600" t="s">
        <v>71</v>
      </c>
      <c r="B5600">
        <v>44</v>
      </c>
      <c r="C5600">
        <v>2024</v>
      </c>
      <c r="D5600" t="s">
        <v>235</v>
      </c>
      <c r="E5600">
        <v>210</v>
      </c>
      <c r="F5600" t="s">
        <v>216</v>
      </c>
      <c r="G5600" t="s">
        <v>217</v>
      </c>
      <c r="H5600" t="s">
        <v>121</v>
      </c>
    </row>
    <row r="5601" spans="1:21" x14ac:dyDescent="0.35">
      <c r="A5601" t="s">
        <v>72</v>
      </c>
      <c r="B5601">
        <v>45</v>
      </c>
      <c r="C5601">
        <v>2024</v>
      </c>
      <c r="D5601" t="s">
        <v>235</v>
      </c>
      <c r="E5601">
        <v>210</v>
      </c>
      <c r="F5601" t="s">
        <v>216</v>
      </c>
      <c r="G5601" t="s">
        <v>217</v>
      </c>
      <c r="H5601" t="s">
        <v>121</v>
      </c>
    </row>
    <row r="5602" spans="1:21" x14ac:dyDescent="0.35">
      <c r="A5602" t="s">
        <v>73</v>
      </c>
      <c r="B5602">
        <v>46</v>
      </c>
      <c r="C5602">
        <v>2024</v>
      </c>
      <c r="D5602" t="s">
        <v>235</v>
      </c>
      <c r="E5602">
        <v>210</v>
      </c>
      <c r="F5602" t="s">
        <v>216</v>
      </c>
      <c r="G5602" t="s">
        <v>217</v>
      </c>
      <c r="H5602" t="s">
        <v>121</v>
      </c>
    </row>
    <row r="5603" spans="1:21" x14ac:dyDescent="0.35">
      <c r="A5603" t="s">
        <v>74</v>
      </c>
      <c r="B5603">
        <v>47</v>
      </c>
      <c r="C5603">
        <v>2024</v>
      </c>
      <c r="D5603" t="s">
        <v>235</v>
      </c>
      <c r="E5603">
        <v>210</v>
      </c>
      <c r="F5603" t="s">
        <v>216</v>
      </c>
      <c r="G5603" t="s">
        <v>217</v>
      </c>
      <c r="H5603" t="s">
        <v>121</v>
      </c>
    </row>
    <row r="5604" spans="1:21" x14ac:dyDescent="0.35">
      <c r="A5604" t="s">
        <v>75</v>
      </c>
      <c r="B5604">
        <v>48</v>
      </c>
      <c r="C5604">
        <v>2024</v>
      </c>
      <c r="D5604" t="s">
        <v>235</v>
      </c>
      <c r="E5604">
        <v>210</v>
      </c>
      <c r="F5604" t="s">
        <v>216</v>
      </c>
      <c r="G5604" t="s">
        <v>217</v>
      </c>
      <c r="H5604" t="s">
        <v>121</v>
      </c>
    </row>
    <row r="5605" spans="1:21" x14ac:dyDescent="0.35">
      <c r="A5605" t="s">
        <v>76</v>
      </c>
      <c r="B5605">
        <v>49</v>
      </c>
      <c r="C5605">
        <v>2024</v>
      </c>
      <c r="D5605" t="s">
        <v>235</v>
      </c>
      <c r="E5605">
        <v>210</v>
      </c>
      <c r="F5605" t="s">
        <v>216</v>
      </c>
      <c r="G5605" t="s">
        <v>217</v>
      </c>
      <c r="H5605" t="s">
        <v>121</v>
      </c>
    </row>
    <row r="5606" spans="1:21" x14ac:dyDescent="0.35">
      <c r="A5606" t="s">
        <v>77</v>
      </c>
      <c r="B5606">
        <v>50</v>
      </c>
      <c r="C5606">
        <v>2024</v>
      </c>
      <c r="D5606" t="s">
        <v>235</v>
      </c>
      <c r="E5606">
        <v>210</v>
      </c>
      <c r="F5606" t="s">
        <v>216</v>
      </c>
      <c r="G5606" t="s">
        <v>217</v>
      </c>
      <c r="H5606" t="s">
        <v>121</v>
      </c>
    </row>
    <row r="5607" spans="1:21" x14ac:dyDescent="0.35">
      <c r="A5607" t="s">
        <v>78</v>
      </c>
      <c r="B5607">
        <v>51</v>
      </c>
      <c r="C5607">
        <v>2024</v>
      </c>
      <c r="D5607" t="s">
        <v>235</v>
      </c>
      <c r="E5607">
        <v>210</v>
      </c>
      <c r="F5607" t="s">
        <v>216</v>
      </c>
      <c r="G5607" t="s">
        <v>217</v>
      </c>
      <c r="H5607" t="s">
        <v>121</v>
      </c>
    </row>
    <row r="5608" spans="1:21" x14ac:dyDescent="0.35">
      <c r="A5608" t="s">
        <v>79</v>
      </c>
      <c r="B5608">
        <v>53</v>
      </c>
      <c r="C5608">
        <v>2024</v>
      </c>
      <c r="D5608" t="s">
        <v>235</v>
      </c>
      <c r="E5608">
        <v>210</v>
      </c>
      <c r="F5608" t="s">
        <v>216</v>
      </c>
      <c r="G5608" t="s">
        <v>217</v>
      </c>
      <c r="H5608" t="s">
        <v>121</v>
      </c>
    </row>
    <row r="5609" spans="1:21" x14ac:dyDescent="0.35">
      <c r="A5609" t="s">
        <v>80</v>
      </c>
      <c r="B5609">
        <v>54</v>
      </c>
      <c r="C5609">
        <v>2024</v>
      </c>
      <c r="D5609" t="s">
        <v>235</v>
      </c>
      <c r="E5609">
        <v>210</v>
      </c>
      <c r="F5609" t="s">
        <v>216</v>
      </c>
      <c r="G5609" t="s">
        <v>217</v>
      </c>
      <c r="H5609" t="s">
        <v>121</v>
      </c>
    </row>
    <row r="5610" spans="1:21" x14ac:dyDescent="0.35">
      <c r="A5610" t="s">
        <v>81</v>
      </c>
      <c r="B5610">
        <v>55</v>
      </c>
      <c r="C5610">
        <v>2024</v>
      </c>
      <c r="D5610" t="s">
        <v>235</v>
      </c>
      <c r="E5610">
        <v>210</v>
      </c>
      <c r="F5610" t="s">
        <v>216</v>
      </c>
      <c r="G5610" t="s">
        <v>217</v>
      </c>
      <c r="H5610" t="s">
        <v>121</v>
      </c>
    </row>
    <row r="5611" spans="1:21" x14ac:dyDescent="0.35">
      <c r="A5611" t="s">
        <v>82</v>
      </c>
      <c r="B5611">
        <v>56</v>
      </c>
      <c r="C5611">
        <v>2024</v>
      </c>
      <c r="D5611" t="s">
        <v>235</v>
      </c>
      <c r="E5611">
        <v>210</v>
      </c>
      <c r="F5611" t="s">
        <v>216</v>
      </c>
      <c r="G5611" t="s">
        <v>217</v>
      </c>
      <c r="H5611" t="s">
        <v>121</v>
      </c>
    </row>
    <row r="5612" spans="1:21" x14ac:dyDescent="0.35">
      <c r="A5612" t="s">
        <v>21</v>
      </c>
      <c r="B5612">
        <v>1</v>
      </c>
      <c r="C5612">
        <v>2024</v>
      </c>
      <c r="D5612" t="s">
        <v>236</v>
      </c>
      <c r="E5612" s="16">
        <v>211</v>
      </c>
      <c r="F5612" t="s">
        <v>237</v>
      </c>
      <c r="G5612" t="s">
        <v>227</v>
      </c>
      <c r="H5612" s="2" t="s">
        <v>25</v>
      </c>
      <c r="I5612">
        <v>225</v>
      </c>
      <c r="J5612" t="s">
        <v>106</v>
      </c>
      <c r="K5612">
        <v>0</v>
      </c>
      <c r="L5612">
        <v>4</v>
      </c>
      <c r="M5612">
        <v>1</v>
      </c>
      <c r="N5612" t="s">
        <v>27</v>
      </c>
      <c r="O5612" t="s">
        <v>32</v>
      </c>
      <c r="Q5612" t="s">
        <v>27</v>
      </c>
      <c r="R5612" t="s">
        <v>32</v>
      </c>
      <c r="S5612">
        <v>0</v>
      </c>
      <c r="T5612" s="2">
        <v>75</v>
      </c>
      <c r="U5612" t="s">
        <v>27</v>
      </c>
    </row>
    <row r="5613" spans="1:21" x14ac:dyDescent="0.35">
      <c r="A5613" t="s">
        <v>30</v>
      </c>
      <c r="B5613">
        <v>2</v>
      </c>
      <c r="C5613">
        <v>2024</v>
      </c>
      <c r="D5613" t="s">
        <v>236</v>
      </c>
      <c r="E5613" s="16">
        <v>211</v>
      </c>
      <c r="F5613" t="s">
        <v>237</v>
      </c>
      <c r="G5613" t="s">
        <v>227</v>
      </c>
      <c r="H5613" s="2" t="s">
        <v>121</v>
      </c>
      <c r="T5613" s="2"/>
    </row>
    <row r="5614" spans="1:21" x14ac:dyDescent="0.35">
      <c r="A5614" t="s">
        <v>33</v>
      </c>
      <c r="B5614">
        <v>4</v>
      </c>
      <c r="C5614">
        <v>2024</v>
      </c>
      <c r="D5614" t="s">
        <v>236</v>
      </c>
      <c r="E5614" s="16">
        <v>211</v>
      </c>
      <c r="F5614" t="s">
        <v>237</v>
      </c>
      <c r="G5614" t="s">
        <v>227</v>
      </c>
      <c r="H5614" s="2" t="s">
        <v>25</v>
      </c>
      <c r="I5614">
        <v>40</v>
      </c>
      <c r="J5614" t="s">
        <v>106</v>
      </c>
      <c r="K5614">
        <v>0</v>
      </c>
      <c r="L5614">
        <v>4</v>
      </c>
      <c r="M5614">
        <v>1</v>
      </c>
      <c r="N5614" t="s">
        <v>32</v>
      </c>
      <c r="O5614" t="s">
        <v>27</v>
      </c>
      <c r="Q5614" t="s">
        <v>32</v>
      </c>
      <c r="R5614" t="s">
        <v>27</v>
      </c>
      <c r="S5614">
        <v>0</v>
      </c>
      <c r="T5614" s="2">
        <v>0</v>
      </c>
      <c r="U5614" t="s">
        <v>27</v>
      </c>
    </row>
    <row r="5615" spans="1:21" x14ac:dyDescent="0.35">
      <c r="A5615" t="s">
        <v>34</v>
      </c>
      <c r="B5615">
        <v>5</v>
      </c>
      <c r="C5615">
        <v>2024</v>
      </c>
      <c r="D5615" t="s">
        <v>236</v>
      </c>
      <c r="E5615" s="16">
        <v>211</v>
      </c>
      <c r="F5615" t="s">
        <v>237</v>
      </c>
      <c r="G5615" t="s">
        <v>227</v>
      </c>
      <c r="H5615" s="2" t="s">
        <v>25</v>
      </c>
      <c r="I5615">
        <v>30</v>
      </c>
      <c r="J5615" t="s">
        <v>106</v>
      </c>
      <c r="K5615">
        <v>0</v>
      </c>
      <c r="L5615">
        <v>4</v>
      </c>
      <c r="M5615">
        <v>1</v>
      </c>
      <c r="N5615" t="s">
        <v>32</v>
      </c>
      <c r="O5615" t="s">
        <v>27</v>
      </c>
      <c r="Q5615" t="s">
        <v>32</v>
      </c>
      <c r="R5615" t="s">
        <v>27</v>
      </c>
      <c r="S5615">
        <v>0</v>
      </c>
      <c r="T5615" s="2">
        <v>40</v>
      </c>
      <c r="U5615" t="s">
        <v>27</v>
      </c>
    </row>
    <row r="5616" spans="1:21" x14ac:dyDescent="0.35">
      <c r="A5616" t="s">
        <v>35</v>
      </c>
      <c r="B5616">
        <v>6</v>
      </c>
      <c r="C5616">
        <v>2024</v>
      </c>
      <c r="D5616" t="s">
        <v>236</v>
      </c>
      <c r="E5616" s="16">
        <v>211</v>
      </c>
      <c r="F5616" t="s">
        <v>237</v>
      </c>
      <c r="G5616" t="s">
        <v>227</v>
      </c>
      <c r="H5616" s="2" t="s">
        <v>25</v>
      </c>
      <c r="I5616">
        <v>75</v>
      </c>
      <c r="J5616" t="s">
        <v>106</v>
      </c>
      <c r="K5616">
        <v>0</v>
      </c>
      <c r="L5616">
        <v>4</v>
      </c>
      <c r="M5616">
        <v>1</v>
      </c>
      <c r="N5616" t="s">
        <v>32</v>
      </c>
      <c r="O5616" t="s">
        <v>27</v>
      </c>
      <c r="Q5616" t="s">
        <v>27</v>
      </c>
      <c r="R5616" t="s">
        <v>27</v>
      </c>
      <c r="S5616">
        <v>0</v>
      </c>
      <c r="T5616" s="2">
        <v>0</v>
      </c>
      <c r="U5616" t="s">
        <v>27</v>
      </c>
    </row>
    <row r="5617" spans="1:21" x14ac:dyDescent="0.35">
      <c r="A5617" t="s">
        <v>36</v>
      </c>
      <c r="B5617">
        <v>8</v>
      </c>
      <c r="C5617">
        <v>2024</v>
      </c>
      <c r="D5617" t="s">
        <v>236</v>
      </c>
      <c r="E5617" s="16">
        <v>211</v>
      </c>
      <c r="F5617" t="s">
        <v>237</v>
      </c>
      <c r="G5617" t="s">
        <v>227</v>
      </c>
      <c r="H5617" s="2" t="s">
        <v>121</v>
      </c>
      <c r="T5617" s="2"/>
    </row>
    <row r="5618" spans="1:21" x14ac:dyDescent="0.35">
      <c r="A5618" t="s">
        <v>37</v>
      </c>
      <c r="B5618">
        <v>9</v>
      </c>
      <c r="C5618">
        <v>2024</v>
      </c>
      <c r="D5618" t="s">
        <v>236</v>
      </c>
      <c r="E5618" s="16">
        <v>211</v>
      </c>
      <c r="F5618" t="s">
        <v>237</v>
      </c>
      <c r="G5618" t="s">
        <v>227</v>
      </c>
      <c r="H5618" s="2" t="s">
        <v>121</v>
      </c>
      <c r="T5618" s="2"/>
    </row>
    <row r="5619" spans="1:21" x14ac:dyDescent="0.35">
      <c r="A5619" t="s">
        <v>38</v>
      </c>
      <c r="B5619">
        <v>10</v>
      </c>
      <c r="C5619">
        <v>2024</v>
      </c>
      <c r="D5619" t="s">
        <v>236</v>
      </c>
      <c r="E5619" s="16">
        <v>211</v>
      </c>
      <c r="F5619" t="s">
        <v>237</v>
      </c>
      <c r="G5619" t="s">
        <v>227</v>
      </c>
      <c r="H5619" s="2" t="s">
        <v>121</v>
      </c>
      <c r="T5619" s="2"/>
    </row>
    <row r="5620" spans="1:21" x14ac:dyDescent="0.35">
      <c r="A5620" t="s">
        <v>40</v>
      </c>
      <c r="B5620">
        <v>11</v>
      </c>
      <c r="C5620">
        <v>2024</v>
      </c>
      <c r="D5620" t="s">
        <v>236</v>
      </c>
      <c r="E5620" s="16">
        <v>211</v>
      </c>
      <c r="F5620" t="s">
        <v>237</v>
      </c>
      <c r="G5620" t="s">
        <v>227</v>
      </c>
      <c r="H5620" s="2" t="s">
        <v>121</v>
      </c>
      <c r="T5620" s="2"/>
    </row>
    <row r="5621" spans="1:21" x14ac:dyDescent="0.35">
      <c r="A5621" t="s">
        <v>41</v>
      </c>
      <c r="B5621">
        <v>12</v>
      </c>
      <c r="C5621">
        <v>2024</v>
      </c>
      <c r="D5621" t="s">
        <v>236</v>
      </c>
      <c r="E5621" s="16">
        <v>211</v>
      </c>
      <c r="F5621" t="s">
        <v>237</v>
      </c>
      <c r="G5621" t="s">
        <v>227</v>
      </c>
      <c r="H5621" s="2" t="s">
        <v>25</v>
      </c>
      <c r="I5621">
        <v>190</v>
      </c>
      <c r="J5621" t="s">
        <v>106</v>
      </c>
      <c r="K5621">
        <v>0</v>
      </c>
      <c r="L5621">
        <v>4</v>
      </c>
      <c r="M5621">
        <v>1</v>
      </c>
      <c r="N5621" t="s">
        <v>27</v>
      </c>
      <c r="O5621" t="s">
        <v>27</v>
      </c>
      <c r="Q5621" t="s">
        <v>27</v>
      </c>
      <c r="R5621" t="s">
        <v>27</v>
      </c>
      <c r="S5621">
        <v>0</v>
      </c>
      <c r="T5621">
        <v>0</v>
      </c>
      <c r="U5621" t="s">
        <v>27</v>
      </c>
    </row>
    <row r="5622" spans="1:21" x14ac:dyDescent="0.35">
      <c r="A5622" t="s">
        <v>42</v>
      </c>
      <c r="B5622">
        <v>13</v>
      </c>
      <c r="C5622">
        <v>2024</v>
      </c>
      <c r="D5622" t="s">
        <v>236</v>
      </c>
      <c r="E5622" s="16">
        <v>211</v>
      </c>
      <c r="F5622" t="s">
        <v>237</v>
      </c>
      <c r="G5622" t="s">
        <v>227</v>
      </c>
      <c r="H5622" s="2" t="s">
        <v>121</v>
      </c>
      <c r="T5622" s="2"/>
    </row>
    <row r="5623" spans="1:21" x14ac:dyDescent="0.35">
      <c r="A5623" t="s">
        <v>43</v>
      </c>
      <c r="B5623">
        <v>15</v>
      </c>
      <c r="C5623">
        <v>2024</v>
      </c>
      <c r="D5623" t="s">
        <v>236</v>
      </c>
      <c r="E5623" s="16">
        <v>211</v>
      </c>
      <c r="F5623" t="s">
        <v>237</v>
      </c>
      <c r="G5623" t="s">
        <v>227</v>
      </c>
      <c r="H5623" s="2" t="s">
        <v>121</v>
      </c>
      <c r="T5623" s="2"/>
    </row>
    <row r="5624" spans="1:21" x14ac:dyDescent="0.35">
      <c r="A5624" t="s">
        <v>44</v>
      </c>
      <c r="B5624">
        <v>16</v>
      </c>
      <c r="C5624">
        <v>2024</v>
      </c>
      <c r="D5624" t="s">
        <v>236</v>
      </c>
      <c r="E5624" s="16">
        <v>211</v>
      </c>
      <c r="F5624" t="s">
        <v>237</v>
      </c>
      <c r="G5624" t="s">
        <v>227</v>
      </c>
      <c r="H5624" s="2" t="s">
        <v>25</v>
      </c>
      <c r="I5624">
        <v>320</v>
      </c>
      <c r="J5624" t="s">
        <v>106</v>
      </c>
      <c r="K5624">
        <v>0</v>
      </c>
      <c r="L5624">
        <v>4</v>
      </c>
      <c r="M5624">
        <v>1</v>
      </c>
      <c r="N5624" t="s">
        <v>27</v>
      </c>
      <c r="O5624" t="s">
        <v>32</v>
      </c>
      <c r="Q5624" t="s">
        <v>27</v>
      </c>
      <c r="R5624" t="s">
        <v>27</v>
      </c>
      <c r="S5624">
        <v>0</v>
      </c>
      <c r="T5624" s="2">
        <v>120</v>
      </c>
      <c r="U5624" t="s">
        <v>27</v>
      </c>
    </row>
    <row r="5625" spans="1:21" x14ac:dyDescent="0.35">
      <c r="A5625" t="s">
        <v>45</v>
      </c>
      <c r="B5625">
        <v>17</v>
      </c>
      <c r="C5625">
        <v>2024</v>
      </c>
      <c r="D5625" t="s">
        <v>236</v>
      </c>
      <c r="E5625" s="16">
        <v>211</v>
      </c>
      <c r="F5625" t="s">
        <v>237</v>
      </c>
      <c r="G5625" t="s">
        <v>227</v>
      </c>
      <c r="H5625" s="2" t="s">
        <v>121</v>
      </c>
      <c r="T5625" s="2"/>
    </row>
    <row r="5626" spans="1:21" x14ac:dyDescent="0.35">
      <c r="A5626" t="s">
        <v>46</v>
      </c>
      <c r="B5626">
        <v>18</v>
      </c>
      <c r="C5626">
        <v>2024</v>
      </c>
      <c r="D5626" t="s">
        <v>236</v>
      </c>
      <c r="E5626" s="16">
        <v>211</v>
      </c>
      <c r="F5626" t="s">
        <v>237</v>
      </c>
      <c r="G5626" t="s">
        <v>227</v>
      </c>
      <c r="H5626" s="2" t="s">
        <v>121</v>
      </c>
      <c r="T5626" s="2"/>
    </row>
    <row r="5627" spans="1:21" x14ac:dyDescent="0.35">
      <c r="A5627" t="s">
        <v>47</v>
      </c>
      <c r="B5627">
        <v>19</v>
      </c>
      <c r="C5627">
        <v>2024</v>
      </c>
      <c r="D5627" t="s">
        <v>236</v>
      </c>
      <c r="E5627" s="16">
        <v>211</v>
      </c>
      <c r="F5627" t="s">
        <v>237</v>
      </c>
      <c r="G5627" t="s">
        <v>227</v>
      </c>
      <c r="H5627" s="2" t="s">
        <v>121</v>
      </c>
      <c r="T5627" s="2"/>
    </row>
    <row r="5628" spans="1:21" x14ac:dyDescent="0.35">
      <c r="A5628" t="s">
        <v>48</v>
      </c>
      <c r="B5628">
        <v>20</v>
      </c>
      <c r="C5628">
        <v>2024</v>
      </c>
      <c r="D5628" t="s">
        <v>236</v>
      </c>
      <c r="E5628" s="16">
        <v>211</v>
      </c>
      <c r="F5628" t="s">
        <v>237</v>
      </c>
      <c r="G5628" t="s">
        <v>227</v>
      </c>
      <c r="H5628" s="2" t="s">
        <v>25</v>
      </c>
      <c r="I5628">
        <v>0</v>
      </c>
      <c r="J5628" t="s">
        <v>106</v>
      </c>
      <c r="K5628">
        <v>0</v>
      </c>
      <c r="L5628">
        <v>4</v>
      </c>
      <c r="M5628">
        <v>1</v>
      </c>
      <c r="N5628" t="s">
        <v>27</v>
      </c>
      <c r="O5628" t="s">
        <v>27</v>
      </c>
      <c r="Q5628" t="s">
        <v>27</v>
      </c>
      <c r="R5628" t="s">
        <v>27</v>
      </c>
      <c r="S5628">
        <v>0</v>
      </c>
      <c r="T5628" s="2">
        <v>0</v>
      </c>
      <c r="U5628" t="s">
        <v>27</v>
      </c>
    </row>
    <row r="5629" spans="1:21" x14ac:dyDescent="0.35">
      <c r="A5629" t="s">
        <v>49</v>
      </c>
      <c r="B5629">
        <v>21</v>
      </c>
      <c r="C5629">
        <v>2024</v>
      </c>
      <c r="D5629" t="s">
        <v>236</v>
      </c>
      <c r="E5629" s="16">
        <v>211</v>
      </c>
      <c r="F5629" t="s">
        <v>237</v>
      </c>
      <c r="G5629" t="s">
        <v>227</v>
      </c>
      <c r="H5629" s="2" t="s">
        <v>25</v>
      </c>
      <c r="I5629">
        <v>150</v>
      </c>
      <c r="J5629" t="s">
        <v>106</v>
      </c>
      <c r="K5629">
        <v>0</v>
      </c>
      <c r="L5629">
        <v>4</v>
      </c>
      <c r="M5629">
        <v>1</v>
      </c>
      <c r="N5629" t="s">
        <v>27</v>
      </c>
      <c r="O5629" t="s">
        <v>27</v>
      </c>
      <c r="Q5629" t="s">
        <v>27</v>
      </c>
      <c r="R5629" t="s">
        <v>27</v>
      </c>
      <c r="S5629">
        <v>0</v>
      </c>
      <c r="T5629" s="2">
        <v>175</v>
      </c>
      <c r="U5629" t="s">
        <v>27</v>
      </c>
    </row>
    <row r="5630" spans="1:21" x14ac:dyDescent="0.35">
      <c r="A5630" t="s">
        <v>50</v>
      </c>
      <c r="B5630">
        <v>22</v>
      </c>
      <c r="C5630">
        <v>2024</v>
      </c>
      <c r="D5630" t="s">
        <v>236</v>
      </c>
      <c r="E5630" s="16">
        <v>211</v>
      </c>
      <c r="F5630" t="s">
        <v>237</v>
      </c>
      <c r="G5630" t="s">
        <v>227</v>
      </c>
      <c r="H5630" s="2" t="s">
        <v>25</v>
      </c>
      <c r="I5630">
        <v>100</v>
      </c>
      <c r="J5630" t="s">
        <v>106</v>
      </c>
      <c r="K5630">
        <v>0</v>
      </c>
      <c r="L5630">
        <v>4</v>
      </c>
      <c r="M5630">
        <v>1</v>
      </c>
      <c r="N5630" t="s">
        <v>27</v>
      </c>
      <c r="O5630" t="s">
        <v>27</v>
      </c>
      <c r="Q5630" t="s">
        <v>32</v>
      </c>
      <c r="R5630" t="s">
        <v>27</v>
      </c>
      <c r="S5630">
        <v>0</v>
      </c>
      <c r="T5630" s="2">
        <v>150</v>
      </c>
      <c r="U5630" t="s">
        <v>27</v>
      </c>
    </row>
    <row r="5631" spans="1:21" x14ac:dyDescent="0.35">
      <c r="A5631" t="s">
        <v>51</v>
      </c>
      <c r="B5631">
        <v>23</v>
      </c>
      <c r="C5631">
        <v>2024</v>
      </c>
      <c r="D5631" t="s">
        <v>236</v>
      </c>
      <c r="E5631" s="16">
        <v>211</v>
      </c>
      <c r="F5631" t="s">
        <v>237</v>
      </c>
      <c r="G5631" t="s">
        <v>227</v>
      </c>
      <c r="H5631" s="2" t="s">
        <v>121</v>
      </c>
      <c r="T5631" s="2"/>
    </row>
    <row r="5632" spans="1:21" x14ac:dyDescent="0.35">
      <c r="A5632" t="s">
        <v>52</v>
      </c>
      <c r="B5632">
        <v>24</v>
      </c>
      <c r="C5632">
        <v>2024</v>
      </c>
      <c r="D5632" t="s">
        <v>236</v>
      </c>
      <c r="E5632" s="16">
        <v>211</v>
      </c>
      <c r="F5632" t="s">
        <v>237</v>
      </c>
      <c r="G5632" t="s">
        <v>227</v>
      </c>
      <c r="H5632" s="2" t="s">
        <v>121</v>
      </c>
      <c r="T5632" s="2"/>
    </row>
    <row r="5633" spans="1:21" x14ac:dyDescent="0.35">
      <c r="A5633" t="s">
        <v>53</v>
      </c>
      <c r="B5633">
        <v>25</v>
      </c>
      <c r="C5633">
        <v>2024</v>
      </c>
      <c r="D5633" t="s">
        <v>236</v>
      </c>
      <c r="E5633" s="16">
        <v>211</v>
      </c>
      <c r="F5633" t="s">
        <v>237</v>
      </c>
      <c r="G5633" t="s">
        <v>227</v>
      </c>
      <c r="H5633" s="2" t="s">
        <v>121</v>
      </c>
      <c r="T5633" s="2"/>
    </row>
    <row r="5634" spans="1:21" x14ac:dyDescent="0.35">
      <c r="A5634" t="s">
        <v>54</v>
      </c>
      <c r="B5634">
        <v>26</v>
      </c>
      <c r="C5634">
        <v>2024</v>
      </c>
      <c r="D5634" t="s">
        <v>236</v>
      </c>
      <c r="E5634" s="16">
        <v>211</v>
      </c>
      <c r="F5634" t="s">
        <v>237</v>
      </c>
      <c r="G5634" t="s">
        <v>227</v>
      </c>
      <c r="H5634" s="2" t="s">
        <v>121</v>
      </c>
      <c r="T5634" s="2"/>
    </row>
    <row r="5635" spans="1:21" x14ac:dyDescent="0.35">
      <c r="A5635" t="s">
        <v>55</v>
      </c>
      <c r="B5635">
        <v>27</v>
      </c>
      <c r="C5635">
        <v>2024</v>
      </c>
      <c r="D5635" t="s">
        <v>236</v>
      </c>
      <c r="E5635" s="16">
        <v>211</v>
      </c>
      <c r="F5635" t="s">
        <v>237</v>
      </c>
      <c r="G5635" t="s">
        <v>227</v>
      </c>
      <c r="H5635" s="2" t="s">
        <v>25</v>
      </c>
      <c r="I5635">
        <v>25</v>
      </c>
      <c r="J5635" t="s">
        <v>106</v>
      </c>
      <c r="K5635">
        <v>0</v>
      </c>
      <c r="L5635">
        <v>4</v>
      </c>
      <c r="M5635">
        <v>1</v>
      </c>
      <c r="N5635" t="s">
        <v>27</v>
      </c>
      <c r="O5635" t="s">
        <v>27</v>
      </c>
      <c r="Q5635" t="s">
        <v>27</v>
      </c>
      <c r="R5635" t="s">
        <v>27</v>
      </c>
      <c r="S5635">
        <v>0</v>
      </c>
      <c r="T5635" s="2">
        <v>0</v>
      </c>
      <c r="U5635" t="s">
        <v>27</v>
      </c>
    </row>
    <row r="5636" spans="1:21" x14ac:dyDescent="0.35">
      <c r="A5636" t="s">
        <v>56</v>
      </c>
      <c r="B5636">
        <v>28</v>
      </c>
      <c r="C5636">
        <v>2024</v>
      </c>
      <c r="D5636" t="s">
        <v>236</v>
      </c>
      <c r="E5636" s="16">
        <v>211</v>
      </c>
      <c r="F5636" t="s">
        <v>237</v>
      </c>
      <c r="G5636" t="s">
        <v>227</v>
      </c>
      <c r="H5636" s="2" t="s">
        <v>25</v>
      </c>
      <c r="I5636">
        <v>100</v>
      </c>
      <c r="J5636" t="s">
        <v>106</v>
      </c>
      <c r="K5636">
        <v>0</v>
      </c>
      <c r="L5636">
        <v>4</v>
      </c>
      <c r="M5636">
        <v>1</v>
      </c>
      <c r="N5636" t="s">
        <v>27</v>
      </c>
      <c r="O5636" t="s">
        <v>27</v>
      </c>
      <c r="Q5636" t="s">
        <v>27</v>
      </c>
      <c r="R5636" t="s">
        <v>27</v>
      </c>
      <c r="S5636">
        <v>0</v>
      </c>
      <c r="T5636" s="2">
        <v>0</v>
      </c>
      <c r="U5636" t="s">
        <v>27</v>
      </c>
    </row>
    <row r="5637" spans="1:21" x14ac:dyDescent="0.35">
      <c r="A5637" t="s">
        <v>57</v>
      </c>
      <c r="B5637">
        <v>29</v>
      </c>
      <c r="C5637">
        <v>2024</v>
      </c>
      <c r="D5637" t="s">
        <v>236</v>
      </c>
      <c r="E5637" s="16">
        <v>211</v>
      </c>
      <c r="F5637" t="s">
        <v>237</v>
      </c>
      <c r="G5637" t="s">
        <v>227</v>
      </c>
      <c r="H5637" s="2" t="s">
        <v>25</v>
      </c>
      <c r="I5637">
        <v>25</v>
      </c>
      <c r="J5637" t="s">
        <v>106</v>
      </c>
      <c r="K5637">
        <v>0</v>
      </c>
      <c r="L5637">
        <v>4</v>
      </c>
      <c r="M5637">
        <v>1</v>
      </c>
      <c r="N5637" t="s">
        <v>27</v>
      </c>
      <c r="O5637" t="s">
        <v>27</v>
      </c>
      <c r="Q5637" t="s">
        <v>27</v>
      </c>
      <c r="R5637" t="s">
        <v>27</v>
      </c>
      <c r="S5637">
        <v>0</v>
      </c>
      <c r="T5637" s="2">
        <v>20</v>
      </c>
      <c r="U5637" t="s">
        <v>27</v>
      </c>
    </row>
    <row r="5638" spans="1:21" x14ac:dyDescent="0.35">
      <c r="A5638" t="s">
        <v>58</v>
      </c>
      <c r="B5638">
        <v>30</v>
      </c>
      <c r="C5638">
        <v>2024</v>
      </c>
      <c r="D5638" t="s">
        <v>236</v>
      </c>
      <c r="E5638" s="16">
        <v>211</v>
      </c>
      <c r="F5638" t="s">
        <v>237</v>
      </c>
      <c r="G5638" t="s">
        <v>227</v>
      </c>
      <c r="H5638" s="2" t="s">
        <v>121</v>
      </c>
      <c r="T5638" s="2"/>
    </row>
    <row r="5639" spans="1:21" x14ac:dyDescent="0.35">
      <c r="A5639" t="s">
        <v>59</v>
      </c>
      <c r="B5639">
        <v>31</v>
      </c>
      <c r="C5639">
        <v>2024</v>
      </c>
      <c r="D5639" t="s">
        <v>236</v>
      </c>
      <c r="E5639" s="16">
        <v>211</v>
      </c>
      <c r="F5639" t="s">
        <v>237</v>
      </c>
      <c r="G5639" t="s">
        <v>227</v>
      </c>
      <c r="H5639" s="2" t="s">
        <v>25</v>
      </c>
      <c r="I5639">
        <v>50</v>
      </c>
      <c r="J5639" t="s">
        <v>106</v>
      </c>
      <c r="K5639">
        <v>0</v>
      </c>
      <c r="L5639">
        <v>4</v>
      </c>
      <c r="M5639">
        <v>1</v>
      </c>
      <c r="N5639" t="s">
        <v>27</v>
      </c>
      <c r="O5639" t="s">
        <v>27</v>
      </c>
      <c r="Q5639" t="s">
        <v>32</v>
      </c>
      <c r="R5639" t="s">
        <v>27</v>
      </c>
      <c r="S5639">
        <v>0</v>
      </c>
      <c r="T5639" s="2">
        <v>0</v>
      </c>
      <c r="U5639" t="s">
        <v>27</v>
      </c>
    </row>
    <row r="5640" spans="1:21" x14ac:dyDescent="0.35">
      <c r="A5640" t="s">
        <v>60</v>
      </c>
      <c r="B5640">
        <v>32</v>
      </c>
      <c r="C5640">
        <v>2024</v>
      </c>
      <c r="D5640" t="s">
        <v>236</v>
      </c>
      <c r="E5640" s="16">
        <v>211</v>
      </c>
      <c r="F5640" t="s">
        <v>237</v>
      </c>
      <c r="G5640" t="s">
        <v>227</v>
      </c>
      <c r="H5640" s="2" t="s">
        <v>121</v>
      </c>
      <c r="T5640" s="2"/>
    </row>
    <row r="5641" spans="1:21" x14ac:dyDescent="0.35">
      <c r="A5641" t="s">
        <v>61</v>
      </c>
      <c r="B5641">
        <v>33</v>
      </c>
      <c r="C5641">
        <v>2024</v>
      </c>
      <c r="D5641" t="s">
        <v>236</v>
      </c>
      <c r="E5641" s="16">
        <v>211</v>
      </c>
      <c r="F5641" t="s">
        <v>237</v>
      </c>
      <c r="G5641" t="s">
        <v>227</v>
      </c>
      <c r="H5641" s="2" t="s">
        <v>121</v>
      </c>
      <c r="T5641" s="2"/>
    </row>
    <row r="5642" spans="1:21" x14ac:dyDescent="0.35">
      <c r="A5642" t="s">
        <v>62</v>
      </c>
      <c r="B5642">
        <v>34</v>
      </c>
      <c r="C5642">
        <v>2024</v>
      </c>
      <c r="D5642" t="s">
        <v>236</v>
      </c>
      <c r="E5642" s="16">
        <v>211</v>
      </c>
      <c r="F5642" t="s">
        <v>237</v>
      </c>
      <c r="G5642" t="s">
        <v>227</v>
      </c>
      <c r="H5642" s="2" t="s">
        <v>121</v>
      </c>
      <c r="T5642" s="2"/>
    </row>
    <row r="5643" spans="1:21" x14ac:dyDescent="0.35">
      <c r="A5643" t="s">
        <v>63</v>
      </c>
      <c r="B5643">
        <v>35</v>
      </c>
      <c r="C5643">
        <v>2024</v>
      </c>
      <c r="D5643" t="s">
        <v>236</v>
      </c>
      <c r="E5643" s="16">
        <v>211</v>
      </c>
      <c r="F5643" t="s">
        <v>237</v>
      </c>
      <c r="G5643" t="s">
        <v>227</v>
      </c>
      <c r="H5643" s="2" t="s">
        <v>121</v>
      </c>
      <c r="T5643" s="2"/>
    </row>
    <row r="5644" spans="1:21" x14ac:dyDescent="0.35">
      <c r="A5644" t="s">
        <v>64</v>
      </c>
      <c r="B5644">
        <v>36</v>
      </c>
      <c r="C5644">
        <v>2024</v>
      </c>
      <c r="D5644" t="s">
        <v>236</v>
      </c>
      <c r="E5644" s="16">
        <v>211</v>
      </c>
      <c r="F5644" t="s">
        <v>237</v>
      </c>
      <c r="G5644" t="s">
        <v>227</v>
      </c>
      <c r="H5644" s="2" t="s">
        <v>25</v>
      </c>
      <c r="I5644">
        <v>70</v>
      </c>
      <c r="J5644" t="s">
        <v>106</v>
      </c>
      <c r="K5644">
        <v>0</v>
      </c>
      <c r="L5644">
        <v>4</v>
      </c>
      <c r="M5644">
        <v>1</v>
      </c>
      <c r="N5644" t="s">
        <v>27</v>
      </c>
      <c r="O5644" t="s">
        <v>27</v>
      </c>
      <c r="Q5644" t="s">
        <v>27</v>
      </c>
      <c r="R5644" t="s">
        <v>27</v>
      </c>
      <c r="S5644">
        <v>0</v>
      </c>
      <c r="T5644" s="2">
        <v>0</v>
      </c>
      <c r="U5644" t="s">
        <v>27</v>
      </c>
    </row>
    <row r="5645" spans="1:21" x14ac:dyDescent="0.35">
      <c r="A5645" t="s">
        <v>65</v>
      </c>
      <c r="B5645">
        <v>37</v>
      </c>
      <c r="C5645">
        <v>2024</v>
      </c>
      <c r="D5645" t="s">
        <v>236</v>
      </c>
      <c r="E5645" s="16">
        <v>211</v>
      </c>
      <c r="F5645" t="s">
        <v>237</v>
      </c>
      <c r="G5645" t="s">
        <v>227</v>
      </c>
      <c r="H5645" s="2" t="s">
        <v>121</v>
      </c>
      <c r="T5645" s="2"/>
    </row>
    <row r="5646" spans="1:21" x14ac:dyDescent="0.35">
      <c r="A5646" t="s">
        <v>66</v>
      </c>
      <c r="B5646">
        <v>38</v>
      </c>
      <c r="C5646">
        <v>2024</v>
      </c>
      <c r="D5646" t="s">
        <v>236</v>
      </c>
      <c r="E5646" s="16">
        <v>211</v>
      </c>
      <c r="F5646" t="s">
        <v>237</v>
      </c>
      <c r="G5646" t="s">
        <v>227</v>
      </c>
      <c r="H5646" s="2" t="s">
        <v>121</v>
      </c>
      <c r="T5646" s="2"/>
    </row>
    <row r="5647" spans="1:21" x14ac:dyDescent="0.35">
      <c r="A5647" t="s">
        <v>67</v>
      </c>
      <c r="B5647">
        <v>39</v>
      </c>
      <c r="C5647">
        <v>2024</v>
      </c>
      <c r="D5647" t="s">
        <v>236</v>
      </c>
      <c r="E5647" s="16">
        <v>211</v>
      </c>
      <c r="F5647" t="s">
        <v>237</v>
      </c>
      <c r="G5647" t="s">
        <v>227</v>
      </c>
      <c r="H5647" s="2" t="s">
        <v>121</v>
      </c>
      <c r="T5647" s="2"/>
    </row>
    <row r="5648" spans="1:21" x14ac:dyDescent="0.35">
      <c r="A5648" t="s">
        <v>68</v>
      </c>
      <c r="B5648">
        <v>40</v>
      </c>
      <c r="C5648">
        <v>2024</v>
      </c>
      <c r="D5648" t="s">
        <v>236</v>
      </c>
      <c r="E5648" s="16">
        <v>211</v>
      </c>
      <c r="F5648" t="s">
        <v>237</v>
      </c>
      <c r="G5648" t="s">
        <v>227</v>
      </c>
      <c r="H5648" s="2" t="s">
        <v>121</v>
      </c>
      <c r="T5648" s="2"/>
    </row>
    <row r="5649" spans="1:21" x14ac:dyDescent="0.35">
      <c r="A5649" t="s">
        <v>69</v>
      </c>
      <c r="B5649">
        <v>41</v>
      </c>
      <c r="C5649">
        <v>2024</v>
      </c>
      <c r="D5649" t="s">
        <v>236</v>
      </c>
      <c r="E5649" s="16">
        <v>211</v>
      </c>
      <c r="F5649" t="s">
        <v>237</v>
      </c>
      <c r="G5649" t="s">
        <v>227</v>
      </c>
      <c r="H5649" s="2" t="s">
        <v>25</v>
      </c>
      <c r="I5649">
        <v>75</v>
      </c>
      <c r="J5649" t="s">
        <v>106</v>
      </c>
      <c r="K5649">
        <v>0</v>
      </c>
      <c r="L5649">
        <v>4</v>
      </c>
      <c r="M5649">
        <v>1</v>
      </c>
      <c r="N5649" t="s">
        <v>27</v>
      </c>
      <c r="O5649" t="s">
        <v>27</v>
      </c>
      <c r="Q5649" t="s">
        <v>27</v>
      </c>
      <c r="R5649" t="s">
        <v>27</v>
      </c>
      <c r="S5649">
        <v>0</v>
      </c>
      <c r="T5649" s="2">
        <v>150</v>
      </c>
      <c r="U5649" t="s">
        <v>27</v>
      </c>
    </row>
    <row r="5650" spans="1:21" x14ac:dyDescent="0.35">
      <c r="A5650" t="s">
        <v>70</v>
      </c>
      <c r="B5650">
        <v>42</v>
      </c>
      <c r="C5650">
        <v>2024</v>
      </c>
      <c r="D5650" t="s">
        <v>236</v>
      </c>
      <c r="E5650" s="16">
        <v>211</v>
      </c>
      <c r="F5650" t="s">
        <v>237</v>
      </c>
      <c r="G5650" t="s">
        <v>227</v>
      </c>
      <c r="H5650" s="2" t="s">
        <v>25</v>
      </c>
      <c r="I5650">
        <v>50</v>
      </c>
      <c r="J5650" t="s">
        <v>106</v>
      </c>
      <c r="K5650">
        <v>0</v>
      </c>
      <c r="L5650">
        <v>4</v>
      </c>
      <c r="M5650">
        <v>1</v>
      </c>
      <c r="N5650" t="s">
        <v>27</v>
      </c>
      <c r="O5650" t="s">
        <v>27</v>
      </c>
      <c r="Q5650" t="s">
        <v>32</v>
      </c>
      <c r="R5650" t="s">
        <v>27</v>
      </c>
      <c r="S5650">
        <v>0</v>
      </c>
      <c r="T5650" s="2">
        <v>0</v>
      </c>
      <c r="U5650" t="s">
        <v>27</v>
      </c>
    </row>
    <row r="5651" spans="1:21" x14ac:dyDescent="0.35">
      <c r="A5651" t="s">
        <v>71</v>
      </c>
      <c r="B5651">
        <v>44</v>
      </c>
      <c r="C5651">
        <v>2024</v>
      </c>
      <c r="D5651" t="s">
        <v>236</v>
      </c>
      <c r="E5651" s="16">
        <v>211</v>
      </c>
      <c r="F5651" t="s">
        <v>237</v>
      </c>
      <c r="G5651" t="s">
        <v>227</v>
      </c>
      <c r="H5651" s="2" t="s">
        <v>121</v>
      </c>
      <c r="T5651" s="2"/>
    </row>
    <row r="5652" spans="1:21" x14ac:dyDescent="0.35">
      <c r="A5652" t="s">
        <v>72</v>
      </c>
      <c r="B5652">
        <v>45</v>
      </c>
      <c r="C5652">
        <v>2024</v>
      </c>
      <c r="D5652" t="s">
        <v>236</v>
      </c>
      <c r="E5652" s="16">
        <v>211</v>
      </c>
      <c r="F5652" t="s">
        <v>237</v>
      </c>
      <c r="G5652" t="s">
        <v>227</v>
      </c>
      <c r="H5652" s="2" t="s">
        <v>25</v>
      </c>
      <c r="I5652">
        <v>75</v>
      </c>
      <c r="J5652" t="s">
        <v>106</v>
      </c>
      <c r="K5652">
        <v>0</v>
      </c>
      <c r="L5652">
        <v>4</v>
      </c>
      <c r="M5652">
        <v>1</v>
      </c>
      <c r="N5652" t="s">
        <v>27</v>
      </c>
      <c r="O5652" t="s">
        <v>32</v>
      </c>
      <c r="Q5652" t="s">
        <v>32</v>
      </c>
      <c r="R5652" t="s">
        <v>27</v>
      </c>
      <c r="S5652">
        <v>0</v>
      </c>
      <c r="T5652">
        <v>0</v>
      </c>
      <c r="U5652" t="s">
        <v>27</v>
      </c>
    </row>
    <row r="5653" spans="1:21" x14ac:dyDescent="0.35">
      <c r="A5653" t="s">
        <v>73</v>
      </c>
      <c r="B5653">
        <v>46</v>
      </c>
      <c r="C5653">
        <v>2024</v>
      </c>
      <c r="D5653" t="s">
        <v>236</v>
      </c>
      <c r="E5653" s="16">
        <v>211</v>
      </c>
      <c r="F5653" t="s">
        <v>237</v>
      </c>
      <c r="G5653" t="s">
        <v>227</v>
      </c>
      <c r="H5653" s="2" t="s">
        <v>121</v>
      </c>
      <c r="T5653" s="2"/>
    </row>
    <row r="5654" spans="1:21" x14ac:dyDescent="0.35">
      <c r="A5654" t="s">
        <v>74</v>
      </c>
      <c r="B5654">
        <v>47</v>
      </c>
      <c r="C5654">
        <v>2024</v>
      </c>
      <c r="D5654" t="s">
        <v>236</v>
      </c>
      <c r="E5654" s="16">
        <v>211</v>
      </c>
      <c r="F5654" t="s">
        <v>237</v>
      </c>
      <c r="G5654" t="s">
        <v>227</v>
      </c>
      <c r="H5654" s="2" t="s">
        <v>121</v>
      </c>
      <c r="T5654" s="2"/>
    </row>
    <row r="5655" spans="1:21" x14ac:dyDescent="0.35">
      <c r="A5655" t="s">
        <v>75</v>
      </c>
      <c r="B5655">
        <v>48</v>
      </c>
      <c r="C5655">
        <v>2024</v>
      </c>
      <c r="D5655" t="s">
        <v>236</v>
      </c>
      <c r="E5655" s="16">
        <v>211</v>
      </c>
      <c r="F5655" t="s">
        <v>237</v>
      </c>
      <c r="G5655" t="s">
        <v>227</v>
      </c>
      <c r="H5655" s="2" t="s">
        <v>25</v>
      </c>
      <c r="I5655">
        <v>25</v>
      </c>
      <c r="J5655" t="s">
        <v>106</v>
      </c>
      <c r="K5655">
        <v>0</v>
      </c>
      <c r="L5655">
        <v>4</v>
      </c>
      <c r="M5655">
        <v>1</v>
      </c>
      <c r="N5655" t="s">
        <v>27</v>
      </c>
      <c r="O5655" t="s">
        <v>27</v>
      </c>
      <c r="Q5655" t="s">
        <v>32</v>
      </c>
      <c r="R5655" t="s">
        <v>27</v>
      </c>
      <c r="S5655">
        <v>8</v>
      </c>
      <c r="T5655" s="2">
        <v>50</v>
      </c>
      <c r="U5655" t="s">
        <v>27</v>
      </c>
    </row>
    <row r="5656" spans="1:21" x14ac:dyDescent="0.35">
      <c r="A5656" t="s">
        <v>76</v>
      </c>
      <c r="B5656">
        <v>49</v>
      </c>
      <c r="C5656">
        <v>2024</v>
      </c>
      <c r="D5656" t="s">
        <v>236</v>
      </c>
      <c r="E5656" s="16">
        <v>211</v>
      </c>
      <c r="F5656" t="s">
        <v>237</v>
      </c>
      <c r="G5656" t="s">
        <v>227</v>
      </c>
      <c r="H5656" s="2" t="s">
        <v>121</v>
      </c>
      <c r="T5656" s="2"/>
    </row>
    <row r="5657" spans="1:21" x14ac:dyDescent="0.35">
      <c r="A5657" t="s">
        <v>77</v>
      </c>
      <c r="B5657">
        <v>50</v>
      </c>
      <c r="C5657">
        <v>2024</v>
      </c>
      <c r="D5657" t="s">
        <v>236</v>
      </c>
      <c r="E5657" s="16">
        <v>211</v>
      </c>
      <c r="F5657" t="s">
        <v>237</v>
      </c>
      <c r="G5657" t="s">
        <v>227</v>
      </c>
      <c r="H5657" s="2" t="s">
        <v>121</v>
      </c>
      <c r="T5657" s="2"/>
    </row>
    <row r="5658" spans="1:21" x14ac:dyDescent="0.35">
      <c r="A5658" t="s">
        <v>78</v>
      </c>
      <c r="B5658">
        <v>51</v>
      </c>
      <c r="C5658">
        <v>2024</v>
      </c>
      <c r="D5658" t="s">
        <v>236</v>
      </c>
      <c r="E5658" s="16">
        <v>211</v>
      </c>
      <c r="F5658" t="s">
        <v>237</v>
      </c>
      <c r="G5658" t="s">
        <v>227</v>
      </c>
      <c r="H5658" s="2" t="s">
        <v>25</v>
      </c>
      <c r="I5658">
        <v>20</v>
      </c>
      <c r="J5658" t="s">
        <v>106</v>
      </c>
      <c r="K5658">
        <v>0</v>
      </c>
      <c r="L5658">
        <v>4</v>
      </c>
      <c r="M5658">
        <v>1</v>
      </c>
      <c r="N5658" t="s">
        <v>27</v>
      </c>
      <c r="O5658" t="s">
        <v>27</v>
      </c>
      <c r="Q5658" t="s">
        <v>32</v>
      </c>
      <c r="R5658" t="s">
        <v>27</v>
      </c>
      <c r="S5658">
        <v>0</v>
      </c>
      <c r="T5658" s="2">
        <v>0</v>
      </c>
      <c r="U5658" t="s">
        <v>27</v>
      </c>
    </row>
    <row r="5659" spans="1:21" x14ac:dyDescent="0.35">
      <c r="A5659" t="s">
        <v>79</v>
      </c>
      <c r="B5659">
        <v>53</v>
      </c>
      <c r="C5659">
        <v>2024</v>
      </c>
      <c r="D5659" t="s">
        <v>236</v>
      </c>
      <c r="E5659" s="16">
        <v>211</v>
      </c>
      <c r="F5659" t="s">
        <v>237</v>
      </c>
      <c r="G5659" t="s">
        <v>227</v>
      </c>
      <c r="H5659" s="2" t="s">
        <v>121</v>
      </c>
      <c r="T5659" s="2"/>
    </row>
    <row r="5660" spans="1:21" x14ac:dyDescent="0.35">
      <c r="A5660" t="s">
        <v>80</v>
      </c>
      <c r="B5660">
        <v>54</v>
      </c>
      <c r="C5660">
        <v>2024</v>
      </c>
      <c r="D5660" t="s">
        <v>236</v>
      </c>
      <c r="E5660" s="16">
        <v>211</v>
      </c>
      <c r="F5660" t="s">
        <v>237</v>
      </c>
      <c r="G5660" t="s">
        <v>227</v>
      </c>
      <c r="H5660" s="2" t="s">
        <v>121</v>
      </c>
      <c r="T5660" s="2"/>
    </row>
    <row r="5661" spans="1:21" x14ac:dyDescent="0.35">
      <c r="A5661" t="s">
        <v>81</v>
      </c>
      <c r="B5661">
        <v>55</v>
      </c>
      <c r="C5661">
        <v>2024</v>
      </c>
      <c r="D5661" t="s">
        <v>236</v>
      </c>
      <c r="E5661" s="16">
        <v>211</v>
      </c>
      <c r="F5661" t="s">
        <v>237</v>
      </c>
      <c r="G5661" t="s">
        <v>227</v>
      </c>
      <c r="H5661" s="2" t="s">
        <v>121</v>
      </c>
      <c r="T5661" s="2"/>
    </row>
    <row r="5662" spans="1:21" x14ac:dyDescent="0.35">
      <c r="A5662" t="s">
        <v>82</v>
      </c>
      <c r="B5662">
        <v>56</v>
      </c>
      <c r="C5662">
        <v>2024</v>
      </c>
      <c r="D5662" t="s">
        <v>236</v>
      </c>
      <c r="E5662" s="16">
        <v>211</v>
      </c>
      <c r="F5662" t="s">
        <v>237</v>
      </c>
      <c r="G5662" t="s">
        <v>227</v>
      </c>
      <c r="H5662" s="2" t="s">
        <v>25</v>
      </c>
      <c r="I5662">
        <v>35</v>
      </c>
      <c r="J5662" t="s">
        <v>106</v>
      </c>
      <c r="K5662">
        <v>0</v>
      </c>
      <c r="L5662">
        <v>4</v>
      </c>
      <c r="M5662">
        <v>1</v>
      </c>
      <c r="N5662" t="s">
        <v>27</v>
      </c>
      <c r="O5662" t="s">
        <v>32</v>
      </c>
      <c r="Q5662" t="s">
        <v>27</v>
      </c>
      <c r="R5662" t="s">
        <v>27</v>
      </c>
      <c r="S5662">
        <v>0</v>
      </c>
      <c r="T5662" s="2">
        <v>0</v>
      </c>
      <c r="U5662" t="s">
        <v>27</v>
      </c>
    </row>
    <row r="5663" spans="1:21" x14ac:dyDescent="0.35">
      <c r="A5663" t="s">
        <v>21</v>
      </c>
      <c r="B5663">
        <v>1</v>
      </c>
      <c r="C5663">
        <v>2024</v>
      </c>
      <c r="D5663" t="s">
        <v>238</v>
      </c>
      <c r="E5663" s="16">
        <v>212</v>
      </c>
      <c r="F5663" t="s">
        <v>239</v>
      </c>
      <c r="G5663" t="s">
        <v>240</v>
      </c>
      <c r="H5663" s="2" t="s">
        <v>25</v>
      </c>
      <c r="I5663">
        <v>300</v>
      </c>
      <c r="J5663" s="2" t="s">
        <v>87</v>
      </c>
      <c r="K5663">
        <v>120</v>
      </c>
      <c r="L5663">
        <v>2</v>
      </c>
      <c r="M5663">
        <v>2</v>
      </c>
      <c r="N5663" t="s">
        <v>27</v>
      </c>
      <c r="O5663" t="s">
        <v>27</v>
      </c>
      <c r="Q5663" t="s">
        <v>27</v>
      </c>
      <c r="R5663" t="s">
        <v>27</v>
      </c>
      <c r="S5663">
        <v>30</v>
      </c>
      <c r="T5663">
        <v>600</v>
      </c>
      <c r="U5663" t="s">
        <v>27</v>
      </c>
    </row>
    <row r="5664" spans="1:21" x14ac:dyDescent="0.35">
      <c r="A5664" t="s">
        <v>30</v>
      </c>
      <c r="B5664">
        <v>2</v>
      </c>
      <c r="C5664">
        <v>2024</v>
      </c>
      <c r="D5664" t="s">
        <v>238</v>
      </c>
      <c r="E5664" s="16">
        <v>212</v>
      </c>
      <c r="F5664" t="s">
        <v>239</v>
      </c>
      <c r="G5664" t="s">
        <v>240</v>
      </c>
      <c r="H5664" s="2" t="s">
        <v>25</v>
      </c>
      <c r="I5664">
        <v>350</v>
      </c>
      <c r="J5664" s="2" t="s">
        <v>121</v>
      </c>
      <c r="K5664">
        <v>0</v>
      </c>
      <c r="L5664">
        <v>0</v>
      </c>
      <c r="M5664">
        <v>1</v>
      </c>
      <c r="N5664" t="s">
        <v>27</v>
      </c>
      <c r="O5664" t="s">
        <v>27</v>
      </c>
      <c r="Q5664" t="s">
        <v>27</v>
      </c>
      <c r="R5664" t="s">
        <v>27</v>
      </c>
      <c r="S5664">
        <v>8</v>
      </c>
      <c r="T5664">
        <v>250</v>
      </c>
      <c r="U5664" t="s">
        <v>27</v>
      </c>
    </row>
    <row r="5665" spans="1:21" x14ac:dyDescent="0.35">
      <c r="A5665" t="s">
        <v>33</v>
      </c>
      <c r="B5665">
        <v>4</v>
      </c>
      <c r="C5665">
        <v>2024</v>
      </c>
      <c r="D5665" t="s">
        <v>238</v>
      </c>
      <c r="E5665" s="16">
        <v>212</v>
      </c>
      <c r="F5665" t="s">
        <v>239</v>
      </c>
      <c r="G5665" t="s">
        <v>240</v>
      </c>
      <c r="H5665" s="2" t="s">
        <v>25</v>
      </c>
      <c r="I5665">
        <v>175</v>
      </c>
      <c r="J5665" s="2" t="s">
        <v>121</v>
      </c>
      <c r="K5665">
        <v>84</v>
      </c>
      <c r="L5665">
        <v>2</v>
      </c>
      <c r="M5665">
        <v>1</v>
      </c>
      <c r="N5665" t="s">
        <v>27</v>
      </c>
      <c r="O5665" t="s">
        <v>32</v>
      </c>
      <c r="P5665">
        <v>18</v>
      </c>
      <c r="Q5665" t="s">
        <v>32</v>
      </c>
      <c r="R5665" t="s">
        <v>27</v>
      </c>
      <c r="S5665">
        <v>0</v>
      </c>
      <c r="T5665">
        <v>75</v>
      </c>
      <c r="U5665" t="s">
        <v>39</v>
      </c>
    </row>
    <row r="5666" spans="1:21" x14ac:dyDescent="0.35">
      <c r="A5666" t="s">
        <v>34</v>
      </c>
      <c r="B5666">
        <v>5</v>
      </c>
      <c r="C5666">
        <v>2024</v>
      </c>
      <c r="D5666" t="s">
        <v>238</v>
      </c>
      <c r="E5666" s="16">
        <v>212</v>
      </c>
      <c r="F5666" t="s">
        <v>239</v>
      </c>
      <c r="G5666" t="s">
        <v>240</v>
      </c>
      <c r="H5666" s="2" t="s">
        <v>25</v>
      </c>
      <c r="I5666">
        <v>250</v>
      </c>
      <c r="J5666" s="2" t="s">
        <v>87</v>
      </c>
      <c r="K5666">
        <v>80</v>
      </c>
      <c r="L5666">
        <v>2</v>
      </c>
      <c r="M5666">
        <v>2</v>
      </c>
      <c r="N5666" t="s">
        <v>27</v>
      </c>
      <c r="O5666" t="s">
        <v>32</v>
      </c>
      <c r="P5666">
        <v>18</v>
      </c>
      <c r="Q5666" t="s">
        <v>32</v>
      </c>
      <c r="R5666" t="s">
        <v>27</v>
      </c>
      <c r="S5666">
        <v>28</v>
      </c>
      <c r="T5666">
        <v>500</v>
      </c>
      <c r="U5666" t="s">
        <v>39</v>
      </c>
    </row>
    <row r="5667" spans="1:21" x14ac:dyDescent="0.35">
      <c r="A5667" t="s">
        <v>35</v>
      </c>
      <c r="B5667">
        <v>6</v>
      </c>
      <c r="C5667">
        <v>2024</v>
      </c>
      <c r="D5667" t="s">
        <v>238</v>
      </c>
      <c r="E5667" s="16">
        <v>212</v>
      </c>
      <c r="F5667" t="s">
        <v>239</v>
      </c>
      <c r="G5667" t="s">
        <v>240</v>
      </c>
      <c r="H5667" s="2" t="s">
        <v>121</v>
      </c>
      <c r="J5667" s="2"/>
    </row>
    <row r="5668" spans="1:21" x14ac:dyDescent="0.35">
      <c r="A5668" t="s">
        <v>36</v>
      </c>
      <c r="B5668">
        <v>8</v>
      </c>
      <c r="C5668">
        <v>2024</v>
      </c>
      <c r="D5668" t="s">
        <v>238</v>
      </c>
      <c r="E5668" s="16">
        <v>212</v>
      </c>
      <c r="F5668" t="s">
        <v>239</v>
      </c>
      <c r="G5668" t="s">
        <v>240</v>
      </c>
      <c r="H5668" s="2" t="s">
        <v>121</v>
      </c>
      <c r="J5668" s="2"/>
    </row>
    <row r="5669" spans="1:21" x14ac:dyDescent="0.35">
      <c r="A5669" t="s">
        <v>37</v>
      </c>
      <c r="B5669">
        <v>9</v>
      </c>
      <c r="C5669">
        <v>2024</v>
      </c>
      <c r="D5669" t="s">
        <v>238</v>
      </c>
      <c r="E5669" s="16">
        <v>212</v>
      </c>
      <c r="F5669" t="s">
        <v>239</v>
      </c>
      <c r="G5669" t="s">
        <v>240</v>
      </c>
      <c r="H5669" s="2" t="s">
        <v>25</v>
      </c>
      <c r="I5669">
        <v>290</v>
      </c>
      <c r="J5669" s="2" t="s">
        <v>87</v>
      </c>
      <c r="K5669">
        <v>40</v>
      </c>
      <c r="L5669">
        <v>2</v>
      </c>
      <c r="M5669">
        <v>1</v>
      </c>
      <c r="N5669" t="s">
        <v>27</v>
      </c>
      <c r="O5669" t="s">
        <v>27</v>
      </c>
      <c r="Q5669" t="s">
        <v>27</v>
      </c>
      <c r="R5669" t="s">
        <v>27</v>
      </c>
      <c r="S5669">
        <v>20</v>
      </c>
      <c r="T5669">
        <v>250</v>
      </c>
      <c r="U5669" t="s">
        <v>39</v>
      </c>
    </row>
    <row r="5670" spans="1:21" x14ac:dyDescent="0.35">
      <c r="A5670" t="s">
        <v>38</v>
      </c>
      <c r="B5670">
        <v>10</v>
      </c>
      <c r="C5670">
        <v>2024</v>
      </c>
      <c r="D5670" t="s">
        <v>238</v>
      </c>
      <c r="E5670" s="16">
        <v>212</v>
      </c>
      <c r="F5670" t="s">
        <v>239</v>
      </c>
      <c r="G5670" t="s">
        <v>240</v>
      </c>
      <c r="H5670" s="2" t="s">
        <v>25</v>
      </c>
      <c r="I5670">
        <v>323</v>
      </c>
      <c r="J5670" s="2" t="s">
        <v>87</v>
      </c>
      <c r="K5670">
        <v>140</v>
      </c>
      <c r="L5670">
        <v>2</v>
      </c>
      <c r="M5670">
        <v>1</v>
      </c>
      <c r="N5670" t="s">
        <v>27</v>
      </c>
      <c r="O5670" t="s">
        <v>27</v>
      </c>
      <c r="Q5670" t="s">
        <v>27</v>
      </c>
      <c r="R5670" t="s">
        <v>27</v>
      </c>
      <c r="S5670">
        <v>40</v>
      </c>
      <c r="T5670">
        <v>323</v>
      </c>
      <c r="U5670" t="s">
        <v>29</v>
      </c>
    </row>
    <row r="5671" spans="1:21" x14ac:dyDescent="0.35">
      <c r="A5671" t="s">
        <v>40</v>
      </c>
      <c r="B5671">
        <v>11</v>
      </c>
      <c r="C5671">
        <v>2024</v>
      </c>
      <c r="D5671" t="s">
        <v>238</v>
      </c>
      <c r="E5671" s="16">
        <v>212</v>
      </c>
      <c r="F5671" t="s">
        <v>239</v>
      </c>
      <c r="G5671" t="s">
        <v>240</v>
      </c>
      <c r="H5671" s="2" t="s">
        <v>121</v>
      </c>
      <c r="J5671" s="2"/>
    </row>
    <row r="5672" spans="1:21" x14ac:dyDescent="0.35">
      <c r="A5672" t="s">
        <v>41</v>
      </c>
      <c r="B5672">
        <v>12</v>
      </c>
      <c r="C5672">
        <v>2024</v>
      </c>
      <c r="D5672" t="s">
        <v>238</v>
      </c>
      <c r="E5672" s="16">
        <v>212</v>
      </c>
      <c r="F5672" t="s">
        <v>239</v>
      </c>
      <c r="G5672" t="s">
        <v>240</v>
      </c>
      <c r="H5672" s="2" t="s">
        <v>25</v>
      </c>
      <c r="I5672">
        <v>180</v>
      </c>
      <c r="J5672" s="2" t="s">
        <v>121</v>
      </c>
      <c r="K5672">
        <v>120</v>
      </c>
      <c r="L5672">
        <v>2</v>
      </c>
      <c r="M5672">
        <v>1</v>
      </c>
      <c r="N5672" t="s">
        <v>27</v>
      </c>
      <c r="O5672" t="s">
        <v>27</v>
      </c>
      <c r="Q5672" t="s">
        <v>32</v>
      </c>
      <c r="R5672" t="s">
        <v>27</v>
      </c>
      <c r="S5672">
        <v>14</v>
      </c>
      <c r="T5672">
        <v>105</v>
      </c>
      <c r="U5672" t="s">
        <v>29</v>
      </c>
    </row>
    <row r="5673" spans="1:21" x14ac:dyDescent="0.35">
      <c r="A5673" t="s">
        <v>42</v>
      </c>
      <c r="B5673">
        <v>13</v>
      </c>
      <c r="C5673">
        <v>2024</v>
      </c>
      <c r="D5673" t="s">
        <v>238</v>
      </c>
      <c r="E5673" s="16">
        <v>212</v>
      </c>
      <c r="F5673" t="s">
        <v>239</v>
      </c>
      <c r="G5673" t="s">
        <v>240</v>
      </c>
      <c r="H5673" s="2" t="s">
        <v>121</v>
      </c>
      <c r="J5673" s="2"/>
    </row>
    <row r="5674" spans="1:21" x14ac:dyDescent="0.35">
      <c r="A5674" t="s">
        <v>43</v>
      </c>
      <c r="B5674">
        <v>15</v>
      </c>
      <c r="C5674">
        <v>2024</v>
      </c>
      <c r="D5674" t="s">
        <v>238</v>
      </c>
      <c r="E5674" s="16">
        <v>212</v>
      </c>
      <c r="F5674" t="s">
        <v>239</v>
      </c>
      <c r="G5674" t="s">
        <v>240</v>
      </c>
      <c r="H5674" s="2" t="s">
        <v>121</v>
      </c>
      <c r="J5674" s="2"/>
    </row>
    <row r="5675" spans="1:21" x14ac:dyDescent="0.35">
      <c r="A5675" t="s">
        <v>44</v>
      </c>
      <c r="B5675">
        <v>16</v>
      </c>
      <c r="C5675">
        <v>2024</v>
      </c>
      <c r="D5675" t="s">
        <v>238</v>
      </c>
      <c r="E5675" s="16">
        <v>212</v>
      </c>
      <c r="F5675" t="s">
        <v>239</v>
      </c>
      <c r="G5675" t="s">
        <v>240</v>
      </c>
      <c r="H5675" s="2" t="s">
        <v>121</v>
      </c>
      <c r="J5675" s="2"/>
    </row>
    <row r="5676" spans="1:21" x14ac:dyDescent="0.35">
      <c r="A5676" t="s">
        <v>45</v>
      </c>
      <c r="B5676">
        <v>17</v>
      </c>
      <c r="C5676">
        <v>2024</v>
      </c>
      <c r="D5676" t="s">
        <v>238</v>
      </c>
      <c r="E5676" s="16">
        <v>212</v>
      </c>
      <c r="F5676" t="s">
        <v>239</v>
      </c>
      <c r="G5676" t="s">
        <v>240</v>
      </c>
      <c r="H5676" s="2" t="s">
        <v>25</v>
      </c>
      <c r="I5676">
        <v>375</v>
      </c>
      <c r="J5676" s="2" t="s">
        <v>87</v>
      </c>
      <c r="K5676">
        <v>60</v>
      </c>
      <c r="L5676">
        <v>2</v>
      </c>
      <c r="M5676">
        <v>1</v>
      </c>
      <c r="N5676" t="s">
        <v>27</v>
      </c>
      <c r="O5676" t="s">
        <v>27</v>
      </c>
      <c r="P5676">
        <v>18</v>
      </c>
      <c r="Q5676" t="s">
        <v>27</v>
      </c>
      <c r="R5676" t="s">
        <v>27</v>
      </c>
      <c r="S5676">
        <v>12</v>
      </c>
      <c r="T5676">
        <v>400</v>
      </c>
      <c r="U5676" t="s">
        <v>39</v>
      </c>
    </row>
    <row r="5677" spans="1:21" x14ac:dyDescent="0.35">
      <c r="A5677" t="s">
        <v>46</v>
      </c>
      <c r="B5677">
        <v>18</v>
      </c>
      <c r="C5677">
        <v>2024</v>
      </c>
      <c r="D5677" t="s">
        <v>238</v>
      </c>
      <c r="E5677" s="16">
        <v>212</v>
      </c>
      <c r="F5677" t="s">
        <v>239</v>
      </c>
      <c r="G5677" t="s">
        <v>240</v>
      </c>
      <c r="H5677" s="2" t="s">
        <v>25</v>
      </c>
      <c r="I5677">
        <v>50</v>
      </c>
      <c r="J5677" s="2" t="s">
        <v>87</v>
      </c>
      <c r="K5677">
        <v>60</v>
      </c>
      <c r="L5677">
        <v>2</v>
      </c>
      <c r="M5677">
        <v>1</v>
      </c>
      <c r="N5677" t="s">
        <v>27</v>
      </c>
      <c r="O5677" t="s">
        <v>27</v>
      </c>
      <c r="P5677">
        <v>18</v>
      </c>
      <c r="Q5677" t="s">
        <v>27</v>
      </c>
      <c r="R5677" t="s">
        <v>27</v>
      </c>
      <c r="S5677">
        <v>32</v>
      </c>
      <c r="T5677">
        <v>50</v>
      </c>
      <c r="U5677" t="s">
        <v>29</v>
      </c>
    </row>
    <row r="5678" spans="1:21" x14ac:dyDescent="0.35">
      <c r="A5678" t="s">
        <v>47</v>
      </c>
      <c r="B5678">
        <v>19</v>
      </c>
      <c r="C5678">
        <v>2024</v>
      </c>
      <c r="D5678" t="s">
        <v>238</v>
      </c>
      <c r="E5678" s="16">
        <v>212</v>
      </c>
      <c r="F5678" t="s">
        <v>239</v>
      </c>
      <c r="G5678" t="s">
        <v>240</v>
      </c>
      <c r="H5678" s="2" t="s">
        <v>121</v>
      </c>
      <c r="J5678" s="2"/>
    </row>
    <row r="5679" spans="1:21" x14ac:dyDescent="0.35">
      <c r="A5679" t="s">
        <v>48</v>
      </c>
      <c r="B5679">
        <v>20</v>
      </c>
      <c r="C5679">
        <v>2024</v>
      </c>
      <c r="D5679" t="s">
        <v>238</v>
      </c>
      <c r="E5679" s="16">
        <v>212</v>
      </c>
      <c r="F5679" t="s">
        <v>239</v>
      </c>
      <c r="G5679" t="s">
        <v>240</v>
      </c>
      <c r="H5679" s="2" t="s">
        <v>121</v>
      </c>
      <c r="J5679" s="2"/>
    </row>
    <row r="5680" spans="1:21" x14ac:dyDescent="0.35">
      <c r="A5680" t="s">
        <v>49</v>
      </c>
      <c r="B5680">
        <v>21</v>
      </c>
      <c r="C5680">
        <v>2024</v>
      </c>
      <c r="D5680" t="s">
        <v>238</v>
      </c>
      <c r="E5680" s="16">
        <v>212</v>
      </c>
      <c r="F5680" t="s">
        <v>239</v>
      </c>
      <c r="G5680" t="s">
        <v>240</v>
      </c>
      <c r="H5680" s="2" t="s">
        <v>25</v>
      </c>
      <c r="I5680">
        <v>250</v>
      </c>
      <c r="J5680" s="2" t="s">
        <v>87</v>
      </c>
      <c r="K5680">
        <v>80</v>
      </c>
      <c r="L5680">
        <v>2</v>
      </c>
      <c r="M5680">
        <v>1</v>
      </c>
      <c r="N5680" t="s">
        <v>27</v>
      </c>
      <c r="O5680" t="s">
        <v>27</v>
      </c>
      <c r="P5680">
        <v>18</v>
      </c>
      <c r="Q5680" t="s">
        <v>27</v>
      </c>
      <c r="R5680" t="s">
        <v>27</v>
      </c>
      <c r="S5680">
        <v>28</v>
      </c>
      <c r="T5680">
        <v>500</v>
      </c>
      <c r="U5680" t="s">
        <v>39</v>
      </c>
    </row>
    <row r="5681" spans="1:21" x14ac:dyDescent="0.35">
      <c r="A5681" t="s">
        <v>50</v>
      </c>
      <c r="B5681">
        <v>22</v>
      </c>
      <c r="C5681">
        <v>2024</v>
      </c>
      <c r="D5681" t="s">
        <v>238</v>
      </c>
      <c r="E5681" s="16">
        <v>212</v>
      </c>
      <c r="F5681" t="s">
        <v>239</v>
      </c>
      <c r="G5681" t="s">
        <v>240</v>
      </c>
      <c r="H5681" s="2" t="s">
        <v>25</v>
      </c>
      <c r="I5681">
        <v>200</v>
      </c>
      <c r="J5681" s="2" t="s">
        <v>87</v>
      </c>
      <c r="K5681">
        <v>120</v>
      </c>
      <c r="L5681">
        <v>2</v>
      </c>
      <c r="M5681">
        <v>1</v>
      </c>
      <c r="N5681" t="s">
        <v>27</v>
      </c>
      <c r="O5681" t="s">
        <v>27</v>
      </c>
      <c r="P5681">
        <v>18</v>
      </c>
      <c r="Q5681" t="s">
        <v>27</v>
      </c>
      <c r="R5681" t="s">
        <v>27</v>
      </c>
      <c r="S5681">
        <v>40</v>
      </c>
      <c r="T5681">
        <v>200</v>
      </c>
      <c r="U5681" t="s">
        <v>39</v>
      </c>
    </row>
    <row r="5682" spans="1:21" x14ac:dyDescent="0.35">
      <c r="A5682" t="s">
        <v>51</v>
      </c>
      <c r="B5682">
        <v>23</v>
      </c>
      <c r="C5682">
        <v>2024</v>
      </c>
      <c r="D5682" t="s">
        <v>238</v>
      </c>
      <c r="E5682" s="16">
        <v>212</v>
      </c>
      <c r="F5682" t="s">
        <v>239</v>
      </c>
      <c r="G5682" t="s">
        <v>240</v>
      </c>
      <c r="H5682" s="2" t="s">
        <v>121</v>
      </c>
      <c r="J5682" s="2"/>
    </row>
    <row r="5683" spans="1:21" x14ac:dyDescent="0.35">
      <c r="A5683" t="s">
        <v>52</v>
      </c>
      <c r="B5683">
        <v>24</v>
      </c>
      <c r="C5683">
        <v>2024</v>
      </c>
      <c r="D5683" t="s">
        <v>238</v>
      </c>
      <c r="E5683" s="16">
        <v>212</v>
      </c>
      <c r="F5683" t="s">
        <v>239</v>
      </c>
      <c r="G5683" t="s">
        <v>240</v>
      </c>
      <c r="H5683" s="2" t="s">
        <v>25</v>
      </c>
      <c r="I5683">
        <v>375</v>
      </c>
      <c r="J5683" s="2" t="s">
        <v>87</v>
      </c>
      <c r="K5683">
        <v>72</v>
      </c>
      <c r="L5683">
        <v>2</v>
      </c>
      <c r="M5683">
        <v>1</v>
      </c>
      <c r="N5683" t="s">
        <v>27</v>
      </c>
      <c r="O5683" t="s">
        <v>27</v>
      </c>
      <c r="Q5683" t="s">
        <v>27</v>
      </c>
      <c r="R5683" t="s">
        <v>27</v>
      </c>
      <c r="S5683">
        <v>30</v>
      </c>
      <c r="T5683">
        <v>325</v>
      </c>
      <c r="U5683" t="s">
        <v>39</v>
      </c>
    </row>
    <row r="5684" spans="1:21" x14ac:dyDescent="0.35">
      <c r="A5684" t="s">
        <v>53</v>
      </c>
      <c r="B5684">
        <v>25</v>
      </c>
      <c r="C5684">
        <v>2024</v>
      </c>
      <c r="D5684" t="s">
        <v>238</v>
      </c>
      <c r="E5684" s="16">
        <v>212</v>
      </c>
      <c r="F5684" t="s">
        <v>239</v>
      </c>
      <c r="G5684" t="s">
        <v>240</v>
      </c>
      <c r="H5684" s="2" t="s">
        <v>25</v>
      </c>
      <c r="I5684">
        <v>338</v>
      </c>
      <c r="J5684" s="2" t="s">
        <v>87</v>
      </c>
      <c r="K5684">
        <v>75</v>
      </c>
      <c r="L5684">
        <v>2</v>
      </c>
      <c r="M5684">
        <v>1</v>
      </c>
      <c r="N5684" t="s">
        <v>27</v>
      </c>
      <c r="O5684" t="s">
        <v>27</v>
      </c>
      <c r="Q5684" t="s">
        <v>32</v>
      </c>
      <c r="R5684" t="s">
        <v>27</v>
      </c>
      <c r="S5684">
        <v>12</v>
      </c>
      <c r="T5684">
        <v>225</v>
      </c>
      <c r="U5684" t="s">
        <v>29</v>
      </c>
    </row>
    <row r="5685" spans="1:21" x14ac:dyDescent="0.35">
      <c r="A5685" t="s">
        <v>54</v>
      </c>
      <c r="B5685">
        <v>26</v>
      </c>
      <c r="C5685">
        <v>2024</v>
      </c>
      <c r="D5685" t="s">
        <v>238</v>
      </c>
      <c r="E5685" s="16">
        <v>212</v>
      </c>
      <c r="F5685" t="s">
        <v>239</v>
      </c>
      <c r="G5685" t="s">
        <v>240</v>
      </c>
      <c r="H5685" s="2" t="s">
        <v>121</v>
      </c>
      <c r="J5685" s="2"/>
    </row>
    <row r="5686" spans="1:21" x14ac:dyDescent="0.35">
      <c r="A5686" t="s">
        <v>55</v>
      </c>
      <c r="B5686">
        <v>27</v>
      </c>
      <c r="C5686">
        <v>2024</v>
      </c>
      <c r="D5686" t="s">
        <v>238</v>
      </c>
      <c r="E5686" s="16">
        <v>212</v>
      </c>
      <c r="F5686" t="s">
        <v>239</v>
      </c>
      <c r="G5686" t="s">
        <v>240</v>
      </c>
      <c r="H5686" s="2" t="s">
        <v>121</v>
      </c>
      <c r="J5686" s="2"/>
    </row>
    <row r="5687" spans="1:21" x14ac:dyDescent="0.35">
      <c r="A5687" t="s">
        <v>56</v>
      </c>
      <c r="B5687">
        <v>28</v>
      </c>
      <c r="C5687">
        <v>2024</v>
      </c>
      <c r="D5687" t="s">
        <v>238</v>
      </c>
      <c r="E5687" s="16">
        <v>212</v>
      </c>
      <c r="F5687" t="s">
        <v>239</v>
      </c>
      <c r="G5687" t="s">
        <v>240</v>
      </c>
      <c r="H5687" s="2" t="s">
        <v>25</v>
      </c>
      <c r="I5687">
        <v>500</v>
      </c>
      <c r="J5687" s="2" t="s">
        <v>87</v>
      </c>
      <c r="K5687">
        <v>60</v>
      </c>
      <c r="L5687">
        <v>2</v>
      </c>
      <c r="M5687">
        <v>1</v>
      </c>
      <c r="N5687" t="s">
        <v>27</v>
      </c>
      <c r="O5687" t="s">
        <v>32</v>
      </c>
      <c r="P5687">
        <v>21</v>
      </c>
      <c r="Q5687" t="s">
        <v>27</v>
      </c>
      <c r="R5687" t="s">
        <v>27</v>
      </c>
      <c r="S5687">
        <v>20</v>
      </c>
      <c r="T5687">
        <v>325</v>
      </c>
      <c r="U5687" t="s">
        <v>39</v>
      </c>
    </row>
    <row r="5688" spans="1:21" x14ac:dyDescent="0.35">
      <c r="A5688" t="s">
        <v>57</v>
      </c>
      <c r="B5688">
        <v>29</v>
      </c>
      <c r="C5688">
        <v>2024</v>
      </c>
      <c r="D5688" t="s">
        <v>238</v>
      </c>
      <c r="E5688" s="16">
        <v>212</v>
      </c>
      <c r="F5688" t="s">
        <v>239</v>
      </c>
      <c r="G5688" t="s">
        <v>240</v>
      </c>
      <c r="H5688" s="2" t="s">
        <v>121</v>
      </c>
      <c r="J5688" s="2"/>
    </row>
    <row r="5689" spans="1:21" x14ac:dyDescent="0.35">
      <c r="A5689" t="s">
        <v>58</v>
      </c>
      <c r="B5689">
        <v>30</v>
      </c>
      <c r="C5689">
        <v>2024</v>
      </c>
      <c r="D5689" t="s">
        <v>238</v>
      </c>
      <c r="E5689" s="16">
        <v>212</v>
      </c>
      <c r="F5689" t="s">
        <v>239</v>
      </c>
      <c r="G5689" t="s">
        <v>240</v>
      </c>
      <c r="H5689" s="2" t="s">
        <v>25</v>
      </c>
      <c r="I5689">
        <v>80</v>
      </c>
      <c r="J5689" s="2" t="s">
        <v>121</v>
      </c>
      <c r="K5689">
        <v>40</v>
      </c>
      <c r="L5689">
        <v>2</v>
      </c>
      <c r="M5689">
        <v>1</v>
      </c>
      <c r="N5689" t="s">
        <v>27</v>
      </c>
      <c r="O5689" t="s">
        <v>27</v>
      </c>
      <c r="Q5689" t="s">
        <v>27</v>
      </c>
      <c r="R5689" t="s">
        <v>27</v>
      </c>
      <c r="S5689">
        <v>40</v>
      </c>
      <c r="T5689">
        <v>80</v>
      </c>
      <c r="U5689" t="s">
        <v>27</v>
      </c>
    </row>
    <row r="5690" spans="1:21" x14ac:dyDescent="0.35">
      <c r="A5690" t="s">
        <v>59</v>
      </c>
      <c r="B5690">
        <v>31</v>
      </c>
      <c r="C5690">
        <v>2024</v>
      </c>
      <c r="D5690" t="s">
        <v>238</v>
      </c>
      <c r="E5690" s="16">
        <v>212</v>
      </c>
      <c r="F5690" t="s">
        <v>239</v>
      </c>
      <c r="G5690" t="s">
        <v>240</v>
      </c>
      <c r="H5690" s="2" t="s">
        <v>88</v>
      </c>
      <c r="I5690">
        <v>300</v>
      </c>
      <c r="J5690" s="2" t="s">
        <v>121</v>
      </c>
      <c r="K5690">
        <v>0</v>
      </c>
      <c r="L5690">
        <v>0</v>
      </c>
      <c r="M5690">
        <v>0</v>
      </c>
      <c r="N5690" t="s">
        <v>27</v>
      </c>
      <c r="O5690" t="s">
        <v>27</v>
      </c>
      <c r="Q5690" t="s">
        <v>27</v>
      </c>
      <c r="R5690" t="s">
        <v>27</v>
      </c>
      <c r="S5690">
        <v>0</v>
      </c>
      <c r="T5690">
        <v>0</v>
      </c>
      <c r="U5690" t="s">
        <v>27</v>
      </c>
    </row>
    <row r="5691" spans="1:21" x14ac:dyDescent="0.35">
      <c r="A5691" t="s">
        <v>60</v>
      </c>
      <c r="B5691">
        <v>32</v>
      </c>
      <c r="C5691">
        <v>2024</v>
      </c>
      <c r="D5691" t="s">
        <v>238</v>
      </c>
      <c r="E5691" s="16">
        <v>212</v>
      </c>
      <c r="F5691" t="s">
        <v>239</v>
      </c>
      <c r="G5691" t="s">
        <v>240</v>
      </c>
      <c r="H5691" s="2" t="s">
        <v>25</v>
      </c>
      <c r="I5691">
        <v>365</v>
      </c>
      <c r="J5691" s="2" t="s">
        <v>87</v>
      </c>
      <c r="K5691">
        <v>40</v>
      </c>
      <c r="L5691">
        <v>2</v>
      </c>
      <c r="M5691">
        <v>1</v>
      </c>
      <c r="N5691" t="s">
        <v>27</v>
      </c>
      <c r="O5691" t="s">
        <v>27</v>
      </c>
      <c r="P5691">
        <v>18</v>
      </c>
      <c r="Q5691" t="s">
        <v>27</v>
      </c>
      <c r="R5691" t="s">
        <v>27</v>
      </c>
      <c r="S5691">
        <v>20</v>
      </c>
      <c r="T5691">
        <v>265</v>
      </c>
      <c r="U5691" t="s">
        <v>27</v>
      </c>
    </row>
    <row r="5692" spans="1:21" x14ac:dyDescent="0.35">
      <c r="A5692" t="s">
        <v>61</v>
      </c>
      <c r="B5692">
        <v>33</v>
      </c>
      <c r="C5692">
        <v>2024</v>
      </c>
      <c r="D5692" t="s">
        <v>238</v>
      </c>
      <c r="E5692" s="16">
        <v>212</v>
      </c>
      <c r="F5692" t="s">
        <v>239</v>
      </c>
      <c r="G5692" t="s">
        <v>240</v>
      </c>
      <c r="H5692" s="2" t="s">
        <v>25</v>
      </c>
      <c r="I5692">
        <v>200</v>
      </c>
      <c r="J5692" s="2" t="s">
        <v>87</v>
      </c>
      <c r="K5692">
        <v>80</v>
      </c>
      <c r="L5692">
        <v>2</v>
      </c>
      <c r="M5692">
        <v>1</v>
      </c>
      <c r="N5692" t="s">
        <v>27</v>
      </c>
      <c r="O5692" t="s">
        <v>27</v>
      </c>
      <c r="P5692">
        <v>18</v>
      </c>
      <c r="Q5692" t="s">
        <v>27</v>
      </c>
      <c r="R5692" t="s">
        <v>27</v>
      </c>
      <c r="S5692">
        <v>20</v>
      </c>
      <c r="T5692">
        <v>200</v>
      </c>
      <c r="U5692" t="s">
        <v>39</v>
      </c>
    </row>
    <row r="5693" spans="1:21" x14ac:dyDescent="0.35">
      <c r="A5693" t="s">
        <v>62</v>
      </c>
      <c r="B5693">
        <v>34</v>
      </c>
      <c r="C5693">
        <v>2024</v>
      </c>
      <c r="D5693" t="s">
        <v>238</v>
      </c>
      <c r="E5693" s="16">
        <v>212</v>
      </c>
      <c r="F5693" t="s">
        <v>239</v>
      </c>
      <c r="G5693" t="s">
        <v>240</v>
      </c>
      <c r="H5693" s="2" t="s">
        <v>25</v>
      </c>
      <c r="I5693">
        <v>625</v>
      </c>
      <c r="J5693" s="2" t="s">
        <v>87</v>
      </c>
      <c r="K5693">
        <v>180</v>
      </c>
      <c r="L5693">
        <v>2</v>
      </c>
      <c r="M5693">
        <v>1</v>
      </c>
      <c r="N5693" t="s">
        <v>32</v>
      </c>
      <c r="O5693" t="s">
        <v>27</v>
      </c>
      <c r="Q5693" t="s">
        <v>32</v>
      </c>
      <c r="R5693" t="s">
        <v>27</v>
      </c>
      <c r="S5693">
        <v>40</v>
      </c>
      <c r="T5693">
        <v>500</v>
      </c>
      <c r="U5693" t="s">
        <v>29</v>
      </c>
    </row>
    <row r="5694" spans="1:21" x14ac:dyDescent="0.35">
      <c r="A5694" t="s">
        <v>63</v>
      </c>
      <c r="B5694">
        <v>35</v>
      </c>
      <c r="C5694">
        <v>2024</v>
      </c>
      <c r="D5694" t="s">
        <v>238</v>
      </c>
      <c r="E5694" s="16">
        <v>212</v>
      </c>
      <c r="F5694" t="s">
        <v>239</v>
      </c>
      <c r="G5694" t="s">
        <v>240</v>
      </c>
      <c r="H5694" s="2" t="s">
        <v>25</v>
      </c>
      <c r="I5694">
        <v>1250</v>
      </c>
      <c r="J5694" s="2" t="s">
        <v>241</v>
      </c>
      <c r="K5694">
        <v>80</v>
      </c>
      <c r="L5694">
        <v>2</v>
      </c>
      <c r="M5694">
        <v>1</v>
      </c>
      <c r="N5694" t="s">
        <v>32</v>
      </c>
      <c r="O5694" t="s">
        <v>27</v>
      </c>
      <c r="P5694">
        <v>18</v>
      </c>
      <c r="Q5694" t="s">
        <v>27</v>
      </c>
      <c r="R5694" t="s">
        <v>27</v>
      </c>
      <c r="S5694">
        <v>40</v>
      </c>
      <c r="T5694">
        <v>667</v>
      </c>
      <c r="U5694" t="s">
        <v>39</v>
      </c>
    </row>
    <row r="5695" spans="1:21" x14ac:dyDescent="0.35">
      <c r="A5695" t="s">
        <v>64</v>
      </c>
      <c r="B5695">
        <v>36</v>
      </c>
      <c r="C5695">
        <v>2024</v>
      </c>
      <c r="D5695" t="s">
        <v>238</v>
      </c>
      <c r="E5695" s="16">
        <v>212</v>
      </c>
      <c r="F5695" t="s">
        <v>239</v>
      </c>
      <c r="G5695" t="s">
        <v>240</v>
      </c>
      <c r="H5695" s="2" t="s">
        <v>25</v>
      </c>
      <c r="I5695">
        <v>300</v>
      </c>
      <c r="J5695" s="2" t="s">
        <v>87</v>
      </c>
      <c r="K5695">
        <v>140</v>
      </c>
      <c r="L5695">
        <v>2</v>
      </c>
      <c r="M5695">
        <v>1</v>
      </c>
      <c r="N5695" t="s">
        <v>32</v>
      </c>
      <c r="O5695" t="s">
        <v>27</v>
      </c>
      <c r="Q5695" t="s">
        <v>27</v>
      </c>
      <c r="R5695" t="s">
        <v>27</v>
      </c>
      <c r="S5695">
        <v>24</v>
      </c>
      <c r="T5695">
        <v>100</v>
      </c>
      <c r="U5695" t="s">
        <v>29</v>
      </c>
    </row>
    <row r="5696" spans="1:21" x14ac:dyDescent="0.35">
      <c r="A5696" t="s">
        <v>65</v>
      </c>
      <c r="B5696">
        <v>37</v>
      </c>
      <c r="C5696">
        <v>2024</v>
      </c>
      <c r="D5696" t="s">
        <v>238</v>
      </c>
      <c r="E5696" s="16">
        <v>212</v>
      </c>
      <c r="F5696" t="s">
        <v>239</v>
      </c>
      <c r="G5696" t="s">
        <v>240</v>
      </c>
      <c r="H5696" s="2" t="s">
        <v>25</v>
      </c>
      <c r="I5696">
        <v>275</v>
      </c>
      <c r="J5696" s="2" t="s">
        <v>87</v>
      </c>
      <c r="K5696">
        <v>120</v>
      </c>
      <c r="L5696">
        <v>2</v>
      </c>
      <c r="M5696">
        <v>1</v>
      </c>
      <c r="N5696" t="s">
        <v>32</v>
      </c>
      <c r="O5696" t="s">
        <v>27</v>
      </c>
      <c r="Q5696" t="s">
        <v>27</v>
      </c>
      <c r="R5696" t="s">
        <v>27</v>
      </c>
      <c r="S5696">
        <v>24</v>
      </c>
      <c r="T5696">
        <v>320</v>
      </c>
      <c r="U5696" t="s">
        <v>39</v>
      </c>
    </row>
    <row r="5697" spans="1:21" x14ac:dyDescent="0.35">
      <c r="A5697" t="s">
        <v>66</v>
      </c>
      <c r="B5697">
        <v>38</v>
      </c>
      <c r="C5697">
        <v>2024</v>
      </c>
      <c r="D5697" t="s">
        <v>238</v>
      </c>
      <c r="E5697" s="16">
        <v>212</v>
      </c>
      <c r="F5697" t="s">
        <v>239</v>
      </c>
      <c r="G5697" t="s">
        <v>240</v>
      </c>
      <c r="H5697" s="2" t="s">
        <v>88</v>
      </c>
      <c r="I5697">
        <v>200</v>
      </c>
      <c r="J5697" s="2" t="s">
        <v>121</v>
      </c>
      <c r="K5697">
        <v>0</v>
      </c>
      <c r="L5697">
        <v>0</v>
      </c>
      <c r="M5697">
        <v>1</v>
      </c>
      <c r="N5697" t="s">
        <v>27</v>
      </c>
      <c r="O5697" t="s">
        <v>27</v>
      </c>
      <c r="P5697">
        <v>18</v>
      </c>
      <c r="Q5697" t="s">
        <v>27</v>
      </c>
      <c r="R5697" t="s">
        <v>27</v>
      </c>
      <c r="S5697">
        <v>0</v>
      </c>
      <c r="T5697">
        <v>100</v>
      </c>
      <c r="U5697" t="s">
        <v>27</v>
      </c>
    </row>
    <row r="5698" spans="1:21" x14ac:dyDescent="0.35">
      <c r="A5698" t="s">
        <v>67</v>
      </c>
      <c r="B5698">
        <v>39</v>
      </c>
      <c r="C5698">
        <v>2024</v>
      </c>
      <c r="D5698" t="s">
        <v>238</v>
      </c>
      <c r="E5698" s="16">
        <v>212</v>
      </c>
      <c r="F5698" t="s">
        <v>239</v>
      </c>
      <c r="G5698" t="s">
        <v>240</v>
      </c>
      <c r="H5698" s="2" t="s">
        <v>25</v>
      </c>
      <c r="I5698">
        <v>250</v>
      </c>
      <c r="J5698" s="2" t="s">
        <v>87</v>
      </c>
      <c r="K5698">
        <v>80</v>
      </c>
      <c r="L5698">
        <v>2</v>
      </c>
      <c r="M5698">
        <v>1</v>
      </c>
      <c r="N5698" t="s">
        <v>27</v>
      </c>
      <c r="O5698" t="s">
        <v>32</v>
      </c>
      <c r="P5698">
        <v>18</v>
      </c>
      <c r="Q5698" t="s">
        <v>27</v>
      </c>
      <c r="R5698" t="s">
        <v>27</v>
      </c>
      <c r="S5698">
        <v>28</v>
      </c>
      <c r="T5698">
        <v>500</v>
      </c>
      <c r="U5698" t="s">
        <v>29</v>
      </c>
    </row>
    <row r="5699" spans="1:21" x14ac:dyDescent="0.35">
      <c r="A5699" t="s">
        <v>68</v>
      </c>
      <c r="B5699">
        <v>40</v>
      </c>
      <c r="C5699">
        <v>2024</v>
      </c>
      <c r="D5699" t="s">
        <v>238</v>
      </c>
      <c r="E5699" s="16">
        <v>212</v>
      </c>
      <c r="F5699" t="s">
        <v>239</v>
      </c>
      <c r="G5699" t="s">
        <v>240</v>
      </c>
      <c r="H5699" s="2" t="s">
        <v>25</v>
      </c>
      <c r="I5699">
        <v>280</v>
      </c>
      <c r="J5699" s="2" t="s">
        <v>121</v>
      </c>
      <c r="K5699">
        <v>90</v>
      </c>
      <c r="L5699">
        <v>2</v>
      </c>
      <c r="M5699">
        <v>1</v>
      </c>
      <c r="N5699" t="s">
        <v>27</v>
      </c>
      <c r="O5699" t="s">
        <v>32</v>
      </c>
      <c r="P5699">
        <v>18</v>
      </c>
      <c r="Q5699" t="s">
        <v>27</v>
      </c>
      <c r="R5699" t="s">
        <v>27</v>
      </c>
      <c r="S5699">
        <v>16</v>
      </c>
      <c r="T5699">
        <v>300</v>
      </c>
      <c r="U5699" t="s">
        <v>39</v>
      </c>
    </row>
    <row r="5700" spans="1:21" x14ac:dyDescent="0.35">
      <c r="A5700" t="s">
        <v>69</v>
      </c>
      <c r="B5700">
        <v>41</v>
      </c>
      <c r="C5700">
        <v>2024</v>
      </c>
      <c r="D5700" t="s">
        <v>238</v>
      </c>
      <c r="E5700" s="16">
        <v>212</v>
      </c>
      <c r="F5700" t="s">
        <v>239</v>
      </c>
      <c r="G5700" t="s">
        <v>240</v>
      </c>
      <c r="H5700" s="2" t="s">
        <v>25</v>
      </c>
      <c r="I5700">
        <v>375</v>
      </c>
      <c r="J5700" s="2" t="s">
        <v>121</v>
      </c>
      <c r="K5700">
        <v>60</v>
      </c>
      <c r="L5700">
        <v>2</v>
      </c>
      <c r="M5700">
        <v>1</v>
      </c>
      <c r="N5700" t="s">
        <v>32</v>
      </c>
      <c r="O5700" t="s">
        <v>27</v>
      </c>
      <c r="Q5700" t="s">
        <v>27</v>
      </c>
      <c r="R5700" t="s">
        <v>27</v>
      </c>
      <c r="S5700">
        <v>30</v>
      </c>
      <c r="T5700">
        <v>150</v>
      </c>
      <c r="U5700" t="s">
        <v>27</v>
      </c>
    </row>
    <row r="5701" spans="1:21" x14ac:dyDescent="0.35">
      <c r="A5701" t="s">
        <v>70</v>
      </c>
      <c r="B5701">
        <v>42</v>
      </c>
      <c r="C5701">
        <v>2024</v>
      </c>
      <c r="D5701" t="s">
        <v>238</v>
      </c>
      <c r="E5701" s="16">
        <v>212</v>
      </c>
      <c r="F5701" t="s">
        <v>239</v>
      </c>
      <c r="G5701" t="s">
        <v>240</v>
      </c>
      <c r="H5701" s="2" t="s">
        <v>121</v>
      </c>
      <c r="J5701" s="2"/>
    </row>
    <row r="5702" spans="1:21" x14ac:dyDescent="0.35">
      <c r="A5702" t="s">
        <v>71</v>
      </c>
      <c r="B5702">
        <v>44</v>
      </c>
      <c r="C5702">
        <v>2024</v>
      </c>
      <c r="D5702" t="s">
        <v>238</v>
      </c>
      <c r="E5702" s="16">
        <v>212</v>
      </c>
      <c r="F5702" t="s">
        <v>239</v>
      </c>
      <c r="G5702" t="s">
        <v>240</v>
      </c>
      <c r="H5702" s="2" t="s">
        <v>25</v>
      </c>
      <c r="I5702">
        <v>200</v>
      </c>
      <c r="J5702" s="2" t="s">
        <v>87</v>
      </c>
      <c r="K5702">
        <v>100</v>
      </c>
      <c r="L5702">
        <v>1</v>
      </c>
      <c r="M5702">
        <v>1</v>
      </c>
      <c r="N5702" t="s">
        <v>27</v>
      </c>
      <c r="O5702" t="s">
        <v>27</v>
      </c>
      <c r="Q5702" t="s">
        <v>32</v>
      </c>
      <c r="R5702" t="s">
        <v>27</v>
      </c>
      <c r="S5702">
        <v>12</v>
      </c>
      <c r="T5702">
        <v>200</v>
      </c>
      <c r="U5702" t="s">
        <v>39</v>
      </c>
    </row>
    <row r="5703" spans="1:21" x14ac:dyDescent="0.35">
      <c r="A5703" t="s">
        <v>72</v>
      </c>
      <c r="B5703">
        <v>45</v>
      </c>
      <c r="C5703">
        <v>2024</v>
      </c>
      <c r="D5703" t="s">
        <v>238</v>
      </c>
      <c r="E5703" s="16">
        <v>212</v>
      </c>
      <c r="F5703" t="s">
        <v>239</v>
      </c>
      <c r="G5703" t="s">
        <v>240</v>
      </c>
      <c r="H5703" s="2" t="s">
        <v>25</v>
      </c>
      <c r="I5703">
        <v>80</v>
      </c>
      <c r="J5703" s="2" t="s">
        <v>121</v>
      </c>
      <c r="K5703">
        <v>120</v>
      </c>
      <c r="L5703">
        <v>2</v>
      </c>
      <c r="M5703">
        <v>1</v>
      </c>
      <c r="N5703" t="s">
        <v>32</v>
      </c>
      <c r="O5703" t="s">
        <v>32</v>
      </c>
      <c r="Q5703" t="s">
        <v>27</v>
      </c>
      <c r="R5703" t="s">
        <v>27</v>
      </c>
      <c r="S5703">
        <v>0</v>
      </c>
      <c r="T5703">
        <v>320</v>
      </c>
      <c r="U5703" t="s">
        <v>29</v>
      </c>
    </row>
    <row r="5704" spans="1:21" x14ac:dyDescent="0.35">
      <c r="A5704" t="s">
        <v>73</v>
      </c>
      <c r="B5704">
        <v>46</v>
      </c>
      <c r="C5704">
        <v>2024</v>
      </c>
      <c r="D5704" t="s">
        <v>238</v>
      </c>
      <c r="E5704" s="16">
        <v>212</v>
      </c>
      <c r="F5704" t="s">
        <v>239</v>
      </c>
      <c r="G5704" t="s">
        <v>240</v>
      </c>
      <c r="H5704" s="2" t="s">
        <v>25</v>
      </c>
      <c r="I5704">
        <v>200</v>
      </c>
      <c r="J5704" s="2" t="s">
        <v>87</v>
      </c>
      <c r="K5704">
        <v>2000</v>
      </c>
      <c r="L5704">
        <v>2</v>
      </c>
      <c r="M5704">
        <v>1</v>
      </c>
      <c r="N5704" t="s">
        <v>27</v>
      </c>
      <c r="O5704" t="s">
        <v>32</v>
      </c>
      <c r="Q5704" t="s">
        <v>27</v>
      </c>
      <c r="R5704" t="s">
        <v>27</v>
      </c>
      <c r="S5704">
        <v>24</v>
      </c>
      <c r="T5704">
        <v>100</v>
      </c>
      <c r="U5704" t="s">
        <v>39</v>
      </c>
    </row>
    <row r="5705" spans="1:21" x14ac:dyDescent="0.35">
      <c r="A5705" t="s">
        <v>74</v>
      </c>
      <c r="B5705">
        <v>47</v>
      </c>
      <c r="C5705">
        <v>2024</v>
      </c>
      <c r="D5705" t="s">
        <v>238</v>
      </c>
      <c r="E5705" s="16">
        <v>212</v>
      </c>
      <c r="F5705" t="s">
        <v>239</v>
      </c>
      <c r="G5705" t="s">
        <v>240</v>
      </c>
      <c r="H5705" s="2" t="s">
        <v>25</v>
      </c>
      <c r="I5705">
        <v>300</v>
      </c>
      <c r="J5705" s="2" t="s">
        <v>87</v>
      </c>
      <c r="K5705">
        <v>90</v>
      </c>
      <c r="L5705">
        <v>2</v>
      </c>
      <c r="M5705">
        <v>1</v>
      </c>
      <c r="N5705" t="s">
        <v>27</v>
      </c>
      <c r="O5705" t="s">
        <v>27</v>
      </c>
      <c r="P5705">
        <v>18</v>
      </c>
      <c r="Q5705" t="s">
        <v>27</v>
      </c>
      <c r="R5705" t="s">
        <v>27</v>
      </c>
      <c r="S5705">
        <v>32</v>
      </c>
      <c r="T5705">
        <v>200</v>
      </c>
      <c r="U5705" t="s">
        <v>242</v>
      </c>
    </row>
    <row r="5706" spans="1:21" x14ac:dyDescent="0.35">
      <c r="A5706" t="s">
        <v>75</v>
      </c>
      <c r="B5706">
        <v>48</v>
      </c>
      <c r="C5706">
        <v>2024</v>
      </c>
      <c r="D5706" t="s">
        <v>238</v>
      </c>
      <c r="E5706" s="16">
        <v>212</v>
      </c>
      <c r="F5706" t="s">
        <v>239</v>
      </c>
      <c r="G5706" t="s">
        <v>240</v>
      </c>
      <c r="H5706" s="2" t="s">
        <v>25</v>
      </c>
      <c r="I5706">
        <v>120</v>
      </c>
      <c r="J5706" s="2" t="s">
        <v>121</v>
      </c>
      <c r="K5706">
        <v>90</v>
      </c>
      <c r="L5706">
        <v>2</v>
      </c>
      <c r="M5706">
        <v>2</v>
      </c>
      <c r="N5706" t="s">
        <v>27</v>
      </c>
      <c r="O5706" t="s">
        <v>32</v>
      </c>
      <c r="P5706">
        <v>18</v>
      </c>
      <c r="Q5706" t="s">
        <v>27</v>
      </c>
      <c r="R5706" t="s">
        <v>27</v>
      </c>
      <c r="S5706">
        <v>32</v>
      </c>
      <c r="T5706">
        <v>63</v>
      </c>
      <c r="U5706" t="s">
        <v>29</v>
      </c>
    </row>
    <row r="5707" spans="1:21" x14ac:dyDescent="0.35">
      <c r="A5707" t="s">
        <v>76</v>
      </c>
      <c r="B5707">
        <v>49</v>
      </c>
      <c r="C5707">
        <v>2024</v>
      </c>
      <c r="D5707" t="s">
        <v>238</v>
      </c>
      <c r="E5707" s="16">
        <v>212</v>
      </c>
      <c r="F5707" t="s">
        <v>239</v>
      </c>
      <c r="G5707" t="s">
        <v>240</v>
      </c>
      <c r="H5707" s="2" t="s">
        <v>121</v>
      </c>
      <c r="J5707" s="2"/>
    </row>
    <row r="5708" spans="1:21" x14ac:dyDescent="0.35">
      <c r="A5708" t="s">
        <v>77</v>
      </c>
      <c r="B5708">
        <v>50</v>
      </c>
      <c r="C5708">
        <v>2024</v>
      </c>
      <c r="D5708" t="s">
        <v>238</v>
      </c>
      <c r="E5708" s="16">
        <v>212</v>
      </c>
      <c r="F5708" t="s">
        <v>239</v>
      </c>
      <c r="G5708" t="s">
        <v>240</v>
      </c>
      <c r="H5708" s="2" t="s">
        <v>25</v>
      </c>
      <c r="I5708">
        <v>115</v>
      </c>
      <c r="J5708" s="2" t="s">
        <v>87</v>
      </c>
      <c r="K5708">
        <v>80</v>
      </c>
      <c r="L5708">
        <v>2</v>
      </c>
      <c r="M5708">
        <v>1</v>
      </c>
      <c r="N5708" t="s">
        <v>27</v>
      </c>
      <c r="O5708" t="s">
        <v>27</v>
      </c>
      <c r="P5708">
        <v>18</v>
      </c>
      <c r="Q5708" t="s">
        <v>27</v>
      </c>
      <c r="R5708" t="s">
        <v>27</v>
      </c>
      <c r="S5708">
        <v>0</v>
      </c>
      <c r="T5708">
        <v>275</v>
      </c>
      <c r="U5708" t="s">
        <v>29</v>
      </c>
    </row>
    <row r="5709" spans="1:21" x14ac:dyDescent="0.35">
      <c r="A5709" t="s">
        <v>78</v>
      </c>
      <c r="B5709">
        <v>51</v>
      </c>
      <c r="C5709">
        <v>2024</v>
      </c>
      <c r="D5709" t="s">
        <v>238</v>
      </c>
      <c r="E5709" s="16">
        <v>212</v>
      </c>
      <c r="F5709" t="s">
        <v>239</v>
      </c>
      <c r="G5709" t="s">
        <v>240</v>
      </c>
      <c r="H5709" s="2" t="s">
        <v>25</v>
      </c>
      <c r="I5709">
        <v>80</v>
      </c>
      <c r="J5709" s="2" t="s">
        <v>121</v>
      </c>
      <c r="K5709">
        <v>35</v>
      </c>
      <c r="L5709">
        <v>2</v>
      </c>
      <c r="M5709">
        <v>1</v>
      </c>
      <c r="N5709" t="s">
        <v>32</v>
      </c>
      <c r="O5709" t="s">
        <v>27</v>
      </c>
      <c r="P5709">
        <v>18</v>
      </c>
      <c r="Q5709" t="s">
        <v>27</v>
      </c>
      <c r="R5709" t="s">
        <v>27</v>
      </c>
      <c r="S5709">
        <v>16</v>
      </c>
      <c r="T5709">
        <v>45</v>
      </c>
      <c r="U5709" t="s">
        <v>39</v>
      </c>
    </row>
    <row r="5710" spans="1:21" x14ac:dyDescent="0.35">
      <c r="A5710" t="s">
        <v>79</v>
      </c>
      <c r="B5710">
        <v>53</v>
      </c>
      <c r="C5710">
        <v>2024</v>
      </c>
      <c r="D5710" t="s">
        <v>238</v>
      </c>
      <c r="E5710" s="16">
        <v>212</v>
      </c>
      <c r="F5710" t="s">
        <v>239</v>
      </c>
      <c r="G5710" t="s">
        <v>240</v>
      </c>
      <c r="H5710" s="2" t="s">
        <v>25</v>
      </c>
      <c r="I5710">
        <v>720</v>
      </c>
      <c r="J5710" s="2" t="s">
        <v>121</v>
      </c>
      <c r="K5710">
        <v>160</v>
      </c>
      <c r="L5710">
        <v>2</v>
      </c>
      <c r="M5710">
        <v>1</v>
      </c>
      <c r="N5710" t="s">
        <v>27</v>
      </c>
      <c r="O5710" t="s">
        <v>27</v>
      </c>
      <c r="Q5710" t="s">
        <v>27</v>
      </c>
      <c r="R5710" t="s">
        <v>27</v>
      </c>
      <c r="S5710">
        <v>24</v>
      </c>
      <c r="T5710">
        <v>415</v>
      </c>
      <c r="U5710" t="s">
        <v>29</v>
      </c>
    </row>
    <row r="5711" spans="1:21" x14ac:dyDescent="0.35">
      <c r="A5711" t="s">
        <v>80</v>
      </c>
      <c r="B5711">
        <v>54</v>
      </c>
      <c r="C5711">
        <v>2024</v>
      </c>
      <c r="D5711" t="s">
        <v>238</v>
      </c>
      <c r="E5711" s="16">
        <v>212</v>
      </c>
      <c r="F5711" t="s">
        <v>239</v>
      </c>
      <c r="G5711" t="s">
        <v>240</v>
      </c>
      <c r="H5711" s="2" t="s">
        <v>25</v>
      </c>
      <c r="I5711">
        <v>150</v>
      </c>
      <c r="J5711" s="2" t="s">
        <v>87</v>
      </c>
      <c r="K5711">
        <v>80</v>
      </c>
      <c r="L5711">
        <v>2</v>
      </c>
      <c r="M5711">
        <v>1</v>
      </c>
      <c r="N5711" t="s">
        <v>27</v>
      </c>
      <c r="O5711" t="s">
        <v>27</v>
      </c>
      <c r="Q5711" t="s">
        <v>27</v>
      </c>
      <c r="R5711" t="s">
        <v>27</v>
      </c>
      <c r="S5711">
        <v>32</v>
      </c>
      <c r="T5711">
        <v>200</v>
      </c>
      <c r="U5711" t="s">
        <v>29</v>
      </c>
    </row>
    <row r="5712" spans="1:21" x14ac:dyDescent="0.35">
      <c r="A5712" t="s">
        <v>81</v>
      </c>
      <c r="B5712">
        <v>55</v>
      </c>
      <c r="C5712">
        <v>2024</v>
      </c>
      <c r="D5712" t="s">
        <v>238</v>
      </c>
      <c r="E5712" s="16">
        <v>212</v>
      </c>
      <c r="F5712" t="s">
        <v>239</v>
      </c>
      <c r="G5712" t="s">
        <v>240</v>
      </c>
      <c r="H5712" s="2" t="s">
        <v>25</v>
      </c>
      <c r="I5712">
        <v>130</v>
      </c>
      <c r="J5712" s="2" t="s">
        <v>121</v>
      </c>
      <c r="K5712">
        <v>40</v>
      </c>
      <c r="L5712">
        <v>2</v>
      </c>
      <c r="M5712">
        <v>2</v>
      </c>
      <c r="N5712" t="s">
        <v>27</v>
      </c>
      <c r="O5712" t="s">
        <v>27</v>
      </c>
      <c r="Q5712" t="s">
        <v>27</v>
      </c>
      <c r="R5712" t="s">
        <v>27</v>
      </c>
      <c r="S5712">
        <v>40</v>
      </c>
      <c r="T5712">
        <v>51</v>
      </c>
      <c r="U5712" t="s">
        <v>39</v>
      </c>
    </row>
    <row r="5713" spans="1:21" x14ac:dyDescent="0.35">
      <c r="A5713" t="s">
        <v>21</v>
      </c>
      <c r="B5713">
        <v>1</v>
      </c>
      <c r="C5713">
        <v>2024</v>
      </c>
      <c r="D5713" t="s">
        <v>243</v>
      </c>
      <c r="E5713" s="16">
        <v>213</v>
      </c>
      <c r="F5713" t="s">
        <v>239</v>
      </c>
      <c r="G5713" t="s">
        <v>240</v>
      </c>
      <c r="H5713" t="s">
        <v>121</v>
      </c>
      <c r="K5713" s="2"/>
    </row>
    <row r="5714" spans="1:21" x14ac:dyDescent="0.35">
      <c r="A5714" t="s">
        <v>30</v>
      </c>
      <c r="B5714">
        <v>2</v>
      </c>
      <c r="C5714">
        <v>2024</v>
      </c>
      <c r="D5714" t="s">
        <v>243</v>
      </c>
      <c r="E5714" s="16">
        <v>213</v>
      </c>
      <c r="F5714" t="s">
        <v>239</v>
      </c>
      <c r="G5714" t="s">
        <v>240</v>
      </c>
      <c r="H5714" t="s">
        <v>88</v>
      </c>
      <c r="I5714">
        <v>350</v>
      </c>
      <c r="J5714" t="s">
        <v>121</v>
      </c>
      <c r="K5714" s="2">
        <v>0</v>
      </c>
      <c r="L5714">
        <v>0</v>
      </c>
      <c r="M5714">
        <v>0</v>
      </c>
      <c r="N5714" t="s">
        <v>27</v>
      </c>
      <c r="O5714" t="s">
        <v>27</v>
      </c>
      <c r="Q5714" t="s">
        <v>27</v>
      </c>
      <c r="R5714" t="s">
        <v>27</v>
      </c>
      <c r="S5714">
        <v>0</v>
      </c>
      <c r="T5714">
        <v>250</v>
      </c>
      <c r="U5714" t="s">
        <v>27</v>
      </c>
    </row>
    <row r="5715" spans="1:21" x14ac:dyDescent="0.35">
      <c r="A5715" t="s">
        <v>33</v>
      </c>
      <c r="B5715">
        <v>4</v>
      </c>
      <c r="C5715">
        <v>2024</v>
      </c>
      <c r="D5715" t="s">
        <v>243</v>
      </c>
      <c r="E5715" s="16">
        <v>213</v>
      </c>
      <c r="F5715" t="s">
        <v>239</v>
      </c>
      <c r="G5715" t="s">
        <v>240</v>
      </c>
      <c r="H5715" t="s">
        <v>121</v>
      </c>
      <c r="K5715" s="17"/>
    </row>
    <row r="5716" spans="1:21" x14ac:dyDescent="0.35">
      <c r="A5716" t="s">
        <v>34</v>
      </c>
      <c r="B5716">
        <v>5</v>
      </c>
      <c r="C5716">
        <v>2024</v>
      </c>
      <c r="D5716" t="s">
        <v>243</v>
      </c>
      <c r="E5716" s="16">
        <v>213</v>
      </c>
      <c r="F5716" t="s">
        <v>239</v>
      </c>
      <c r="G5716" t="s">
        <v>240</v>
      </c>
      <c r="H5716" t="s">
        <v>121</v>
      </c>
      <c r="K5716" s="17"/>
    </row>
    <row r="5717" spans="1:21" x14ac:dyDescent="0.35">
      <c r="A5717" t="s">
        <v>35</v>
      </c>
      <c r="B5717">
        <v>6</v>
      </c>
      <c r="C5717">
        <v>2024</v>
      </c>
      <c r="D5717" t="s">
        <v>243</v>
      </c>
      <c r="E5717" s="16">
        <v>213</v>
      </c>
      <c r="F5717" t="s">
        <v>239</v>
      </c>
      <c r="G5717" t="s">
        <v>240</v>
      </c>
      <c r="H5717" t="s">
        <v>121</v>
      </c>
      <c r="K5717" s="17"/>
    </row>
    <row r="5718" spans="1:21" x14ac:dyDescent="0.35">
      <c r="A5718" t="s">
        <v>36</v>
      </c>
      <c r="B5718">
        <v>8</v>
      </c>
      <c r="C5718">
        <v>2024</v>
      </c>
      <c r="D5718" t="s">
        <v>243</v>
      </c>
      <c r="E5718" s="16">
        <v>213</v>
      </c>
      <c r="F5718" t="s">
        <v>239</v>
      </c>
      <c r="G5718" t="s">
        <v>240</v>
      </c>
      <c r="H5718" t="s">
        <v>121</v>
      </c>
      <c r="K5718" s="17"/>
    </row>
    <row r="5719" spans="1:21" x14ac:dyDescent="0.35">
      <c r="A5719" t="s">
        <v>37</v>
      </c>
      <c r="B5719">
        <v>9</v>
      </c>
      <c r="C5719">
        <v>2024</v>
      </c>
      <c r="D5719" t="s">
        <v>243</v>
      </c>
      <c r="E5719" s="16">
        <v>213</v>
      </c>
      <c r="F5719" t="s">
        <v>239</v>
      </c>
      <c r="G5719" t="s">
        <v>240</v>
      </c>
      <c r="H5719" t="s">
        <v>25</v>
      </c>
      <c r="I5719">
        <v>220</v>
      </c>
      <c r="J5719" t="s">
        <v>87</v>
      </c>
      <c r="K5719" s="2">
        <v>40</v>
      </c>
      <c r="L5719">
        <v>1</v>
      </c>
      <c r="M5719">
        <v>0</v>
      </c>
      <c r="N5719" t="s">
        <v>27</v>
      </c>
      <c r="O5719" t="s">
        <v>27</v>
      </c>
      <c r="Q5719" t="s">
        <v>27</v>
      </c>
      <c r="R5719" t="s">
        <v>27</v>
      </c>
      <c r="S5719">
        <v>0</v>
      </c>
      <c r="T5719">
        <v>200</v>
      </c>
      <c r="U5719" t="s">
        <v>27</v>
      </c>
    </row>
    <row r="5720" spans="1:21" x14ac:dyDescent="0.35">
      <c r="A5720" t="s">
        <v>38</v>
      </c>
      <c r="B5720">
        <v>10</v>
      </c>
      <c r="C5720">
        <v>2024</v>
      </c>
      <c r="D5720" t="s">
        <v>243</v>
      </c>
      <c r="E5720" s="16">
        <v>213</v>
      </c>
      <c r="F5720" t="s">
        <v>239</v>
      </c>
      <c r="G5720" t="s">
        <v>240</v>
      </c>
      <c r="H5720" t="s">
        <v>88</v>
      </c>
      <c r="I5720">
        <v>181</v>
      </c>
      <c r="J5720" t="s">
        <v>121</v>
      </c>
      <c r="K5720" s="2">
        <v>0</v>
      </c>
      <c r="L5720">
        <v>0</v>
      </c>
      <c r="M5720">
        <v>0</v>
      </c>
      <c r="N5720" t="s">
        <v>27</v>
      </c>
      <c r="O5720" t="s">
        <v>27</v>
      </c>
      <c r="Q5720" t="s">
        <v>27</v>
      </c>
      <c r="R5720" t="s">
        <v>27</v>
      </c>
      <c r="S5720">
        <v>0</v>
      </c>
      <c r="T5720" t="s">
        <v>28</v>
      </c>
      <c r="U5720" t="s">
        <v>27</v>
      </c>
    </row>
    <row r="5721" spans="1:21" x14ac:dyDescent="0.35">
      <c r="A5721" t="s">
        <v>40</v>
      </c>
      <c r="B5721">
        <v>11</v>
      </c>
      <c r="C5721">
        <v>2024</v>
      </c>
      <c r="D5721" t="s">
        <v>243</v>
      </c>
      <c r="E5721" s="16">
        <v>213</v>
      </c>
      <c r="F5721" t="s">
        <v>239</v>
      </c>
      <c r="G5721" t="s">
        <v>240</v>
      </c>
      <c r="H5721" t="s">
        <v>121</v>
      </c>
      <c r="K5721" s="17"/>
    </row>
    <row r="5722" spans="1:21" x14ac:dyDescent="0.35">
      <c r="A5722" t="s">
        <v>41</v>
      </c>
      <c r="B5722">
        <v>12</v>
      </c>
      <c r="C5722">
        <v>2024</v>
      </c>
      <c r="D5722" t="s">
        <v>243</v>
      </c>
      <c r="E5722" s="16">
        <v>213</v>
      </c>
      <c r="F5722" t="s">
        <v>239</v>
      </c>
      <c r="G5722" t="s">
        <v>240</v>
      </c>
      <c r="H5722" t="s">
        <v>121</v>
      </c>
      <c r="K5722" s="17"/>
    </row>
    <row r="5723" spans="1:21" x14ac:dyDescent="0.35">
      <c r="A5723" t="s">
        <v>42</v>
      </c>
      <c r="B5723">
        <v>13</v>
      </c>
      <c r="C5723">
        <v>2024</v>
      </c>
      <c r="D5723" t="s">
        <v>243</v>
      </c>
      <c r="E5723" s="16">
        <v>213</v>
      </c>
      <c r="F5723" t="s">
        <v>239</v>
      </c>
      <c r="G5723" t="s">
        <v>240</v>
      </c>
      <c r="H5723" t="s">
        <v>121</v>
      </c>
      <c r="K5723" s="17"/>
    </row>
    <row r="5724" spans="1:21" x14ac:dyDescent="0.35">
      <c r="A5724" t="s">
        <v>43</v>
      </c>
      <c r="B5724">
        <v>15</v>
      </c>
      <c r="C5724">
        <v>2024</v>
      </c>
      <c r="D5724" t="s">
        <v>243</v>
      </c>
      <c r="E5724" s="16">
        <v>213</v>
      </c>
      <c r="F5724" t="s">
        <v>239</v>
      </c>
      <c r="G5724" t="s">
        <v>240</v>
      </c>
      <c r="H5724" t="s">
        <v>121</v>
      </c>
      <c r="K5724" s="17"/>
    </row>
    <row r="5725" spans="1:21" x14ac:dyDescent="0.35">
      <c r="A5725" t="s">
        <v>44</v>
      </c>
      <c r="B5725">
        <v>16</v>
      </c>
      <c r="C5725">
        <v>2024</v>
      </c>
      <c r="D5725" t="s">
        <v>243</v>
      </c>
      <c r="E5725" s="16">
        <v>213</v>
      </c>
      <c r="F5725" t="s">
        <v>239</v>
      </c>
      <c r="G5725" t="s">
        <v>240</v>
      </c>
      <c r="H5725" t="s">
        <v>121</v>
      </c>
      <c r="K5725" s="17"/>
    </row>
    <row r="5726" spans="1:21" x14ac:dyDescent="0.35">
      <c r="A5726" t="s">
        <v>45</v>
      </c>
      <c r="B5726">
        <v>17</v>
      </c>
      <c r="C5726">
        <v>2024</v>
      </c>
      <c r="D5726" t="s">
        <v>243</v>
      </c>
      <c r="E5726" s="16">
        <v>213</v>
      </c>
      <c r="F5726" t="s">
        <v>239</v>
      </c>
      <c r="G5726" t="s">
        <v>240</v>
      </c>
      <c r="H5726" t="s">
        <v>121</v>
      </c>
      <c r="K5726" s="17"/>
    </row>
    <row r="5727" spans="1:21" x14ac:dyDescent="0.35">
      <c r="A5727" t="s">
        <v>46</v>
      </c>
      <c r="B5727">
        <v>18</v>
      </c>
      <c r="C5727">
        <v>2024</v>
      </c>
      <c r="D5727" t="s">
        <v>243</v>
      </c>
      <c r="E5727" s="16">
        <v>213</v>
      </c>
      <c r="F5727" t="s">
        <v>239</v>
      </c>
      <c r="G5727" t="s">
        <v>240</v>
      </c>
      <c r="H5727" t="s">
        <v>121</v>
      </c>
      <c r="K5727" s="17"/>
    </row>
    <row r="5728" spans="1:21" x14ac:dyDescent="0.35">
      <c r="A5728" t="s">
        <v>47</v>
      </c>
      <c r="B5728">
        <v>19</v>
      </c>
      <c r="C5728">
        <v>2024</v>
      </c>
      <c r="D5728" t="s">
        <v>243</v>
      </c>
      <c r="E5728" s="16">
        <v>213</v>
      </c>
      <c r="F5728" t="s">
        <v>239</v>
      </c>
      <c r="G5728" t="s">
        <v>240</v>
      </c>
      <c r="H5728" t="s">
        <v>121</v>
      </c>
      <c r="K5728" s="17"/>
    </row>
    <row r="5729" spans="1:21" x14ac:dyDescent="0.35">
      <c r="A5729" t="s">
        <v>48</v>
      </c>
      <c r="B5729">
        <v>20</v>
      </c>
      <c r="C5729">
        <v>2024</v>
      </c>
      <c r="D5729" t="s">
        <v>243</v>
      </c>
      <c r="E5729" s="16">
        <v>213</v>
      </c>
      <c r="F5729" t="s">
        <v>239</v>
      </c>
      <c r="G5729" t="s">
        <v>240</v>
      </c>
      <c r="H5729" t="s">
        <v>121</v>
      </c>
      <c r="K5729" s="17"/>
    </row>
    <row r="5730" spans="1:21" x14ac:dyDescent="0.35">
      <c r="A5730" t="s">
        <v>49</v>
      </c>
      <c r="B5730">
        <v>21</v>
      </c>
      <c r="C5730">
        <v>2024</v>
      </c>
      <c r="D5730" t="s">
        <v>243</v>
      </c>
      <c r="E5730" s="16">
        <v>213</v>
      </c>
      <c r="F5730" t="s">
        <v>239</v>
      </c>
      <c r="G5730" t="s">
        <v>240</v>
      </c>
      <c r="H5730" t="s">
        <v>121</v>
      </c>
      <c r="K5730" s="17"/>
    </row>
    <row r="5731" spans="1:21" x14ac:dyDescent="0.35">
      <c r="A5731" t="s">
        <v>50</v>
      </c>
      <c r="B5731">
        <v>22</v>
      </c>
      <c r="C5731">
        <v>2024</v>
      </c>
      <c r="D5731" t="s">
        <v>243</v>
      </c>
      <c r="E5731" s="16">
        <v>213</v>
      </c>
      <c r="F5731" t="s">
        <v>239</v>
      </c>
      <c r="G5731" t="s">
        <v>240</v>
      </c>
      <c r="H5731" t="s">
        <v>121</v>
      </c>
      <c r="K5731" s="17"/>
    </row>
    <row r="5732" spans="1:21" x14ac:dyDescent="0.35">
      <c r="A5732" t="s">
        <v>51</v>
      </c>
      <c r="B5732">
        <v>23</v>
      </c>
      <c r="C5732">
        <v>2024</v>
      </c>
      <c r="D5732" t="s">
        <v>243</v>
      </c>
      <c r="E5732" s="16">
        <v>213</v>
      </c>
      <c r="F5732" t="s">
        <v>239</v>
      </c>
      <c r="G5732" t="s">
        <v>240</v>
      </c>
      <c r="H5732" t="s">
        <v>121</v>
      </c>
      <c r="K5732" s="17"/>
    </row>
    <row r="5733" spans="1:21" x14ac:dyDescent="0.35">
      <c r="A5733" t="s">
        <v>52</v>
      </c>
      <c r="B5733">
        <v>24</v>
      </c>
      <c r="C5733">
        <v>2024</v>
      </c>
      <c r="D5733" t="s">
        <v>243</v>
      </c>
      <c r="E5733" s="16">
        <v>213</v>
      </c>
      <c r="F5733" t="s">
        <v>239</v>
      </c>
      <c r="G5733" t="s">
        <v>240</v>
      </c>
      <c r="H5733" t="s">
        <v>121</v>
      </c>
      <c r="K5733" s="17"/>
    </row>
    <row r="5734" spans="1:21" x14ac:dyDescent="0.35">
      <c r="A5734" t="s">
        <v>53</v>
      </c>
      <c r="B5734">
        <v>25</v>
      </c>
      <c r="C5734">
        <v>2024</v>
      </c>
      <c r="D5734" t="s">
        <v>243</v>
      </c>
      <c r="E5734" s="16">
        <v>213</v>
      </c>
      <c r="F5734" t="s">
        <v>239</v>
      </c>
      <c r="G5734" t="s">
        <v>240</v>
      </c>
      <c r="H5734" t="s">
        <v>25</v>
      </c>
      <c r="I5734">
        <v>225</v>
      </c>
      <c r="J5734" t="s">
        <v>87</v>
      </c>
      <c r="K5734" s="2">
        <v>75</v>
      </c>
      <c r="L5734">
        <v>1</v>
      </c>
      <c r="M5734">
        <v>1</v>
      </c>
      <c r="N5734" t="s">
        <v>27</v>
      </c>
      <c r="O5734" t="s">
        <v>27</v>
      </c>
      <c r="Q5734" t="s">
        <v>32</v>
      </c>
      <c r="R5734" t="s">
        <v>27</v>
      </c>
      <c r="S5734">
        <v>12</v>
      </c>
      <c r="T5734">
        <v>0</v>
      </c>
      <c r="U5734" t="s">
        <v>27</v>
      </c>
    </row>
    <row r="5735" spans="1:21" x14ac:dyDescent="0.35">
      <c r="A5735" t="s">
        <v>54</v>
      </c>
      <c r="B5735">
        <v>26</v>
      </c>
      <c r="C5735">
        <v>2024</v>
      </c>
      <c r="D5735" t="s">
        <v>243</v>
      </c>
      <c r="E5735" s="16">
        <v>213</v>
      </c>
      <c r="F5735" t="s">
        <v>239</v>
      </c>
      <c r="G5735" t="s">
        <v>240</v>
      </c>
      <c r="H5735" t="s">
        <v>121</v>
      </c>
      <c r="K5735" s="17"/>
    </row>
    <row r="5736" spans="1:21" x14ac:dyDescent="0.35">
      <c r="A5736" t="s">
        <v>55</v>
      </c>
      <c r="B5736">
        <v>27</v>
      </c>
      <c r="C5736">
        <v>2024</v>
      </c>
      <c r="D5736" t="s">
        <v>243</v>
      </c>
      <c r="E5736" s="16">
        <v>213</v>
      </c>
      <c r="F5736" t="s">
        <v>239</v>
      </c>
      <c r="G5736" t="s">
        <v>240</v>
      </c>
      <c r="H5736" t="s">
        <v>121</v>
      </c>
      <c r="K5736" s="17"/>
    </row>
    <row r="5737" spans="1:21" x14ac:dyDescent="0.35">
      <c r="A5737" t="s">
        <v>56</v>
      </c>
      <c r="B5737">
        <v>28</v>
      </c>
      <c r="C5737">
        <v>2024</v>
      </c>
      <c r="D5737" t="s">
        <v>243</v>
      </c>
      <c r="E5737" s="16">
        <v>213</v>
      </c>
      <c r="F5737" t="s">
        <v>239</v>
      </c>
      <c r="G5737" t="s">
        <v>240</v>
      </c>
      <c r="H5737" t="s">
        <v>121</v>
      </c>
      <c r="K5737" s="17"/>
    </row>
    <row r="5738" spans="1:21" x14ac:dyDescent="0.35">
      <c r="A5738" t="s">
        <v>57</v>
      </c>
      <c r="B5738">
        <v>29</v>
      </c>
      <c r="C5738">
        <v>2024</v>
      </c>
      <c r="D5738" t="s">
        <v>243</v>
      </c>
      <c r="E5738" s="16">
        <v>213</v>
      </c>
      <c r="F5738" t="s">
        <v>239</v>
      </c>
      <c r="G5738" t="s">
        <v>240</v>
      </c>
      <c r="H5738" t="s">
        <v>121</v>
      </c>
      <c r="K5738" s="17"/>
    </row>
    <row r="5739" spans="1:21" x14ac:dyDescent="0.35">
      <c r="A5739" t="s">
        <v>58</v>
      </c>
      <c r="B5739">
        <v>30</v>
      </c>
      <c r="C5739">
        <v>2024</v>
      </c>
      <c r="D5739" t="s">
        <v>243</v>
      </c>
      <c r="E5739" s="16">
        <v>213</v>
      </c>
      <c r="F5739" t="s">
        <v>239</v>
      </c>
      <c r="G5739" t="s">
        <v>240</v>
      </c>
      <c r="H5739" t="s">
        <v>121</v>
      </c>
      <c r="K5739" s="17"/>
    </row>
    <row r="5740" spans="1:21" x14ac:dyDescent="0.35">
      <c r="A5740" t="s">
        <v>59</v>
      </c>
      <c r="B5740">
        <v>31</v>
      </c>
      <c r="C5740">
        <v>2024</v>
      </c>
      <c r="D5740" t="s">
        <v>243</v>
      </c>
      <c r="E5740" s="16">
        <v>213</v>
      </c>
      <c r="F5740" t="s">
        <v>239</v>
      </c>
      <c r="G5740" t="s">
        <v>240</v>
      </c>
      <c r="H5740" t="s">
        <v>121</v>
      </c>
      <c r="K5740" s="17"/>
    </row>
    <row r="5741" spans="1:21" x14ac:dyDescent="0.35">
      <c r="A5741" t="s">
        <v>60</v>
      </c>
      <c r="B5741">
        <v>32</v>
      </c>
      <c r="C5741">
        <v>2024</v>
      </c>
      <c r="D5741" t="s">
        <v>243</v>
      </c>
      <c r="E5741" s="16">
        <v>213</v>
      </c>
      <c r="F5741" t="s">
        <v>239</v>
      </c>
      <c r="G5741" t="s">
        <v>240</v>
      </c>
      <c r="H5741" t="s">
        <v>121</v>
      </c>
      <c r="K5741" s="17"/>
    </row>
    <row r="5742" spans="1:21" x14ac:dyDescent="0.35">
      <c r="A5742" t="s">
        <v>61</v>
      </c>
      <c r="B5742">
        <v>33</v>
      </c>
      <c r="C5742">
        <v>2024</v>
      </c>
      <c r="D5742" t="s">
        <v>243</v>
      </c>
      <c r="E5742" s="16">
        <v>213</v>
      </c>
      <c r="F5742" t="s">
        <v>239</v>
      </c>
      <c r="G5742" t="s">
        <v>240</v>
      </c>
      <c r="H5742" t="s">
        <v>121</v>
      </c>
      <c r="K5742" s="17"/>
    </row>
    <row r="5743" spans="1:21" x14ac:dyDescent="0.35">
      <c r="A5743" t="s">
        <v>62</v>
      </c>
      <c r="B5743">
        <v>34</v>
      </c>
      <c r="C5743">
        <v>2024</v>
      </c>
      <c r="D5743" t="s">
        <v>243</v>
      </c>
      <c r="E5743" s="16">
        <v>213</v>
      </c>
      <c r="F5743" t="s">
        <v>239</v>
      </c>
      <c r="G5743" t="s">
        <v>240</v>
      </c>
      <c r="H5743" t="s">
        <v>121</v>
      </c>
      <c r="K5743" s="17"/>
    </row>
    <row r="5744" spans="1:21" x14ac:dyDescent="0.35">
      <c r="A5744" t="s">
        <v>63</v>
      </c>
      <c r="B5744">
        <v>35</v>
      </c>
      <c r="C5744">
        <v>2024</v>
      </c>
      <c r="D5744" t="s">
        <v>243</v>
      </c>
      <c r="E5744" s="16">
        <v>213</v>
      </c>
      <c r="F5744" t="s">
        <v>239</v>
      </c>
      <c r="G5744" t="s">
        <v>240</v>
      </c>
      <c r="H5744" t="s">
        <v>121</v>
      </c>
      <c r="K5744" s="17"/>
    </row>
    <row r="5745" spans="1:21" x14ac:dyDescent="0.35">
      <c r="A5745" t="s">
        <v>64</v>
      </c>
      <c r="B5745">
        <v>36</v>
      </c>
      <c r="C5745">
        <v>2024</v>
      </c>
      <c r="D5745" t="s">
        <v>243</v>
      </c>
      <c r="E5745" s="16">
        <v>213</v>
      </c>
      <c r="F5745" t="s">
        <v>239</v>
      </c>
      <c r="G5745" t="s">
        <v>240</v>
      </c>
      <c r="H5745" t="s">
        <v>121</v>
      </c>
      <c r="K5745" s="17"/>
    </row>
    <row r="5746" spans="1:21" x14ac:dyDescent="0.35">
      <c r="A5746" t="s">
        <v>65</v>
      </c>
      <c r="B5746">
        <v>37</v>
      </c>
      <c r="C5746">
        <v>2024</v>
      </c>
      <c r="D5746" t="s">
        <v>243</v>
      </c>
      <c r="E5746" s="16">
        <v>213</v>
      </c>
      <c r="F5746" t="s">
        <v>239</v>
      </c>
      <c r="G5746" t="s">
        <v>240</v>
      </c>
      <c r="H5746" t="s">
        <v>121</v>
      </c>
      <c r="K5746" s="17"/>
    </row>
    <row r="5747" spans="1:21" x14ac:dyDescent="0.35">
      <c r="A5747" t="s">
        <v>66</v>
      </c>
      <c r="B5747">
        <v>38</v>
      </c>
      <c r="C5747">
        <v>2024</v>
      </c>
      <c r="D5747" t="s">
        <v>243</v>
      </c>
      <c r="E5747" s="16">
        <v>213</v>
      </c>
      <c r="F5747" t="s">
        <v>239</v>
      </c>
      <c r="G5747" t="s">
        <v>240</v>
      </c>
      <c r="H5747" t="s">
        <v>121</v>
      </c>
      <c r="K5747" s="17"/>
    </row>
    <row r="5748" spans="1:21" x14ac:dyDescent="0.35">
      <c r="A5748" t="s">
        <v>67</v>
      </c>
      <c r="B5748">
        <v>39</v>
      </c>
      <c r="C5748">
        <v>2024</v>
      </c>
      <c r="D5748" t="s">
        <v>243</v>
      </c>
      <c r="E5748" s="16">
        <v>213</v>
      </c>
      <c r="F5748" t="s">
        <v>239</v>
      </c>
      <c r="G5748" t="s">
        <v>240</v>
      </c>
      <c r="H5748" t="s">
        <v>121</v>
      </c>
      <c r="K5748" s="17"/>
    </row>
    <row r="5749" spans="1:21" x14ac:dyDescent="0.35">
      <c r="A5749" t="s">
        <v>68</v>
      </c>
      <c r="B5749">
        <v>40</v>
      </c>
      <c r="C5749">
        <v>2024</v>
      </c>
      <c r="D5749" t="s">
        <v>243</v>
      </c>
      <c r="E5749" s="16">
        <v>213</v>
      </c>
      <c r="F5749" t="s">
        <v>239</v>
      </c>
      <c r="G5749" t="s">
        <v>240</v>
      </c>
      <c r="H5749" t="s">
        <v>121</v>
      </c>
      <c r="K5749" s="17"/>
    </row>
    <row r="5750" spans="1:21" x14ac:dyDescent="0.35">
      <c r="A5750" t="s">
        <v>69</v>
      </c>
      <c r="B5750">
        <v>41</v>
      </c>
      <c r="C5750">
        <v>2024</v>
      </c>
      <c r="D5750" t="s">
        <v>243</v>
      </c>
      <c r="E5750" s="16">
        <v>213</v>
      </c>
      <c r="F5750" t="s">
        <v>239</v>
      </c>
      <c r="G5750" t="s">
        <v>240</v>
      </c>
      <c r="H5750" t="s">
        <v>121</v>
      </c>
      <c r="K5750" s="17"/>
    </row>
    <row r="5751" spans="1:21" x14ac:dyDescent="0.35">
      <c r="A5751" t="s">
        <v>70</v>
      </c>
      <c r="B5751">
        <v>42</v>
      </c>
      <c r="C5751">
        <v>2024</v>
      </c>
      <c r="D5751" t="s">
        <v>243</v>
      </c>
      <c r="E5751" s="16">
        <v>213</v>
      </c>
      <c r="F5751" t="s">
        <v>239</v>
      </c>
      <c r="G5751" t="s">
        <v>240</v>
      </c>
      <c r="H5751" t="s">
        <v>121</v>
      </c>
      <c r="K5751" s="17"/>
    </row>
    <row r="5752" spans="1:21" x14ac:dyDescent="0.35">
      <c r="A5752" t="s">
        <v>71</v>
      </c>
      <c r="B5752">
        <v>44</v>
      </c>
      <c r="C5752">
        <v>2024</v>
      </c>
      <c r="D5752" t="s">
        <v>243</v>
      </c>
      <c r="E5752" s="16">
        <v>213</v>
      </c>
      <c r="F5752" t="s">
        <v>239</v>
      </c>
      <c r="G5752" t="s">
        <v>240</v>
      </c>
      <c r="H5752" t="s">
        <v>25</v>
      </c>
      <c r="I5752">
        <v>200</v>
      </c>
      <c r="J5752" t="s">
        <v>87</v>
      </c>
      <c r="K5752" s="2">
        <v>2000</v>
      </c>
      <c r="L5752">
        <v>1</v>
      </c>
      <c r="M5752">
        <v>1</v>
      </c>
      <c r="N5752" t="s">
        <v>27</v>
      </c>
      <c r="O5752" t="s">
        <v>27</v>
      </c>
      <c r="Q5752" t="s">
        <v>32</v>
      </c>
      <c r="R5752" t="s">
        <v>27</v>
      </c>
      <c r="S5752">
        <v>12</v>
      </c>
      <c r="T5752">
        <v>200</v>
      </c>
      <c r="U5752" t="s">
        <v>27</v>
      </c>
    </row>
    <row r="5753" spans="1:21" x14ac:dyDescent="0.35">
      <c r="A5753" t="s">
        <v>72</v>
      </c>
      <c r="B5753">
        <v>45</v>
      </c>
      <c r="C5753">
        <v>2024</v>
      </c>
      <c r="D5753" t="s">
        <v>243</v>
      </c>
      <c r="E5753" s="16">
        <v>213</v>
      </c>
      <c r="F5753" t="s">
        <v>239</v>
      </c>
      <c r="G5753" t="s">
        <v>240</v>
      </c>
      <c r="H5753" t="s">
        <v>121</v>
      </c>
      <c r="K5753" s="17"/>
    </row>
    <row r="5754" spans="1:21" x14ac:dyDescent="0.35">
      <c r="A5754" t="s">
        <v>73</v>
      </c>
      <c r="B5754">
        <v>46</v>
      </c>
      <c r="C5754">
        <v>2024</v>
      </c>
      <c r="D5754" t="s">
        <v>243</v>
      </c>
      <c r="E5754" s="16">
        <v>213</v>
      </c>
      <c r="F5754" t="s">
        <v>239</v>
      </c>
      <c r="G5754" t="s">
        <v>240</v>
      </c>
      <c r="H5754" t="s">
        <v>25</v>
      </c>
      <c r="I5754">
        <v>200</v>
      </c>
      <c r="J5754" t="s">
        <v>87</v>
      </c>
      <c r="K5754" s="2">
        <v>40</v>
      </c>
      <c r="L5754">
        <v>1</v>
      </c>
      <c r="M5754">
        <v>1</v>
      </c>
      <c r="N5754" t="s">
        <v>27</v>
      </c>
      <c r="O5754" t="s">
        <v>32</v>
      </c>
      <c r="Q5754" t="s">
        <v>32</v>
      </c>
      <c r="R5754" t="s">
        <v>27</v>
      </c>
      <c r="S5754">
        <v>24</v>
      </c>
      <c r="T5754">
        <v>100</v>
      </c>
      <c r="U5754" t="s">
        <v>39</v>
      </c>
    </row>
    <row r="5755" spans="1:21" x14ac:dyDescent="0.35">
      <c r="A5755" t="s">
        <v>74</v>
      </c>
      <c r="B5755">
        <v>47</v>
      </c>
      <c r="C5755">
        <v>2024</v>
      </c>
      <c r="D5755" t="s">
        <v>243</v>
      </c>
      <c r="E5755" s="16">
        <v>213</v>
      </c>
      <c r="F5755" t="s">
        <v>239</v>
      </c>
      <c r="G5755" t="s">
        <v>240</v>
      </c>
      <c r="H5755" t="s">
        <v>121</v>
      </c>
      <c r="K5755" s="17"/>
    </row>
    <row r="5756" spans="1:21" x14ac:dyDescent="0.35">
      <c r="A5756" t="s">
        <v>75</v>
      </c>
      <c r="B5756">
        <v>48</v>
      </c>
      <c r="C5756">
        <v>2024</v>
      </c>
      <c r="D5756" t="s">
        <v>243</v>
      </c>
      <c r="E5756" s="16">
        <v>213</v>
      </c>
      <c r="F5756" t="s">
        <v>239</v>
      </c>
      <c r="G5756" t="s">
        <v>240</v>
      </c>
      <c r="H5756" t="s">
        <v>25</v>
      </c>
      <c r="I5756">
        <v>60</v>
      </c>
      <c r="J5756" t="s">
        <v>121</v>
      </c>
      <c r="K5756" s="2">
        <v>0</v>
      </c>
      <c r="L5756">
        <v>0</v>
      </c>
      <c r="M5756">
        <v>0</v>
      </c>
      <c r="N5756" t="s">
        <v>27</v>
      </c>
      <c r="O5756" t="s">
        <v>32</v>
      </c>
      <c r="P5756">
        <v>18</v>
      </c>
      <c r="Q5756" t="s">
        <v>32</v>
      </c>
      <c r="R5756" t="s">
        <v>27</v>
      </c>
      <c r="S5756">
        <v>16</v>
      </c>
      <c r="T5756">
        <v>30</v>
      </c>
      <c r="U5756" t="s">
        <v>27</v>
      </c>
    </row>
    <row r="5757" spans="1:21" x14ac:dyDescent="0.35">
      <c r="A5757" t="s">
        <v>76</v>
      </c>
      <c r="B5757">
        <v>49</v>
      </c>
      <c r="C5757">
        <v>2024</v>
      </c>
      <c r="D5757" t="s">
        <v>243</v>
      </c>
      <c r="E5757" s="16">
        <v>213</v>
      </c>
      <c r="F5757" t="s">
        <v>239</v>
      </c>
      <c r="G5757" t="s">
        <v>240</v>
      </c>
      <c r="H5757" t="s">
        <v>121</v>
      </c>
      <c r="K5757" s="17"/>
    </row>
    <row r="5758" spans="1:21" x14ac:dyDescent="0.35">
      <c r="A5758" t="s">
        <v>77</v>
      </c>
      <c r="B5758">
        <v>50</v>
      </c>
      <c r="C5758">
        <v>2024</v>
      </c>
      <c r="D5758" t="s">
        <v>243</v>
      </c>
      <c r="E5758" s="16">
        <v>213</v>
      </c>
      <c r="F5758" t="s">
        <v>239</v>
      </c>
      <c r="G5758" t="s">
        <v>240</v>
      </c>
      <c r="H5758" t="s">
        <v>121</v>
      </c>
      <c r="K5758" s="17"/>
    </row>
    <row r="5759" spans="1:21" x14ac:dyDescent="0.35">
      <c r="A5759" t="s">
        <v>78</v>
      </c>
      <c r="B5759">
        <v>51</v>
      </c>
      <c r="C5759">
        <v>2024</v>
      </c>
      <c r="D5759" t="s">
        <v>243</v>
      </c>
      <c r="E5759" s="16">
        <v>213</v>
      </c>
      <c r="F5759" t="s">
        <v>239</v>
      </c>
      <c r="G5759" t="s">
        <v>240</v>
      </c>
      <c r="H5759" t="s">
        <v>121</v>
      </c>
      <c r="K5759" s="17"/>
    </row>
    <row r="5760" spans="1:21" x14ac:dyDescent="0.35">
      <c r="A5760" t="s">
        <v>79</v>
      </c>
      <c r="B5760">
        <v>53</v>
      </c>
      <c r="C5760">
        <v>2024</v>
      </c>
      <c r="D5760" t="s">
        <v>243</v>
      </c>
      <c r="E5760" s="16">
        <v>213</v>
      </c>
      <c r="F5760" t="s">
        <v>239</v>
      </c>
      <c r="G5760" t="s">
        <v>240</v>
      </c>
      <c r="H5760" t="s">
        <v>121</v>
      </c>
      <c r="K5760" s="17"/>
    </row>
    <row r="5761" spans="1:21" x14ac:dyDescent="0.35">
      <c r="A5761" t="s">
        <v>80</v>
      </c>
      <c r="B5761">
        <v>54</v>
      </c>
      <c r="C5761">
        <v>2024</v>
      </c>
      <c r="D5761" t="s">
        <v>243</v>
      </c>
      <c r="E5761" s="16">
        <v>213</v>
      </c>
      <c r="F5761" t="s">
        <v>239</v>
      </c>
      <c r="G5761" t="s">
        <v>240</v>
      </c>
      <c r="H5761" t="s">
        <v>121</v>
      </c>
      <c r="K5761" s="17"/>
    </row>
    <row r="5762" spans="1:21" x14ac:dyDescent="0.35">
      <c r="A5762" t="s">
        <v>81</v>
      </c>
      <c r="B5762">
        <v>55</v>
      </c>
      <c r="C5762">
        <v>2024</v>
      </c>
      <c r="D5762" t="s">
        <v>243</v>
      </c>
      <c r="E5762" s="16">
        <v>213</v>
      </c>
      <c r="F5762" t="s">
        <v>239</v>
      </c>
      <c r="G5762" t="s">
        <v>240</v>
      </c>
      <c r="H5762" t="s">
        <v>121</v>
      </c>
      <c r="K5762" s="17"/>
    </row>
    <row r="5763" spans="1:21" x14ac:dyDescent="0.35">
      <c r="A5763" t="s">
        <v>82</v>
      </c>
      <c r="B5763">
        <v>56</v>
      </c>
      <c r="C5763">
        <v>2024</v>
      </c>
      <c r="D5763" t="s">
        <v>243</v>
      </c>
      <c r="E5763" s="16">
        <v>213</v>
      </c>
      <c r="F5763" t="s">
        <v>239</v>
      </c>
      <c r="G5763" t="s">
        <v>240</v>
      </c>
      <c r="H5763" t="s">
        <v>121</v>
      </c>
      <c r="K5763" s="17"/>
    </row>
    <row r="5764" spans="1:21" x14ac:dyDescent="0.35">
      <c r="A5764" t="s">
        <v>21</v>
      </c>
      <c r="B5764">
        <v>1</v>
      </c>
      <c r="C5764">
        <v>2024</v>
      </c>
      <c r="D5764" t="s">
        <v>244</v>
      </c>
      <c r="E5764" s="16">
        <v>214</v>
      </c>
      <c r="F5764" t="s">
        <v>245</v>
      </c>
      <c r="G5764" t="s">
        <v>210</v>
      </c>
      <c r="H5764" s="2" t="s">
        <v>25</v>
      </c>
      <c r="I5764">
        <v>25</v>
      </c>
      <c r="J5764" t="s">
        <v>106</v>
      </c>
      <c r="K5764">
        <v>0</v>
      </c>
      <c r="L5764">
        <v>4</v>
      </c>
      <c r="M5764">
        <v>1</v>
      </c>
      <c r="N5764" s="2" t="s">
        <v>32</v>
      </c>
      <c r="O5764" t="s">
        <v>32</v>
      </c>
      <c r="Q5764" t="s">
        <v>32</v>
      </c>
      <c r="R5764" t="s">
        <v>27</v>
      </c>
      <c r="S5764">
        <v>0</v>
      </c>
      <c r="T5764">
        <v>0</v>
      </c>
      <c r="U5764" t="s">
        <v>29</v>
      </c>
    </row>
    <row r="5765" spans="1:21" x14ac:dyDescent="0.35">
      <c r="A5765" t="s">
        <v>30</v>
      </c>
      <c r="B5765">
        <v>2</v>
      </c>
      <c r="C5765">
        <v>2024</v>
      </c>
      <c r="D5765" t="s">
        <v>244</v>
      </c>
      <c r="E5765" s="16">
        <v>214</v>
      </c>
      <c r="F5765" t="s">
        <v>245</v>
      </c>
      <c r="G5765" t="s">
        <v>210</v>
      </c>
      <c r="H5765" s="2" t="s">
        <v>121</v>
      </c>
      <c r="N5765" s="2"/>
    </row>
    <row r="5766" spans="1:21" x14ac:dyDescent="0.35">
      <c r="A5766" s="2" t="s">
        <v>33</v>
      </c>
      <c r="B5766" s="2">
        <v>4</v>
      </c>
      <c r="C5766" s="2">
        <v>2024</v>
      </c>
      <c r="D5766" s="2" t="s">
        <v>244</v>
      </c>
      <c r="E5766" s="16">
        <v>214</v>
      </c>
      <c r="F5766" s="2" t="s">
        <v>245</v>
      </c>
      <c r="G5766" s="2" t="s">
        <v>210</v>
      </c>
      <c r="H5766" s="2" t="s">
        <v>121</v>
      </c>
      <c r="I5766" s="2"/>
      <c r="J5766" s="2"/>
      <c r="K5766" s="2"/>
      <c r="L5766" s="2"/>
      <c r="M5766" s="2"/>
      <c r="N5766" s="2"/>
      <c r="O5766" s="2"/>
      <c r="P5766" s="2"/>
      <c r="Q5766" s="2"/>
      <c r="R5766" s="2"/>
      <c r="S5766" s="2"/>
      <c r="T5766" s="2"/>
      <c r="U5766" s="2"/>
    </row>
    <row r="5767" spans="1:21" x14ac:dyDescent="0.35">
      <c r="A5767" t="s">
        <v>34</v>
      </c>
      <c r="B5767">
        <v>5</v>
      </c>
      <c r="C5767">
        <v>2024</v>
      </c>
      <c r="D5767" t="s">
        <v>244</v>
      </c>
      <c r="E5767" s="16">
        <v>214</v>
      </c>
      <c r="F5767" t="s">
        <v>245</v>
      </c>
      <c r="G5767" t="s">
        <v>210</v>
      </c>
      <c r="H5767" s="2" t="s">
        <v>25</v>
      </c>
      <c r="I5767">
        <v>50</v>
      </c>
      <c r="J5767" t="s">
        <v>106</v>
      </c>
      <c r="K5767">
        <v>0</v>
      </c>
      <c r="L5767">
        <v>4</v>
      </c>
      <c r="M5767">
        <v>1</v>
      </c>
      <c r="N5767" s="2" t="s">
        <v>32</v>
      </c>
      <c r="O5767" t="s">
        <v>27</v>
      </c>
      <c r="Q5767" t="s">
        <v>32</v>
      </c>
      <c r="R5767" t="s">
        <v>27</v>
      </c>
      <c r="S5767">
        <v>0</v>
      </c>
      <c r="T5767">
        <v>10</v>
      </c>
      <c r="U5767" t="s">
        <v>27</v>
      </c>
    </row>
    <row r="5768" spans="1:21" x14ac:dyDescent="0.35">
      <c r="A5768" t="s">
        <v>35</v>
      </c>
      <c r="B5768">
        <v>6</v>
      </c>
      <c r="C5768">
        <v>2024</v>
      </c>
      <c r="D5768" t="s">
        <v>244</v>
      </c>
      <c r="E5768" s="16">
        <v>214</v>
      </c>
      <c r="F5768" t="s">
        <v>245</v>
      </c>
      <c r="G5768" t="s">
        <v>210</v>
      </c>
      <c r="H5768" s="2" t="s">
        <v>25</v>
      </c>
      <c r="I5768">
        <v>75</v>
      </c>
      <c r="J5768" t="s">
        <v>106</v>
      </c>
      <c r="K5768">
        <v>0</v>
      </c>
      <c r="L5768">
        <v>4</v>
      </c>
      <c r="M5768">
        <v>1</v>
      </c>
      <c r="N5768" s="2" t="s">
        <v>32</v>
      </c>
      <c r="O5768" t="s">
        <v>27</v>
      </c>
      <c r="Q5768" t="s">
        <v>27</v>
      </c>
      <c r="R5768" t="s">
        <v>27</v>
      </c>
      <c r="S5768">
        <v>0</v>
      </c>
      <c r="T5768">
        <v>0</v>
      </c>
      <c r="U5768" t="s">
        <v>27</v>
      </c>
    </row>
    <row r="5769" spans="1:21" x14ac:dyDescent="0.35">
      <c r="A5769" t="s">
        <v>36</v>
      </c>
      <c r="B5769">
        <v>8</v>
      </c>
      <c r="C5769">
        <v>2024</v>
      </c>
      <c r="D5769" t="s">
        <v>244</v>
      </c>
      <c r="E5769" s="16">
        <v>214</v>
      </c>
      <c r="F5769" t="s">
        <v>245</v>
      </c>
      <c r="G5769" t="s">
        <v>210</v>
      </c>
      <c r="H5769" s="2" t="s">
        <v>25</v>
      </c>
      <c r="I5769">
        <v>30</v>
      </c>
      <c r="J5769" t="s">
        <v>106</v>
      </c>
      <c r="K5769">
        <v>0</v>
      </c>
      <c r="L5769">
        <v>4</v>
      </c>
      <c r="M5769">
        <v>1</v>
      </c>
      <c r="N5769" s="2" t="s">
        <v>32</v>
      </c>
      <c r="O5769" t="s">
        <v>27</v>
      </c>
      <c r="Q5769" t="s">
        <v>27</v>
      </c>
      <c r="R5769" t="s">
        <v>27</v>
      </c>
      <c r="S5769">
        <v>0</v>
      </c>
      <c r="T5769">
        <v>0</v>
      </c>
      <c r="U5769" t="s">
        <v>29</v>
      </c>
    </row>
    <row r="5770" spans="1:21" x14ac:dyDescent="0.35">
      <c r="A5770" t="s">
        <v>37</v>
      </c>
      <c r="B5770">
        <v>9</v>
      </c>
      <c r="C5770">
        <v>2024</v>
      </c>
      <c r="D5770" t="s">
        <v>244</v>
      </c>
      <c r="E5770" s="16">
        <v>214</v>
      </c>
      <c r="F5770" t="s">
        <v>245</v>
      </c>
      <c r="G5770" t="s">
        <v>210</v>
      </c>
      <c r="H5770" s="2" t="s">
        <v>25</v>
      </c>
      <c r="I5770">
        <v>64</v>
      </c>
      <c r="J5770" t="s">
        <v>106</v>
      </c>
      <c r="K5770">
        <v>0</v>
      </c>
      <c r="L5770">
        <v>4</v>
      </c>
      <c r="M5770">
        <v>1</v>
      </c>
      <c r="N5770" s="2" t="s">
        <v>32</v>
      </c>
      <c r="O5770" t="s">
        <v>27</v>
      </c>
      <c r="Q5770" t="s">
        <v>27</v>
      </c>
      <c r="R5770" t="s">
        <v>27</v>
      </c>
      <c r="S5770">
        <v>0</v>
      </c>
      <c r="T5770">
        <v>0</v>
      </c>
      <c r="U5770" t="s">
        <v>39</v>
      </c>
    </row>
    <row r="5771" spans="1:21" x14ac:dyDescent="0.35">
      <c r="A5771" t="s">
        <v>38</v>
      </c>
      <c r="B5771">
        <v>10</v>
      </c>
      <c r="C5771">
        <v>2024</v>
      </c>
      <c r="D5771" t="s">
        <v>244</v>
      </c>
      <c r="E5771" s="16">
        <v>214</v>
      </c>
      <c r="F5771" t="s">
        <v>245</v>
      </c>
      <c r="G5771" t="s">
        <v>210</v>
      </c>
      <c r="H5771" s="2" t="s">
        <v>25</v>
      </c>
      <c r="I5771">
        <v>150</v>
      </c>
      <c r="J5771" t="s">
        <v>106</v>
      </c>
      <c r="K5771">
        <v>0</v>
      </c>
      <c r="L5771">
        <v>4</v>
      </c>
      <c r="M5771">
        <v>1</v>
      </c>
      <c r="N5771" s="2" t="s">
        <v>32</v>
      </c>
      <c r="O5771" t="s">
        <v>27</v>
      </c>
      <c r="Q5771" t="s">
        <v>27</v>
      </c>
      <c r="R5771" t="s">
        <v>27</v>
      </c>
      <c r="S5771">
        <v>0</v>
      </c>
      <c r="T5771">
        <v>0</v>
      </c>
      <c r="U5771" t="s">
        <v>27</v>
      </c>
    </row>
    <row r="5772" spans="1:21" x14ac:dyDescent="0.35">
      <c r="A5772" t="s">
        <v>40</v>
      </c>
      <c r="B5772">
        <v>11</v>
      </c>
      <c r="C5772">
        <v>2024</v>
      </c>
      <c r="D5772" t="s">
        <v>244</v>
      </c>
      <c r="E5772" s="16">
        <v>214</v>
      </c>
      <c r="F5772" t="s">
        <v>245</v>
      </c>
      <c r="G5772" t="s">
        <v>210</v>
      </c>
      <c r="H5772" s="2" t="s">
        <v>25</v>
      </c>
      <c r="I5772">
        <v>120</v>
      </c>
      <c r="J5772" t="s">
        <v>106</v>
      </c>
      <c r="K5772">
        <v>0</v>
      </c>
      <c r="L5772">
        <v>4</v>
      </c>
      <c r="M5772">
        <v>1</v>
      </c>
      <c r="N5772" s="2" t="s">
        <v>27</v>
      </c>
      <c r="O5772" t="s">
        <v>27</v>
      </c>
      <c r="Q5772" t="s">
        <v>27</v>
      </c>
      <c r="R5772" t="s">
        <v>32</v>
      </c>
      <c r="S5772">
        <v>0</v>
      </c>
      <c r="T5772">
        <v>0</v>
      </c>
      <c r="U5772" t="s">
        <v>27</v>
      </c>
    </row>
    <row r="5773" spans="1:21" x14ac:dyDescent="0.35">
      <c r="A5773" t="s">
        <v>41</v>
      </c>
      <c r="B5773">
        <v>12</v>
      </c>
      <c r="C5773">
        <v>2024</v>
      </c>
      <c r="D5773" t="s">
        <v>244</v>
      </c>
      <c r="E5773" s="16">
        <v>214</v>
      </c>
      <c r="F5773" t="s">
        <v>245</v>
      </c>
      <c r="G5773" t="s">
        <v>210</v>
      </c>
      <c r="H5773" s="2" t="s">
        <v>25</v>
      </c>
      <c r="I5773">
        <v>0</v>
      </c>
      <c r="J5773" t="s">
        <v>106</v>
      </c>
      <c r="K5773">
        <v>0</v>
      </c>
      <c r="L5773">
        <v>4</v>
      </c>
      <c r="M5773">
        <v>1</v>
      </c>
      <c r="N5773" s="2" t="s">
        <v>32</v>
      </c>
      <c r="O5773" t="s">
        <v>27</v>
      </c>
      <c r="Q5773" t="s">
        <v>32</v>
      </c>
      <c r="R5773" t="s">
        <v>27</v>
      </c>
      <c r="S5773">
        <v>0</v>
      </c>
      <c r="T5773">
        <v>0</v>
      </c>
      <c r="U5773" t="s">
        <v>27</v>
      </c>
    </row>
    <row r="5774" spans="1:21" x14ac:dyDescent="0.35">
      <c r="A5774" t="s">
        <v>42</v>
      </c>
      <c r="B5774">
        <v>13</v>
      </c>
      <c r="C5774">
        <v>2024</v>
      </c>
      <c r="D5774" t="s">
        <v>244</v>
      </c>
      <c r="E5774" s="16">
        <v>214</v>
      </c>
      <c r="F5774" t="s">
        <v>245</v>
      </c>
      <c r="G5774" t="s">
        <v>210</v>
      </c>
      <c r="H5774" s="2" t="s">
        <v>25</v>
      </c>
      <c r="I5774">
        <v>25</v>
      </c>
      <c r="J5774" t="s">
        <v>106</v>
      </c>
      <c r="K5774">
        <v>0</v>
      </c>
      <c r="L5774">
        <v>4</v>
      </c>
      <c r="M5774">
        <v>1</v>
      </c>
      <c r="N5774" s="2" t="s">
        <v>32</v>
      </c>
      <c r="O5774" t="s">
        <v>32</v>
      </c>
      <c r="P5774">
        <v>18</v>
      </c>
      <c r="Q5774" t="s">
        <v>32</v>
      </c>
      <c r="R5774" t="s">
        <v>27</v>
      </c>
      <c r="S5774">
        <v>0</v>
      </c>
      <c r="T5774">
        <v>0</v>
      </c>
      <c r="U5774" t="s">
        <v>27</v>
      </c>
    </row>
    <row r="5775" spans="1:21" x14ac:dyDescent="0.35">
      <c r="A5775" t="s">
        <v>43</v>
      </c>
      <c r="B5775">
        <v>15</v>
      </c>
      <c r="C5775">
        <v>2024</v>
      </c>
      <c r="D5775" t="s">
        <v>244</v>
      </c>
      <c r="E5775" s="16">
        <v>214</v>
      </c>
      <c r="F5775" t="s">
        <v>245</v>
      </c>
      <c r="G5775" t="s">
        <v>210</v>
      </c>
      <c r="H5775" s="2" t="s">
        <v>121</v>
      </c>
      <c r="N5775" s="2"/>
    </row>
    <row r="5776" spans="1:21" x14ac:dyDescent="0.35">
      <c r="A5776" t="s">
        <v>44</v>
      </c>
      <c r="B5776">
        <v>16</v>
      </c>
      <c r="C5776">
        <v>2024</v>
      </c>
      <c r="D5776" t="s">
        <v>244</v>
      </c>
      <c r="E5776" s="16">
        <v>214</v>
      </c>
      <c r="F5776" t="s">
        <v>245</v>
      </c>
      <c r="G5776" t="s">
        <v>210</v>
      </c>
      <c r="H5776" s="2" t="s">
        <v>25</v>
      </c>
      <c r="I5776">
        <v>0</v>
      </c>
      <c r="J5776" t="s">
        <v>106</v>
      </c>
      <c r="K5776">
        <v>0</v>
      </c>
      <c r="L5776">
        <v>4</v>
      </c>
      <c r="M5776">
        <v>1</v>
      </c>
      <c r="N5776" s="2" t="s">
        <v>27</v>
      </c>
      <c r="O5776" t="s">
        <v>27</v>
      </c>
      <c r="Q5776" t="s">
        <v>32</v>
      </c>
      <c r="R5776" t="s">
        <v>27</v>
      </c>
      <c r="S5776">
        <v>0</v>
      </c>
      <c r="T5776">
        <v>20</v>
      </c>
      <c r="U5776" t="s">
        <v>27</v>
      </c>
    </row>
    <row r="5777" spans="1:21" x14ac:dyDescent="0.35">
      <c r="A5777" t="s">
        <v>45</v>
      </c>
      <c r="B5777">
        <v>17</v>
      </c>
      <c r="C5777">
        <v>2024</v>
      </c>
      <c r="D5777" t="s">
        <v>244</v>
      </c>
      <c r="E5777" s="16">
        <v>214</v>
      </c>
      <c r="F5777" t="s">
        <v>245</v>
      </c>
      <c r="G5777" t="s">
        <v>210</v>
      </c>
      <c r="H5777" s="2" t="s">
        <v>25</v>
      </c>
      <c r="I5777">
        <v>70</v>
      </c>
      <c r="J5777" t="s">
        <v>106</v>
      </c>
      <c r="K5777">
        <v>0</v>
      </c>
      <c r="L5777">
        <v>4</v>
      </c>
      <c r="M5777">
        <v>1</v>
      </c>
      <c r="N5777" s="2" t="s">
        <v>27</v>
      </c>
      <c r="O5777" t="s">
        <v>27</v>
      </c>
      <c r="Q5777" t="s">
        <v>32</v>
      </c>
      <c r="R5777" t="s">
        <v>27</v>
      </c>
      <c r="S5777">
        <v>0</v>
      </c>
      <c r="T5777">
        <v>0</v>
      </c>
      <c r="U5777" t="s">
        <v>27</v>
      </c>
    </row>
    <row r="5778" spans="1:21" x14ac:dyDescent="0.35">
      <c r="A5778" t="s">
        <v>46</v>
      </c>
      <c r="B5778">
        <v>18</v>
      </c>
      <c r="C5778">
        <v>2024</v>
      </c>
      <c r="D5778" t="s">
        <v>244</v>
      </c>
      <c r="E5778" s="16">
        <v>214</v>
      </c>
      <c r="F5778" t="s">
        <v>245</v>
      </c>
      <c r="G5778" t="s">
        <v>210</v>
      </c>
      <c r="H5778" s="2" t="s">
        <v>25</v>
      </c>
      <c r="I5778">
        <v>100</v>
      </c>
      <c r="J5778" t="s">
        <v>106</v>
      </c>
      <c r="K5778">
        <v>0</v>
      </c>
      <c r="L5778">
        <v>4</v>
      </c>
      <c r="M5778">
        <v>1</v>
      </c>
      <c r="N5778" s="2" t="s">
        <v>32</v>
      </c>
      <c r="O5778" t="s">
        <v>32</v>
      </c>
      <c r="Q5778" t="s">
        <v>27</v>
      </c>
      <c r="R5778" t="s">
        <v>27</v>
      </c>
      <c r="S5778">
        <v>0</v>
      </c>
      <c r="T5778">
        <v>0</v>
      </c>
      <c r="U5778" t="s">
        <v>29</v>
      </c>
    </row>
    <row r="5779" spans="1:21" x14ac:dyDescent="0.35">
      <c r="A5779" t="s">
        <v>47</v>
      </c>
      <c r="B5779">
        <v>19</v>
      </c>
      <c r="C5779">
        <v>2024</v>
      </c>
      <c r="D5779" t="s">
        <v>244</v>
      </c>
      <c r="E5779" s="16">
        <v>214</v>
      </c>
      <c r="F5779" t="s">
        <v>245</v>
      </c>
      <c r="G5779" t="s">
        <v>210</v>
      </c>
      <c r="H5779" s="2" t="s">
        <v>121</v>
      </c>
      <c r="N5779" s="2"/>
    </row>
    <row r="5780" spans="1:21" x14ac:dyDescent="0.35">
      <c r="A5780" t="s">
        <v>48</v>
      </c>
      <c r="B5780">
        <v>20</v>
      </c>
      <c r="C5780">
        <v>2024</v>
      </c>
      <c r="D5780" t="s">
        <v>244</v>
      </c>
      <c r="E5780" s="16">
        <v>214</v>
      </c>
      <c r="F5780" t="s">
        <v>245</v>
      </c>
      <c r="G5780" t="s">
        <v>210</v>
      </c>
      <c r="H5780" s="2" t="s">
        <v>25</v>
      </c>
      <c r="I5780">
        <v>0</v>
      </c>
      <c r="J5780" t="s">
        <v>106</v>
      </c>
      <c r="K5780">
        <v>0</v>
      </c>
      <c r="L5780">
        <v>4</v>
      </c>
      <c r="M5780">
        <v>1</v>
      </c>
      <c r="N5780" s="2" t="s">
        <v>32</v>
      </c>
      <c r="O5780" t="s">
        <v>27</v>
      </c>
      <c r="Q5780" t="s">
        <v>27</v>
      </c>
      <c r="R5780" t="s">
        <v>27</v>
      </c>
      <c r="S5780">
        <v>0</v>
      </c>
      <c r="T5780">
        <v>0</v>
      </c>
      <c r="U5780" t="s">
        <v>27</v>
      </c>
    </row>
    <row r="5781" spans="1:21" x14ac:dyDescent="0.35">
      <c r="A5781" t="s">
        <v>49</v>
      </c>
      <c r="B5781">
        <v>21</v>
      </c>
      <c r="C5781">
        <v>2024</v>
      </c>
      <c r="D5781" t="s">
        <v>244</v>
      </c>
      <c r="E5781" s="16">
        <v>214</v>
      </c>
      <c r="F5781" t="s">
        <v>245</v>
      </c>
      <c r="G5781" t="s">
        <v>210</v>
      </c>
      <c r="H5781" s="2" t="s">
        <v>25</v>
      </c>
      <c r="I5781">
        <v>0</v>
      </c>
      <c r="J5781" t="s">
        <v>106</v>
      </c>
      <c r="K5781">
        <v>0</v>
      </c>
      <c r="L5781">
        <v>4</v>
      </c>
      <c r="M5781">
        <v>1</v>
      </c>
      <c r="N5781" s="2" t="s">
        <v>27</v>
      </c>
      <c r="O5781" t="s">
        <v>27</v>
      </c>
      <c r="Q5781" t="s">
        <v>27</v>
      </c>
      <c r="R5781" t="s">
        <v>27</v>
      </c>
      <c r="S5781">
        <v>0</v>
      </c>
      <c r="T5781">
        <v>0</v>
      </c>
      <c r="U5781" t="s">
        <v>27</v>
      </c>
    </row>
    <row r="5782" spans="1:21" x14ac:dyDescent="0.35">
      <c r="A5782" t="s">
        <v>50</v>
      </c>
      <c r="B5782">
        <v>22</v>
      </c>
      <c r="C5782">
        <v>2024</v>
      </c>
      <c r="D5782" t="s">
        <v>244</v>
      </c>
      <c r="E5782" s="16">
        <v>214</v>
      </c>
      <c r="F5782" t="s">
        <v>245</v>
      </c>
      <c r="G5782" t="s">
        <v>210</v>
      </c>
      <c r="H5782" s="2" t="s">
        <v>25</v>
      </c>
      <c r="I5782">
        <v>20</v>
      </c>
      <c r="J5782" t="s">
        <v>106</v>
      </c>
      <c r="K5782">
        <v>0</v>
      </c>
      <c r="L5782">
        <v>4</v>
      </c>
      <c r="M5782">
        <v>1</v>
      </c>
      <c r="N5782" s="2" t="s">
        <v>27</v>
      </c>
      <c r="O5782" t="s">
        <v>27</v>
      </c>
      <c r="Q5782" t="s">
        <v>32</v>
      </c>
      <c r="R5782" t="s">
        <v>27</v>
      </c>
      <c r="S5782">
        <v>0</v>
      </c>
      <c r="T5782">
        <v>60</v>
      </c>
      <c r="U5782" t="s">
        <v>27</v>
      </c>
    </row>
    <row r="5783" spans="1:21" x14ac:dyDescent="0.35">
      <c r="A5783" t="s">
        <v>51</v>
      </c>
      <c r="B5783">
        <v>23</v>
      </c>
      <c r="C5783">
        <v>2024</v>
      </c>
      <c r="D5783" t="s">
        <v>244</v>
      </c>
      <c r="E5783" s="16">
        <v>214</v>
      </c>
      <c r="F5783" t="s">
        <v>245</v>
      </c>
      <c r="G5783" t="s">
        <v>210</v>
      </c>
      <c r="H5783" s="2" t="s">
        <v>25</v>
      </c>
      <c r="I5783">
        <v>175</v>
      </c>
      <c r="J5783" t="s">
        <v>106</v>
      </c>
      <c r="K5783">
        <v>0</v>
      </c>
      <c r="L5783">
        <v>4</v>
      </c>
      <c r="M5783">
        <v>1</v>
      </c>
      <c r="N5783" s="2" t="s">
        <v>32</v>
      </c>
      <c r="O5783" t="s">
        <v>27</v>
      </c>
      <c r="P5783">
        <v>18</v>
      </c>
      <c r="Q5783" t="s">
        <v>27</v>
      </c>
      <c r="R5783" t="s">
        <v>27</v>
      </c>
      <c r="S5783">
        <v>0</v>
      </c>
      <c r="T5783">
        <v>175</v>
      </c>
      <c r="U5783" t="s">
        <v>29</v>
      </c>
    </row>
    <row r="5784" spans="1:21" x14ac:dyDescent="0.35">
      <c r="A5784" t="s">
        <v>52</v>
      </c>
      <c r="B5784">
        <v>24</v>
      </c>
      <c r="C5784">
        <v>2024</v>
      </c>
      <c r="D5784" t="s">
        <v>244</v>
      </c>
      <c r="E5784" s="16">
        <v>214</v>
      </c>
      <c r="F5784" t="s">
        <v>245</v>
      </c>
      <c r="G5784" t="s">
        <v>210</v>
      </c>
      <c r="H5784" s="2" t="s">
        <v>121</v>
      </c>
      <c r="N5784" s="2"/>
    </row>
    <row r="5785" spans="1:21" x14ac:dyDescent="0.35">
      <c r="A5785" t="s">
        <v>53</v>
      </c>
      <c r="B5785">
        <v>25</v>
      </c>
      <c r="C5785">
        <v>2024</v>
      </c>
      <c r="D5785" t="s">
        <v>244</v>
      </c>
      <c r="E5785" s="16">
        <v>214</v>
      </c>
      <c r="F5785" t="s">
        <v>245</v>
      </c>
      <c r="G5785" t="s">
        <v>210</v>
      </c>
      <c r="H5785" s="2" t="s">
        <v>25</v>
      </c>
      <c r="I5785">
        <v>52</v>
      </c>
      <c r="J5785" t="s">
        <v>106</v>
      </c>
      <c r="K5785">
        <v>0</v>
      </c>
      <c r="L5785">
        <v>4</v>
      </c>
      <c r="M5785">
        <v>1</v>
      </c>
      <c r="N5785" s="2" t="s">
        <v>32</v>
      </c>
      <c r="O5785" t="s">
        <v>27</v>
      </c>
      <c r="Q5785" t="s">
        <v>32</v>
      </c>
      <c r="R5785" t="s">
        <v>27</v>
      </c>
      <c r="S5785">
        <v>0</v>
      </c>
      <c r="T5785">
        <v>0</v>
      </c>
      <c r="U5785" t="s">
        <v>27</v>
      </c>
    </row>
    <row r="5786" spans="1:21" x14ac:dyDescent="0.35">
      <c r="A5786" t="s">
        <v>54</v>
      </c>
      <c r="B5786">
        <v>26</v>
      </c>
      <c r="C5786">
        <v>2024</v>
      </c>
      <c r="D5786" t="s">
        <v>244</v>
      </c>
      <c r="E5786" s="16">
        <v>214</v>
      </c>
      <c r="F5786" t="s">
        <v>245</v>
      </c>
      <c r="G5786" t="s">
        <v>210</v>
      </c>
      <c r="H5786" s="2" t="s">
        <v>121</v>
      </c>
      <c r="N5786" s="2"/>
    </row>
    <row r="5787" spans="1:21" x14ac:dyDescent="0.35">
      <c r="A5787" t="s">
        <v>55</v>
      </c>
      <c r="B5787">
        <v>27</v>
      </c>
      <c r="C5787">
        <v>2024</v>
      </c>
      <c r="D5787" t="s">
        <v>244</v>
      </c>
      <c r="E5787" s="16">
        <v>214</v>
      </c>
      <c r="F5787" t="s">
        <v>245</v>
      </c>
      <c r="G5787" t="s">
        <v>210</v>
      </c>
      <c r="H5787" s="2" t="s">
        <v>25</v>
      </c>
      <c r="I5787">
        <v>25</v>
      </c>
      <c r="J5787" t="s">
        <v>106</v>
      </c>
      <c r="K5787">
        <v>0</v>
      </c>
      <c r="L5787">
        <v>4</v>
      </c>
      <c r="M5787">
        <v>1</v>
      </c>
      <c r="N5787" s="2" t="s">
        <v>32</v>
      </c>
      <c r="O5787" t="s">
        <v>27</v>
      </c>
      <c r="Q5787" t="s">
        <v>27</v>
      </c>
      <c r="R5787" t="s">
        <v>27</v>
      </c>
      <c r="S5787">
        <v>0</v>
      </c>
      <c r="T5787">
        <v>0</v>
      </c>
      <c r="U5787" t="s">
        <v>27</v>
      </c>
    </row>
    <row r="5788" spans="1:21" x14ac:dyDescent="0.35">
      <c r="A5788" t="s">
        <v>56</v>
      </c>
      <c r="B5788">
        <v>28</v>
      </c>
      <c r="C5788">
        <v>2024</v>
      </c>
      <c r="D5788" t="s">
        <v>244</v>
      </c>
      <c r="E5788" s="16">
        <v>214</v>
      </c>
      <c r="F5788" t="s">
        <v>245</v>
      </c>
      <c r="G5788" t="s">
        <v>210</v>
      </c>
      <c r="H5788" s="2" t="s">
        <v>25</v>
      </c>
      <c r="I5788">
        <v>25</v>
      </c>
      <c r="J5788" t="s">
        <v>106</v>
      </c>
      <c r="K5788">
        <v>0</v>
      </c>
      <c r="L5788">
        <v>4</v>
      </c>
      <c r="M5788">
        <v>1</v>
      </c>
      <c r="N5788" s="2" t="s">
        <v>32</v>
      </c>
      <c r="O5788" t="s">
        <v>27</v>
      </c>
      <c r="Q5788" t="s">
        <v>27</v>
      </c>
      <c r="R5788" t="s">
        <v>27</v>
      </c>
      <c r="S5788">
        <v>0</v>
      </c>
      <c r="T5788">
        <v>0</v>
      </c>
      <c r="U5788" t="s">
        <v>27</v>
      </c>
    </row>
    <row r="5789" spans="1:21" x14ac:dyDescent="0.35">
      <c r="A5789" t="s">
        <v>57</v>
      </c>
      <c r="B5789">
        <v>29</v>
      </c>
      <c r="C5789">
        <v>2024</v>
      </c>
      <c r="D5789" t="s">
        <v>244</v>
      </c>
      <c r="E5789" s="16">
        <v>214</v>
      </c>
      <c r="F5789" t="s">
        <v>245</v>
      </c>
      <c r="G5789" t="s">
        <v>210</v>
      </c>
      <c r="H5789" s="2" t="s">
        <v>25</v>
      </c>
      <c r="I5789">
        <v>60</v>
      </c>
      <c r="J5789" t="s">
        <v>106</v>
      </c>
      <c r="K5789">
        <v>0</v>
      </c>
      <c r="L5789">
        <v>4</v>
      </c>
      <c r="M5789">
        <v>1</v>
      </c>
      <c r="N5789" s="2" t="s">
        <v>32</v>
      </c>
      <c r="O5789" t="s">
        <v>27</v>
      </c>
      <c r="Q5789" t="s">
        <v>27</v>
      </c>
      <c r="R5789" t="s">
        <v>27</v>
      </c>
      <c r="S5789">
        <v>0</v>
      </c>
      <c r="T5789">
        <v>0</v>
      </c>
      <c r="U5789" t="s">
        <v>27</v>
      </c>
    </row>
    <row r="5790" spans="1:21" x14ac:dyDescent="0.35">
      <c r="A5790" t="s">
        <v>58</v>
      </c>
      <c r="B5790">
        <v>30</v>
      </c>
      <c r="C5790">
        <v>2024</v>
      </c>
      <c r="D5790" t="s">
        <v>244</v>
      </c>
      <c r="E5790" s="16">
        <v>214</v>
      </c>
      <c r="F5790" t="s">
        <v>245</v>
      </c>
      <c r="G5790" t="s">
        <v>210</v>
      </c>
      <c r="H5790" s="2" t="s">
        <v>25</v>
      </c>
      <c r="I5790">
        <v>25</v>
      </c>
      <c r="J5790" t="s">
        <v>106</v>
      </c>
      <c r="K5790">
        <v>0</v>
      </c>
      <c r="L5790">
        <v>4</v>
      </c>
      <c r="M5790">
        <v>1</v>
      </c>
      <c r="N5790" s="2" t="s">
        <v>32</v>
      </c>
      <c r="O5790" t="s">
        <v>27</v>
      </c>
      <c r="Q5790" t="s">
        <v>27</v>
      </c>
      <c r="R5790" t="s">
        <v>27</v>
      </c>
      <c r="S5790">
        <v>0</v>
      </c>
      <c r="T5790">
        <v>25</v>
      </c>
      <c r="U5790" t="s">
        <v>27</v>
      </c>
    </row>
    <row r="5791" spans="1:21" x14ac:dyDescent="0.35">
      <c r="A5791" t="s">
        <v>59</v>
      </c>
      <c r="B5791">
        <v>31</v>
      </c>
      <c r="C5791">
        <v>2024</v>
      </c>
      <c r="D5791" t="s">
        <v>244</v>
      </c>
      <c r="E5791" s="16">
        <v>214</v>
      </c>
      <c r="F5791" t="s">
        <v>245</v>
      </c>
      <c r="G5791" t="s">
        <v>210</v>
      </c>
      <c r="H5791" s="2" t="s">
        <v>25</v>
      </c>
      <c r="I5791">
        <v>60</v>
      </c>
      <c r="J5791" t="s">
        <v>106</v>
      </c>
      <c r="K5791">
        <v>0</v>
      </c>
      <c r="L5791">
        <v>4</v>
      </c>
      <c r="M5791">
        <v>1</v>
      </c>
      <c r="N5791" s="2" t="s">
        <v>32</v>
      </c>
      <c r="O5791" t="s">
        <v>27</v>
      </c>
      <c r="Q5791" t="s">
        <v>27</v>
      </c>
      <c r="R5791" t="s">
        <v>27</v>
      </c>
      <c r="S5791">
        <v>0</v>
      </c>
      <c r="T5791">
        <v>0</v>
      </c>
      <c r="U5791" t="s">
        <v>27</v>
      </c>
    </row>
    <row r="5792" spans="1:21" x14ac:dyDescent="0.35">
      <c r="A5792" t="s">
        <v>60</v>
      </c>
      <c r="B5792">
        <v>32</v>
      </c>
      <c r="C5792">
        <v>2024</v>
      </c>
      <c r="D5792" t="s">
        <v>244</v>
      </c>
      <c r="E5792" s="16">
        <v>214</v>
      </c>
      <c r="F5792" t="s">
        <v>245</v>
      </c>
      <c r="G5792" t="s">
        <v>210</v>
      </c>
      <c r="H5792" s="2" t="s">
        <v>25</v>
      </c>
      <c r="I5792">
        <v>50</v>
      </c>
      <c r="J5792" t="s">
        <v>106</v>
      </c>
      <c r="K5792">
        <v>0</v>
      </c>
      <c r="L5792">
        <v>4</v>
      </c>
      <c r="M5792">
        <v>1</v>
      </c>
      <c r="N5792" s="2" t="s">
        <v>27</v>
      </c>
      <c r="O5792" t="s">
        <v>27</v>
      </c>
      <c r="Q5792" t="s">
        <v>32</v>
      </c>
      <c r="R5792" t="s">
        <v>27</v>
      </c>
      <c r="S5792">
        <v>0</v>
      </c>
      <c r="T5792">
        <v>0</v>
      </c>
      <c r="U5792" t="s">
        <v>27</v>
      </c>
    </row>
    <row r="5793" spans="1:21" x14ac:dyDescent="0.35">
      <c r="A5793" t="s">
        <v>61</v>
      </c>
      <c r="B5793">
        <v>33</v>
      </c>
      <c r="C5793">
        <v>2024</v>
      </c>
      <c r="D5793" t="s">
        <v>244</v>
      </c>
      <c r="E5793" s="16">
        <v>214</v>
      </c>
      <c r="F5793" t="s">
        <v>245</v>
      </c>
      <c r="G5793" t="s">
        <v>210</v>
      </c>
      <c r="H5793" s="2" t="s">
        <v>25</v>
      </c>
      <c r="I5793">
        <v>150</v>
      </c>
      <c r="J5793" t="s">
        <v>121</v>
      </c>
      <c r="K5793">
        <v>0</v>
      </c>
      <c r="L5793">
        <v>0</v>
      </c>
      <c r="M5793">
        <v>1</v>
      </c>
      <c r="N5793" s="2" t="s">
        <v>27</v>
      </c>
      <c r="O5793" t="s">
        <v>27</v>
      </c>
      <c r="Q5793" t="s">
        <v>27</v>
      </c>
      <c r="R5793" t="s">
        <v>27</v>
      </c>
      <c r="S5793">
        <v>0</v>
      </c>
      <c r="T5793">
        <v>150</v>
      </c>
      <c r="U5793" t="s">
        <v>27</v>
      </c>
    </row>
    <row r="5794" spans="1:21" x14ac:dyDescent="0.35">
      <c r="A5794" t="s">
        <v>62</v>
      </c>
      <c r="B5794">
        <v>34</v>
      </c>
      <c r="C5794">
        <v>2024</v>
      </c>
      <c r="D5794" t="s">
        <v>244</v>
      </c>
      <c r="E5794" s="16">
        <v>214</v>
      </c>
      <c r="F5794" t="s">
        <v>245</v>
      </c>
      <c r="G5794" t="s">
        <v>210</v>
      </c>
      <c r="H5794" s="2" t="s">
        <v>25</v>
      </c>
      <c r="I5794">
        <v>30</v>
      </c>
      <c r="J5794" t="s">
        <v>106</v>
      </c>
      <c r="K5794">
        <v>0</v>
      </c>
      <c r="L5794">
        <v>4</v>
      </c>
      <c r="M5794">
        <v>1</v>
      </c>
      <c r="N5794" s="2" t="s">
        <v>32</v>
      </c>
      <c r="O5794" t="s">
        <v>32</v>
      </c>
      <c r="Q5794" t="s">
        <v>32</v>
      </c>
      <c r="R5794" t="s">
        <v>32</v>
      </c>
      <c r="S5794">
        <v>0</v>
      </c>
      <c r="T5794">
        <v>0</v>
      </c>
      <c r="U5794" t="s">
        <v>27</v>
      </c>
    </row>
    <row r="5795" spans="1:21" x14ac:dyDescent="0.35">
      <c r="A5795" t="s">
        <v>63</v>
      </c>
      <c r="B5795">
        <v>35</v>
      </c>
      <c r="C5795">
        <v>2024</v>
      </c>
      <c r="D5795" t="s">
        <v>244</v>
      </c>
      <c r="E5795" s="16">
        <v>214</v>
      </c>
      <c r="F5795" t="s">
        <v>245</v>
      </c>
      <c r="G5795" t="s">
        <v>210</v>
      </c>
      <c r="H5795" s="2" t="s">
        <v>25</v>
      </c>
      <c r="I5795">
        <v>25</v>
      </c>
      <c r="J5795" t="s">
        <v>106</v>
      </c>
      <c r="K5795">
        <v>0</v>
      </c>
      <c r="L5795">
        <v>4</v>
      </c>
      <c r="M5795">
        <v>1</v>
      </c>
      <c r="N5795" s="2" t="s">
        <v>27</v>
      </c>
      <c r="O5795" t="s">
        <v>27</v>
      </c>
      <c r="Q5795" t="s">
        <v>32</v>
      </c>
      <c r="R5795" t="s">
        <v>27</v>
      </c>
      <c r="S5795">
        <v>0</v>
      </c>
      <c r="T5795">
        <v>0</v>
      </c>
      <c r="U5795" t="s">
        <v>27</v>
      </c>
    </row>
    <row r="5796" spans="1:21" x14ac:dyDescent="0.35">
      <c r="A5796" t="s">
        <v>64</v>
      </c>
      <c r="B5796">
        <v>36</v>
      </c>
      <c r="C5796">
        <v>2024</v>
      </c>
      <c r="D5796" t="s">
        <v>244</v>
      </c>
      <c r="E5796" s="16">
        <v>214</v>
      </c>
      <c r="F5796" t="s">
        <v>245</v>
      </c>
      <c r="G5796" t="s">
        <v>210</v>
      </c>
      <c r="H5796" s="2" t="s">
        <v>25</v>
      </c>
      <c r="I5796">
        <v>70</v>
      </c>
      <c r="J5796" t="s">
        <v>106</v>
      </c>
      <c r="K5796">
        <v>0</v>
      </c>
      <c r="L5796">
        <v>4</v>
      </c>
      <c r="M5796">
        <v>1</v>
      </c>
      <c r="N5796" s="2" t="s">
        <v>32</v>
      </c>
      <c r="O5796" t="s">
        <v>32</v>
      </c>
      <c r="Q5796" t="s">
        <v>32</v>
      </c>
      <c r="R5796" t="s">
        <v>27</v>
      </c>
      <c r="S5796">
        <v>0</v>
      </c>
      <c r="T5796">
        <v>0</v>
      </c>
      <c r="U5796" t="s">
        <v>27</v>
      </c>
    </row>
    <row r="5797" spans="1:21" x14ac:dyDescent="0.35">
      <c r="A5797" t="s">
        <v>65</v>
      </c>
      <c r="B5797">
        <v>37</v>
      </c>
      <c r="C5797">
        <v>2024</v>
      </c>
      <c r="D5797" t="s">
        <v>244</v>
      </c>
      <c r="E5797" s="16">
        <v>214</v>
      </c>
      <c r="F5797" t="s">
        <v>245</v>
      </c>
      <c r="G5797" t="s">
        <v>210</v>
      </c>
      <c r="H5797" s="2" t="s">
        <v>121</v>
      </c>
      <c r="N5797" s="2"/>
    </row>
    <row r="5798" spans="1:21" x14ac:dyDescent="0.35">
      <c r="A5798" t="s">
        <v>66</v>
      </c>
      <c r="B5798">
        <v>38</v>
      </c>
      <c r="C5798">
        <v>2024</v>
      </c>
      <c r="D5798" t="s">
        <v>244</v>
      </c>
      <c r="E5798" s="16">
        <v>214</v>
      </c>
      <c r="F5798" t="s">
        <v>245</v>
      </c>
      <c r="G5798" t="s">
        <v>210</v>
      </c>
      <c r="H5798" s="2" t="s">
        <v>25</v>
      </c>
      <c r="I5798">
        <v>0</v>
      </c>
      <c r="J5798" t="s">
        <v>106</v>
      </c>
      <c r="K5798">
        <v>0</v>
      </c>
      <c r="L5798">
        <v>4</v>
      </c>
      <c r="M5798">
        <v>1</v>
      </c>
      <c r="N5798" s="2" t="s">
        <v>32</v>
      </c>
      <c r="O5798" t="s">
        <v>27</v>
      </c>
      <c r="Q5798" t="s">
        <v>32</v>
      </c>
      <c r="R5798" t="s">
        <v>27</v>
      </c>
      <c r="S5798">
        <v>0</v>
      </c>
      <c r="T5798">
        <v>0</v>
      </c>
      <c r="U5798" t="s">
        <v>27</v>
      </c>
    </row>
    <row r="5799" spans="1:21" x14ac:dyDescent="0.35">
      <c r="A5799" t="s">
        <v>67</v>
      </c>
      <c r="B5799">
        <v>39</v>
      </c>
      <c r="C5799">
        <v>2024</v>
      </c>
      <c r="D5799" t="s">
        <v>244</v>
      </c>
      <c r="E5799" s="16">
        <v>214</v>
      </c>
      <c r="F5799" t="s">
        <v>245</v>
      </c>
      <c r="G5799" t="s">
        <v>210</v>
      </c>
      <c r="H5799" s="2" t="s">
        <v>25</v>
      </c>
      <c r="I5799">
        <v>25</v>
      </c>
      <c r="J5799" t="s">
        <v>106</v>
      </c>
      <c r="K5799">
        <v>0</v>
      </c>
      <c r="L5799">
        <v>4</v>
      </c>
      <c r="M5799">
        <v>1</v>
      </c>
      <c r="N5799" s="2" t="s">
        <v>27</v>
      </c>
      <c r="O5799" t="s">
        <v>27</v>
      </c>
      <c r="Q5799" t="s">
        <v>32</v>
      </c>
      <c r="R5799" t="s">
        <v>32</v>
      </c>
      <c r="S5799">
        <v>0</v>
      </c>
      <c r="T5799">
        <v>0</v>
      </c>
      <c r="U5799" t="s">
        <v>27</v>
      </c>
    </row>
    <row r="5800" spans="1:21" x14ac:dyDescent="0.35">
      <c r="A5800" t="s">
        <v>68</v>
      </c>
      <c r="B5800">
        <v>40</v>
      </c>
      <c r="C5800">
        <v>2024</v>
      </c>
      <c r="D5800" t="s">
        <v>244</v>
      </c>
      <c r="E5800" s="16">
        <v>214</v>
      </c>
      <c r="F5800" t="s">
        <v>245</v>
      </c>
      <c r="G5800" t="s">
        <v>210</v>
      </c>
      <c r="H5800" s="2" t="s">
        <v>25</v>
      </c>
      <c r="I5800">
        <v>0</v>
      </c>
      <c r="J5800" t="s">
        <v>106</v>
      </c>
      <c r="K5800">
        <v>0</v>
      </c>
      <c r="L5800">
        <v>4</v>
      </c>
      <c r="M5800">
        <v>1</v>
      </c>
      <c r="N5800" s="2" t="s">
        <v>32</v>
      </c>
      <c r="O5800" t="s">
        <v>27</v>
      </c>
      <c r="Q5800" t="s">
        <v>27</v>
      </c>
      <c r="R5800" t="s">
        <v>27</v>
      </c>
      <c r="S5800">
        <v>0</v>
      </c>
      <c r="T5800">
        <v>0</v>
      </c>
      <c r="U5800" t="s">
        <v>27</v>
      </c>
    </row>
    <row r="5801" spans="1:21" x14ac:dyDescent="0.35">
      <c r="A5801" t="s">
        <v>69</v>
      </c>
      <c r="B5801">
        <v>41</v>
      </c>
      <c r="C5801">
        <v>2024</v>
      </c>
      <c r="D5801" t="s">
        <v>244</v>
      </c>
      <c r="E5801" s="16">
        <v>214</v>
      </c>
      <c r="F5801" t="s">
        <v>245</v>
      </c>
      <c r="G5801" t="s">
        <v>210</v>
      </c>
      <c r="H5801" s="2" t="s">
        <v>25</v>
      </c>
      <c r="I5801">
        <v>35</v>
      </c>
      <c r="J5801" t="s">
        <v>106</v>
      </c>
      <c r="K5801">
        <v>0</v>
      </c>
      <c r="L5801">
        <v>4</v>
      </c>
      <c r="M5801">
        <v>1</v>
      </c>
      <c r="N5801" s="2" t="s">
        <v>32</v>
      </c>
      <c r="O5801" t="s">
        <v>27</v>
      </c>
      <c r="Q5801" t="s">
        <v>27</v>
      </c>
      <c r="R5801" t="s">
        <v>27</v>
      </c>
      <c r="S5801">
        <v>0</v>
      </c>
      <c r="T5801">
        <v>0</v>
      </c>
      <c r="U5801" t="s">
        <v>27</v>
      </c>
    </row>
    <row r="5802" spans="1:21" x14ac:dyDescent="0.35">
      <c r="A5802" t="s">
        <v>70</v>
      </c>
      <c r="B5802">
        <v>42</v>
      </c>
      <c r="C5802">
        <v>2024</v>
      </c>
      <c r="D5802" t="s">
        <v>244</v>
      </c>
      <c r="E5802" s="16">
        <v>214</v>
      </c>
      <c r="F5802" t="s">
        <v>245</v>
      </c>
      <c r="G5802" t="s">
        <v>210</v>
      </c>
      <c r="H5802" s="2" t="s">
        <v>25</v>
      </c>
      <c r="I5802">
        <v>50</v>
      </c>
      <c r="J5802" t="s">
        <v>106</v>
      </c>
      <c r="K5802">
        <v>0</v>
      </c>
      <c r="L5802">
        <v>4</v>
      </c>
      <c r="M5802">
        <v>1</v>
      </c>
      <c r="N5802" s="2" t="s">
        <v>32</v>
      </c>
      <c r="O5802" t="s">
        <v>27</v>
      </c>
      <c r="Q5802" t="s">
        <v>32</v>
      </c>
      <c r="R5802" t="s">
        <v>27</v>
      </c>
      <c r="S5802">
        <v>0</v>
      </c>
      <c r="T5802">
        <v>0</v>
      </c>
      <c r="U5802" t="s">
        <v>27</v>
      </c>
    </row>
    <row r="5803" spans="1:21" x14ac:dyDescent="0.35">
      <c r="A5803" t="s">
        <v>71</v>
      </c>
      <c r="B5803">
        <v>44</v>
      </c>
      <c r="C5803">
        <v>2024</v>
      </c>
      <c r="D5803" t="s">
        <v>244</v>
      </c>
      <c r="E5803" s="16">
        <v>214</v>
      </c>
      <c r="F5803" t="s">
        <v>245</v>
      </c>
      <c r="G5803" t="s">
        <v>210</v>
      </c>
      <c r="H5803" s="2" t="s">
        <v>25</v>
      </c>
      <c r="I5803">
        <v>100</v>
      </c>
      <c r="J5803" t="s">
        <v>106</v>
      </c>
      <c r="K5803">
        <v>0</v>
      </c>
      <c r="L5803">
        <v>4</v>
      </c>
      <c r="M5803">
        <v>1</v>
      </c>
      <c r="N5803" s="2" t="s">
        <v>32</v>
      </c>
      <c r="O5803" t="s">
        <v>27</v>
      </c>
      <c r="Q5803" t="s">
        <v>27</v>
      </c>
      <c r="R5803" t="s">
        <v>27</v>
      </c>
      <c r="S5803">
        <v>0</v>
      </c>
      <c r="T5803">
        <v>0</v>
      </c>
      <c r="U5803" t="s">
        <v>27</v>
      </c>
    </row>
    <row r="5804" spans="1:21" x14ac:dyDescent="0.35">
      <c r="A5804" t="s">
        <v>72</v>
      </c>
      <c r="B5804">
        <v>45</v>
      </c>
      <c r="C5804">
        <v>2024</v>
      </c>
      <c r="D5804" t="s">
        <v>244</v>
      </c>
      <c r="E5804" s="16">
        <v>214</v>
      </c>
      <c r="F5804" t="s">
        <v>245</v>
      </c>
      <c r="G5804" t="s">
        <v>210</v>
      </c>
      <c r="H5804" s="2" t="s">
        <v>25</v>
      </c>
      <c r="I5804">
        <v>0</v>
      </c>
      <c r="J5804" t="s">
        <v>106</v>
      </c>
      <c r="K5804">
        <v>0</v>
      </c>
      <c r="L5804">
        <v>4</v>
      </c>
      <c r="M5804">
        <v>1</v>
      </c>
      <c r="N5804" s="2" t="s">
        <v>27</v>
      </c>
      <c r="O5804" t="s">
        <v>32</v>
      </c>
      <c r="Q5804" t="s">
        <v>32</v>
      </c>
      <c r="R5804" t="s">
        <v>32</v>
      </c>
      <c r="S5804">
        <v>0</v>
      </c>
      <c r="T5804">
        <v>0</v>
      </c>
      <c r="U5804" t="s">
        <v>27</v>
      </c>
    </row>
    <row r="5805" spans="1:21" x14ac:dyDescent="0.35">
      <c r="A5805" t="s">
        <v>73</v>
      </c>
      <c r="B5805">
        <v>46</v>
      </c>
      <c r="C5805">
        <v>2024</v>
      </c>
      <c r="D5805" t="s">
        <v>244</v>
      </c>
      <c r="E5805" s="16">
        <v>214</v>
      </c>
      <c r="F5805" t="s">
        <v>245</v>
      </c>
      <c r="G5805" t="s">
        <v>210</v>
      </c>
      <c r="H5805" s="2" t="s">
        <v>25</v>
      </c>
      <c r="I5805">
        <v>0</v>
      </c>
      <c r="J5805" t="s">
        <v>106</v>
      </c>
      <c r="K5805">
        <v>0</v>
      </c>
      <c r="L5805">
        <v>4</v>
      </c>
      <c r="M5805">
        <v>1</v>
      </c>
      <c r="N5805" s="2" t="s">
        <v>27</v>
      </c>
      <c r="O5805" t="s">
        <v>27</v>
      </c>
      <c r="Q5805" t="s">
        <v>27</v>
      </c>
      <c r="R5805" t="s">
        <v>27</v>
      </c>
      <c r="S5805">
        <v>0</v>
      </c>
      <c r="T5805">
        <v>0</v>
      </c>
      <c r="U5805" t="s">
        <v>27</v>
      </c>
    </row>
    <row r="5806" spans="1:21" x14ac:dyDescent="0.35">
      <c r="A5806" t="s">
        <v>74</v>
      </c>
      <c r="B5806">
        <v>47</v>
      </c>
      <c r="C5806">
        <v>2024</v>
      </c>
      <c r="D5806" t="s">
        <v>244</v>
      </c>
      <c r="E5806" s="16">
        <v>214</v>
      </c>
      <c r="F5806" t="s">
        <v>245</v>
      </c>
      <c r="G5806" t="s">
        <v>210</v>
      </c>
      <c r="H5806" s="2" t="s">
        <v>25</v>
      </c>
      <c r="I5806">
        <v>25</v>
      </c>
      <c r="J5806" t="s">
        <v>106</v>
      </c>
      <c r="K5806">
        <v>0</v>
      </c>
      <c r="L5806">
        <v>4</v>
      </c>
      <c r="M5806">
        <v>1</v>
      </c>
      <c r="N5806" s="2" t="s">
        <v>32</v>
      </c>
      <c r="O5806" t="s">
        <v>27</v>
      </c>
      <c r="Q5806" t="s">
        <v>32</v>
      </c>
      <c r="R5806" t="s">
        <v>32</v>
      </c>
      <c r="S5806">
        <v>0</v>
      </c>
      <c r="T5806">
        <v>0</v>
      </c>
      <c r="U5806" t="s">
        <v>27</v>
      </c>
    </row>
    <row r="5807" spans="1:21" x14ac:dyDescent="0.35">
      <c r="A5807" t="s">
        <v>75</v>
      </c>
      <c r="B5807">
        <v>48</v>
      </c>
      <c r="C5807">
        <v>2024</v>
      </c>
      <c r="D5807" t="s">
        <v>244</v>
      </c>
      <c r="E5807" s="16">
        <v>214</v>
      </c>
      <c r="F5807" t="s">
        <v>245</v>
      </c>
      <c r="G5807" t="s">
        <v>210</v>
      </c>
      <c r="H5807" s="2" t="s">
        <v>25</v>
      </c>
      <c r="I5807">
        <v>15</v>
      </c>
      <c r="J5807" t="s">
        <v>106</v>
      </c>
      <c r="K5807">
        <v>0</v>
      </c>
      <c r="L5807">
        <v>4</v>
      </c>
      <c r="M5807">
        <v>1</v>
      </c>
      <c r="N5807" s="2" t="s">
        <v>32</v>
      </c>
      <c r="O5807" t="s">
        <v>27</v>
      </c>
      <c r="Q5807" t="s">
        <v>27</v>
      </c>
      <c r="R5807" t="s">
        <v>27</v>
      </c>
      <c r="S5807">
        <v>0</v>
      </c>
      <c r="T5807">
        <v>15</v>
      </c>
      <c r="U5807" t="s">
        <v>27</v>
      </c>
    </row>
    <row r="5808" spans="1:21" x14ac:dyDescent="0.35">
      <c r="A5808" t="s">
        <v>76</v>
      </c>
      <c r="B5808">
        <v>49</v>
      </c>
      <c r="C5808">
        <v>2024</v>
      </c>
      <c r="D5808" t="s">
        <v>244</v>
      </c>
      <c r="E5808" s="16">
        <v>214</v>
      </c>
      <c r="F5808" t="s">
        <v>245</v>
      </c>
      <c r="G5808" t="s">
        <v>210</v>
      </c>
      <c r="H5808" s="2" t="s">
        <v>121</v>
      </c>
      <c r="N5808" s="2"/>
    </row>
    <row r="5809" spans="1:21" x14ac:dyDescent="0.35">
      <c r="A5809" t="s">
        <v>77</v>
      </c>
      <c r="B5809">
        <v>50</v>
      </c>
      <c r="C5809">
        <v>2024</v>
      </c>
      <c r="D5809" t="s">
        <v>244</v>
      </c>
      <c r="E5809" s="16">
        <v>214</v>
      </c>
      <c r="F5809" t="s">
        <v>245</v>
      </c>
      <c r="G5809" t="s">
        <v>210</v>
      </c>
      <c r="H5809" s="2" t="s">
        <v>88</v>
      </c>
      <c r="I5809">
        <v>0</v>
      </c>
      <c r="J5809" t="s">
        <v>121</v>
      </c>
      <c r="K5809">
        <v>0</v>
      </c>
      <c r="L5809">
        <v>0</v>
      </c>
      <c r="M5809">
        <v>0</v>
      </c>
      <c r="N5809" s="2" t="s">
        <v>27</v>
      </c>
      <c r="O5809" t="s">
        <v>27</v>
      </c>
      <c r="Q5809" t="s">
        <v>27</v>
      </c>
      <c r="R5809" t="s">
        <v>27</v>
      </c>
      <c r="S5809">
        <v>0</v>
      </c>
      <c r="T5809">
        <v>0</v>
      </c>
      <c r="U5809" t="s">
        <v>27</v>
      </c>
    </row>
    <row r="5810" spans="1:21" x14ac:dyDescent="0.35">
      <c r="A5810" t="s">
        <v>78</v>
      </c>
      <c r="B5810">
        <v>51</v>
      </c>
      <c r="C5810">
        <v>2024</v>
      </c>
      <c r="D5810" t="s">
        <v>244</v>
      </c>
      <c r="E5810" s="16">
        <v>214</v>
      </c>
      <c r="F5810" t="s">
        <v>245</v>
      </c>
      <c r="G5810" t="s">
        <v>210</v>
      </c>
      <c r="H5810" s="2" t="s">
        <v>25</v>
      </c>
      <c r="I5810">
        <v>60</v>
      </c>
      <c r="J5810" t="s">
        <v>106</v>
      </c>
      <c r="K5810">
        <v>0</v>
      </c>
      <c r="L5810">
        <v>4</v>
      </c>
      <c r="M5810">
        <v>1</v>
      </c>
      <c r="N5810" s="2" t="s">
        <v>32</v>
      </c>
      <c r="O5810" t="s">
        <v>27</v>
      </c>
      <c r="P5810">
        <v>16</v>
      </c>
      <c r="Q5810" t="s">
        <v>27</v>
      </c>
      <c r="R5810" t="s">
        <v>32</v>
      </c>
      <c r="S5810">
        <v>0</v>
      </c>
      <c r="T5810">
        <v>0</v>
      </c>
      <c r="U5810" t="s">
        <v>27</v>
      </c>
    </row>
    <row r="5811" spans="1:21" x14ac:dyDescent="0.35">
      <c r="A5811" t="s">
        <v>79</v>
      </c>
      <c r="B5811">
        <v>53</v>
      </c>
      <c r="C5811">
        <v>2024</v>
      </c>
      <c r="D5811" t="s">
        <v>244</v>
      </c>
      <c r="E5811" s="16">
        <v>214</v>
      </c>
      <c r="F5811" t="s">
        <v>245</v>
      </c>
      <c r="G5811" t="s">
        <v>210</v>
      </c>
      <c r="H5811" s="2" t="s">
        <v>25</v>
      </c>
      <c r="I5811">
        <v>0</v>
      </c>
      <c r="J5811" t="s">
        <v>106</v>
      </c>
      <c r="K5811">
        <v>0</v>
      </c>
      <c r="L5811">
        <v>4</v>
      </c>
      <c r="M5811">
        <v>1</v>
      </c>
      <c r="N5811" s="2" t="s">
        <v>32</v>
      </c>
      <c r="O5811" t="s">
        <v>27</v>
      </c>
      <c r="Q5811" t="s">
        <v>32</v>
      </c>
      <c r="R5811" t="s">
        <v>27</v>
      </c>
      <c r="S5811">
        <v>0</v>
      </c>
      <c r="T5811">
        <v>0</v>
      </c>
      <c r="U5811" t="s">
        <v>27</v>
      </c>
    </row>
    <row r="5812" spans="1:21" x14ac:dyDescent="0.35">
      <c r="A5812" t="s">
        <v>80</v>
      </c>
      <c r="B5812">
        <v>54</v>
      </c>
      <c r="C5812">
        <v>2024</v>
      </c>
      <c r="D5812" t="s">
        <v>244</v>
      </c>
      <c r="E5812" s="16">
        <v>214</v>
      </c>
      <c r="F5812" t="s">
        <v>245</v>
      </c>
      <c r="G5812" t="s">
        <v>210</v>
      </c>
      <c r="H5812" s="2" t="s">
        <v>25</v>
      </c>
      <c r="I5812">
        <v>120</v>
      </c>
      <c r="J5812" t="s">
        <v>106</v>
      </c>
      <c r="K5812">
        <v>0</v>
      </c>
      <c r="L5812">
        <v>4</v>
      </c>
      <c r="M5812">
        <v>1</v>
      </c>
      <c r="N5812" s="2" t="s">
        <v>32</v>
      </c>
      <c r="O5812" t="s">
        <v>32</v>
      </c>
      <c r="P5812">
        <v>18</v>
      </c>
      <c r="Q5812" t="s">
        <v>32</v>
      </c>
      <c r="R5812" t="s">
        <v>27</v>
      </c>
      <c r="S5812">
        <v>0</v>
      </c>
      <c r="T5812">
        <v>0</v>
      </c>
      <c r="U5812" t="s">
        <v>27</v>
      </c>
    </row>
    <row r="5813" spans="1:21" x14ac:dyDescent="0.35">
      <c r="A5813" t="s">
        <v>81</v>
      </c>
      <c r="B5813">
        <v>55</v>
      </c>
      <c r="C5813">
        <v>2024</v>
      </c>
      <c r="D5813" t="s">
        <v>244</v>
      </c>
      <c r="E5813" s="16">
        <v>214</v>
      </c>
      <c r="F5813" t="s">
        <v>245</v>
      </c>
      <c r="G5813" t="s">
        <v>210</v>
      </c>
      <c r="H5813" s="2" t="s">
        <v>121</v>
      </c>
      <c r="N5813" s="2"/>
    </row>
    <row r="5814" spans="1:21" x14ac:dyDescent="0.35">
      <c r="A5814" t="s">
        <v>82</v>
      </c>
      <c r="B5814">
        <v>56</v>
      </c>
      <c r="C5814">
        <v>2024</v>
      </c>
      <c r="D5814" t="s">
        <v>244</v>
      </c>
      <c r="E5814" s="16">
        <v>214</v>
      </c>
      <c r="F5814" t="s">
        <v>245</v>
      </c>
      <c r="G5814" t="s">
        <v>210</v>
      </c>
      <c r="H5814" s="2" t="s">
        <v>25</v>
      </c>
      <c r="I5814">
        <v>50</v>
      </c>
      <c r="J5814" t="s">
        <v>106</v>
      </c>
      <c r="K5814">
        <v>0</v>
      </c>
      <c r="L5814">
        <v>4</v>
      </c>
      <c r="M5814">
        <v>1</v>
      </c>
      <c r="N5814" s="2" t="s">
        <v>32</v>
      </c>
      <c r="O5814" t="s">
        <v>32</v>
      </c>
      <c r="Q5814" t="s">
        <v>27</v>
      </c>
      <c r="R5814" t="s">
        <v>27</v>
      </c>
      <c r="S5814">
        <v>0</v>
      </c>
      <c r="T5814">
        <v>0</v>
      </c>
      <c r="U5814" t="s">
        <v>27</v>
      </c>
    </row>
    <row r="5815" spans="1:21" x14ac:dyDescent="0.35">
      <c r="A5815" t="s">
        <v>21</v>
      </c>
      <c r="B5815">
        <v>1</v>
      </c>
      <c r="C5815">
        <v>2024</v>
      </c>
      <c r="D5815" t="s">
        <v>246</v>
      </c>
      <c r="E5815" s="18">
        <v>215</v>
      </c>
      <c r="F5815" t="s">
        <v>247</v>
      </c>
      <c r="G5815" t="s">
        <v>210</v>
      </c>
      <c r="H5815" t="s">
        <v>25</v>
      </c>
      <c r="I5815">
        <v>150</v>
      </c>
      <c r="J5815" s="2" t="s">
        <v>106</v>
      </c>
      <c r="K5815" s="2">
        <v>4000</v>
      </c>
      <c r="L5815">
        <v>4</v>
      </c>
      <c r="M5815">
        <v>1</v>
      </c>
      <c r="N5815" t="s">
        <v>32</v>
      </c>
      <c r="O5815" t="s">
        <v>32</v>
      </c>
      <c r="P5815">
        <v>19</v>
      </c>
      <c r="Q5815" t="s">
        <v>27</v>
      </c>
      <c r="R5815" t="s">
        <v>27</v>
      </c>
      <c r="S5815">
        <v>32</v>
      </c>
      <c r="T5815">
        <v>300</v>
      </c>
      <c r="U5815" s="2" t="s">
        <v>39</v>
      </c>
    </row>
    <row r="5816" spans="1:21" x14ac:dyDescent="0.35">
      <c r="A5816" t="s">
        <v>30</v>
      </c>
      <c r="B5816">
        <v>2</v>
      </c>
      <c r="C5816">
        <v>2024</v>
      </c>
      <c r="D5816" t="s">
        <v>246</v>
      </c>
      <c r="E5816" s="18">
        <v>215</v>
      </c>
      <c r="F5816" t="s">
        <v>247</v>
      </c>
      <c r="G5816" t="s">
        <v>210</v>
      </c>
      <c r="H5816" t="s">
        <v>25</v>
      </c>
      <c r="I5816">
        <v>300</v>
      </c>
      <c r="J5816" s="2" t="s">
        <v>106</v>
      </c>
      <c r="K5816" s="2">
        <v>4000</v>
      </c>
      <c r="L5816">
        <v>4</v>
      </c>
      <c r="M5816">
        <v>2</v>
      </c>
      <c r="N5816" t="s">
        <v>32</v>
      </c>
      <c r="O5816" t="s">
        <v>27</v>
      </c>
      <c r="Q5816" t="s">
        <v>32</v>
      </c>
      <c r="R5816" t="s">
        <v>27</v>
      </c>
      <c r="S5816">
        <v>24</v>
      </c>
      <c r="T5816">
        <v>100</v>
      </c>
      <c r="U5816" s="2" t="s">
        <v>29</v>
      </c>
    </row>
    <row r="5817" spans="1:21" x14ac:dyDescent="0.35">
      <c r="A5817" t="s">
        <v>33</v>
      </c>
      <c r="B5817">
        <v>4</v>
      </c>
      <c r="C5817">
        <v>2024</v>
      </c>
      <c r="D5817" t="s">
        <v>246</v>
      </c>
      <c r="E5817" s="18">
        <v>215</v>
      </c>
      <c r="F5817" t="s">
        <v>247</v>
      </c>
      <c r="G5817" t="s">
        <v>210</v>
      </c>
      <c r="H5817" t="s">
        <v>25</v>
      </c>
      <c r="I5817">
        <v>325</v>
      </c>
      <c r="J5817" s="2" t="s">
        <v>106</v>
      </c>
      <c r="K5817" s="2">
        <v>8000</v>
      </c>
      <c r="L5817">
        <v>4</v>
      </c>
      <c r="M5817">
        <v>1</v>
      </c>
      <c r="N5817" t="s">
        <v>32</v>
      </c>
      <c r="O5817" t="s">
        <v>27</v>
      </c>
      <c r="Q5817" t="s">
        <v>32</v>
      </c>
      <c r="R5817" t="s">
        <v>27</v>
      </c>
      <c r="S5817">
        <v>0</v>
      </c>
      <c r="T5817">
        <v>150</v>
      </c>
      <c r="U5817" s="2" t="s">
        <v>39</v>
      </c>
    </row>
    <row r="5818" spans="1:21" x14ac:dyDescent="0.35">
      <c r="A5818" t="s">
        <v>34</v>
      </c>
      <c r="B5818">
        <v>5</v>
      </c>
      <c r="C5818">
        <v>2024</v>
      </c>
      <c r="D5818" t="s">
        <v>246</v>
      </c>
      <c r="E5818" s="18">
        <v>215</v>
      </c>
      <c r="F5818" t="s">
        <v>247</v>
      </c>
      <c r="G5818" t="s">
        <v>210</v>
      </c>
      <c r="H5818" t="s">
        <v>25</v>
      </c>
      <c r="I5818">
        <v>250</v>
      </c>
      <c r="J5818" s="2" t="s">
        <v>106</v>
      </c>
      <c r="K5818" s="2">
        <v>4000</v>
      </c>
      <c r="L5818">
        <v>4</v>
      </c>
      <c r="M5818">
        <v>1</v>
      </c>
      <c r="N5818" t="s">
        <v>32</v>
      </c>
      <c r="O5818" t="s">
        <v>27</v>
      </c>
      <c r="P5818">
        <v>21</v>
      </c>
      <c r="Q5818" t="s">
        <v>32</v>
      </c>
      <c r="R5818" t="s">
        <v>27</v>
      </c>
      <c r="S5818">
        <v>24</v>
      </c>
      <c r="T5818">
        <v>200</v>
      </c>
      <c r="U5818" s="2" t="s">
        <v>39</v>
      </c>
    </row>
    <row r="5819" spans="1:21" x14ac:dyDescent="0.35">
      <c r="A5819" t="s">
        <v>35</v>
      </c>
      <c r="B5819">
        <v>6</v>
      </c>
      <c r="C5819">
        <v>2024</v>
      </c>
      <c r="D5819" t="s">
        <v>246</v>
      </c>
      <c r="E5819" s="18">
        <v>215</v>
      </c>
      <c r="F5819" t="s">
        <v>247</v>
      </c>
      <c r="G5819" t="s">
        <v>210</v>
      </c>
      <c r="H5819" t="s">
        <v>25</v>
      </c>
      <c r="I5819">
        <v>435</v>
      </c>
      <c r="J5819" s="2" t="s">
        <v>106</v>
      </c>
      <c r="K5819" s="2">
        <v>4000</v>
      </c>
      <c r="L5819">
        <v>4</v>
      </c>
      <c r="M5819">
        <v>1</v>
      </c>
      <c r="N5819" t="s">
        <v>32</v>
      </c>
      <c r="O5819" t="s">
        <v>27</v>
      </c>
      <c r="P5819">
        <v>18</v>
      </c>
      <c r="Q5819" t="s">
        <v>27</v>
      </c>
      <c r="R5819" t="s">
        <v>27</v>
      </c>
      <c r="S5819">
        <v>0</v>
      </c>
      <c r="T5819">
        <v>400</v>
      </c>
      <c r="U5819" s="2" t="s">
        <v>39</v>
      </c>
    </row>
    <row r="5820" spans="1:21" x14ac:dyDescent="0.35">
      <c r="A5820" t="s">
        <v>36</v>
      </c>
      <c r="B5820">
        <v>8</v>
      </c>
      <c r="C5820">
        <v>2024</v>
      </c>
      <c r="D5820" t="s">
        <v>246</v>
      </c>
      <c r="E5820" s="18">
        <v>215</v>
      </c>
      <c r="F5820" t="s">
        <v>247</v>
      </c>
      <c r="G5820" t="s">
        <v>210</v>
      </c>
      <c r="H5820" t="s">
        <v>25</v>
      </c>
      <c r="I5820">
        <v>199</v>
      </c>
      <c r="J5820" s="2" t="s">
        <v>106</v>
      </c>
      <c r="K5820" s="2">
        <v>4000</v>
      </c>
      <c r="L5820">
        <v>4</v>
      </c>
      <c r="M5820">
        <v>1</v>
      </c>
      <c r="N5820" t="s">
        <v>32</v>
      </c>
      <c r="O5820" t="s">
        <v>27</v>
      </c>
      <c r="Q5820" t="s">
        <v>27</v>
      </c>
      <c r="R5820" t="s">
        <v>27</v>
      </c>
      <c r="S5820">
        <v>0</v>
      </c>
      <c r="T5820">
        <v>25</v>
      </c>
      <c r="U5820" s="2" t="s">
        <v>29</v>
      </c>
    </row>
    <row r="5821" spans="1:21" x14ac:dyDescent="0.35">
      <c r="A5821" t="s">
        <v>37</v>
      </c>
      <c r="B5821">
        <v>9</v>
      </c>
      <c r="C5821">
        <v>2024</v>
      </c>
      <c r="D5821" t="s">
        <v>246</v>
      </c>
      <c r="E5821" s="18">
        <v>215</v>
      </c>
      <c r="F5821" t="s">
        <v>247</v>
      </c>
      <c r="G5821" t="s">
        <v>210</v>
      </c>
      <c r="H5821" t="s">
        <v>25</v>
      </c>
      <c r="I5821">
        <v>360</v>
      </c>
      <c r="J5821" t="s">
        <v>106</v>
      </c>
      <c r="K5821" s="2">
        <v>4000</v>
      </c>
      <c r="L5821">
        <v>4</v>
      </c>
      <c r="M5821">
        <v>1</v>
      </c>
      <c r="N5821" t="s">
        <v>32</v>
      </c>
      <c r="O5821" t="s">
        <v>27</v>
      </c>
      <c r="Q5821" t="s">
        <v>27</v>
      </c>
      <c r="R5821" t="s">
        <v>27</v>
      </c>
      <c r="S5821">
        <v>24</v>
      </c>
      <c r="T5821">
        <v>320</v>
      </c>
      <c r="U5821" s="2" t="s">
        <v>39</v>
      </c>
    </row>
    <row r="5822" spans="1:21" x14ac:dyDescent="0.35">
      <c r="A5822" t="s">
        <v>38</v>
      </c>
      <c r="B5822">
        <v>10</v>
      </c>
      <c r="C5822">
        <v>2024</v>
      </c>
      <c r="D5822" t="s">
        <v>246</v>
      </c>
      <c r="E5822" s="18">
        <v>215</v>
      </c>
      <c r="F5822" t="s">
        <v>247</v>
      </c>
      <c r="G5822" t="s">
        <v>210</v>
      </c>
      <c r="H5822" t="s">
        <v>25</v>
      </c>
      <c r="I5822">
        <v>368</v>
      </c>
      <c r="J5822" s="2" t="s">
        <v>106</v>
      </c>
      <c r="K5822" s="2">
        <v>4000</v>
      </c>
      <c r="L5822">
        <v>4</v>
      </c>
      <c r="M5822">
        <v>1</v>
      </c>
      <c r="N5822" t="s">
        <v>32</v>
      </c>
      <c r="O5822" t="s">
        <v>27</v>
      </c>
      <c r="Q5822" t="s">
        <v>27</v>
      </c>
      <c r="R5822" t="s">
        <v>27</v>
      </c>
      <c r="S5822">
        <v>20</v>
      </c>
      <c r="T5822">
        <v>368</v>
      </c>
      <c r="U5822" s="2" t="s">
        <v>39</v>
      </c>
    </row>
    <row r="5823" spans="1:21" x14ac:dyDescent="0.35">
      <c r="A5823" t="s">
        <v>40</v>
      </c>
      <c r="B5823">
        <v>11</v>
      </c>
      <c r="C5823">
        <v>2024</v>
      </c>
      <c r="D5823" t="s">
        <v>246</v>
      </c>
      <c r="E5823" s="18">
        <v>215</v>
      </c>
      <c r="F5823" t="s">
        <v>247</v>
      </c>
      <c r="G5823" t="s">
        <v>210</v>
      </c>
      <c r="H5823" t="s">
        <v>25</v>
      </c>
      <c r="I5823">
        <v>220</v>
      </c>
      <c r="J5823" t="s">
        <v>106</v>
      </c>
      <c r="K5823" s="2">
        <v>0</v>
      </c>
      <c r="L5823">
        <v>4</v>
      </c>
      <c r="M5823">
        <v>1</v>
      </c>
      <c r="N5823" t="s">
        <v>27</v>
      </c>
      <c r="O5823" t="s">
        <v>27</v>
      </c>
      <c r="P5823">
        <v>18</v>
      </c>
      <c r="Q5823" t="s">
        <v>32</v>
      </c>
      <c r="R5823" t="s">
        <v>27</v>
      </c>
      <c r="S5823">
        <v>24</v>
      </c>
      <c r="T5823">
        <v>155</v>
      </c>
      <c r="U5823" s="2" t="s">
        <v>29</v>
      </c>
    </row>
    <row r="5824" spans="1:21" x14ac:dyDescent="0.35">
      <c r="A5824" t="s">
        <v>41</v>
      </c>
      <c r="B5824">
        <v>12</v>
      </c>
      <c r="C5824">
        <v>2024</v>
      </c>
      <c r="D5824" t="s">
        <v>246</v>
      </c>
      <c r="E5824" s="18">
        <v>215</v>
      </c>
      <c r="F5824" t="s">
        <v>247</v>
      </c>
      <c r="G5824" t="s">
        <v>210</v>
      </c>
      <c r="H5824" t="s">
        <v>25</v>
      </c>
      <c r="I5824">
        <v>484.5</v>
      </c>
      <c r="J5824" t="s">
        <v>106</v>
      </c>
      <c r="K5824" s="2">
        <v>4000</v>
      </c>
      <c r="L5824">
        <v>4</v>
      </c>
      <c r="M5824">
        <v>2</v>
      </c>
      <c r="N5824" t="s">
        <v>32</v>
      </c>
      <c r="O5824" t="s">
        <v>27</v>
      </c>
      <c r="Q5824" t="s">
        <v>27</v>
      </c>
      <c r="R5824" t="s">
        <v>27</v>
      </c>
      <c r="S5824">
        <v>16</v>
      </c>
      <c r="T5824">
        <v>225</v>
      </c>
      <c r="U5824" s="2" t="s">
        <v>29</v>
      </c>
    </row>
    <row r="5825" spans="1:21" x14ac:dyDescent="0.35">
      <c r="A5825" t="s">
        <v>42</v>
      </c>
      <c r="B5825">
        <v>13</v>
      </c>
      <c r="C5825">
        <v>2024</v>
      </c>
      <c r="D5825" t="s">
        <v>246</v>
      </c>
      <c r="E5825" s="18">
        <v>215</v>
      </c>
      <c r="F5825" t="s">
        <v>247</v>
      </c>
      <c r="G5825" t="s">
        <v>210</v>
      </c>
      <c r="H5825" t="s">
        <v>25</v>
      </c>
      <c r="I5825">
        <v>105</v>
      </c>
      <c r="J5825" s="2" t="s">
        <v>106</v>
      </c>
      <c r="K5825" s="2">
        <v>3000</v>
      </c>
      <c r="L5825">
        <v>4</v>
      </c>
      <c r="M5825">
        <v>2</v>
      </c>
      <c r="N5825" t="s">
        <v>27</v>
      </c>
      <c r="O5825" t="s">
        <v>27</v>
      </c>
      <c r="P5825">
        <v>18</v>
      </c>
      <c r="Q5825" t="s">
        <v>32</v>
      </c>
      <c r="R5825" t="s">
        <v>27</v>
      </c>
      <c r="S5825">
        <v>12</v>
      </c>
      <c r="T5825">
        <v>125</v>
      </c>
      <c r="U5825" s="2" t="s">
        <v>39</v>
      </c>
    </row>
    <row r="5826" spans="1:21" x14ac:dyDescent="0.35">
      <c r="A5826" t="s">
        <v>43</v>
      </c>
      <c r="B5826">
        <v>15</v>
      </c>
      <c r="C5826">
        <v>2024</v>
      </c>
      <c r="D5826" t="s">
        <v>246</v>
      </c>
      <c r="E5826" s="18">
        <v>215</v>
      </c>
      <c r="F5826" t="s">
        <v>247</v>
      </c>
      <c r="G5826" t="s">
        <v>210</v>
      </c>
      <c r="H5826" t="s">
        <v>25</v>
      </c>
      <c r="I5826">
        <v>224</v>
      </c>
      <c r="J5826" s="2" t="s">
        <v>106</v>
      </c>
      <c r="K5826" s="2">
        <v>6000</v>
      </c>
      <c r="L5826">
        <v>4</v>
      </c>
      <c r="M5826">
        <v>2</v>
      </c>
      <c r="N5826" t="s">
        <v>32</v>
      </c>
      <c r="O5826" t="s">
        <v>32</v>
      </c>
      <c r="P5826">
        <v>18</v>
      </c>
      <c r="Q5826" t="s">
        <v>27</v>
      </c>
      <c r="R5826" t="s">
        <v>27</v>
      </c>
      <c r="S5826">
        <v>0</v>
      </c>
      <c r="T5826">
        <v>104</v>
      </c>
      <c r="U5826" s="2" t="s">
        <v>29</v>
      </c>
    </row>
    <row r="5827" spans="1:21" x14ac:dyDescent="0.35">
      <c r="A5827" t="s">
        <v>44</v>
      </c>
      <c r="B5827">
        <v>16</v>
      </c>
      <c r="C5827">
        <v>2024</v>
      </c>
      <c r="D5827" t="s">
        <v>246</v>
      </c>
      <c r="E5827" s="18">
        <v>215</v>
      </c>
      <c r="F5827" t="s">
        <v>247</v>
      </c>
      <c r="G5827" t="s">
        <v>210</v>
      </c>
      <c r="H5827" t="s">
        <v>25</v>
      </c>
      <c r="I5827">
        <v>200</v>
      </c>
      <c r="J5827" s="2" t="s">
        <v>106</v>
      </c>
      <c r="K5827" s="2">
        <v>0</v>
      </c>
      <c r="L5827">
        <v>4</v>
      </c>
      <c r="M5827">
        <v>1</v>
      </c>
      <c r="N5827" t="s">
        <v>32</v>
      </c>
      <c r="O5827" t="s">
        <v>32</v>
      </c>
      <c r="P5827">
        <v>18</v>
      </c>
      <c r="Q5827" t="s">
        <v>27</v>
      </c>
      <c r="R5827" t="s">
        <v>27</v>
      </c>
      <c r="S5827">
        <v>0</v>
      </c>
      <c r="T5827">
        <v>250</v>
      </c>
      <c r="U5827" s="2" t="s">
        <v>29</v>
      </c>
    </row>
    <row r="5828" spans="1:21" x14ac:dyDescent="0.35">
      <c r="A5828" t="s">
        <v>45</v>
      </c>
      <c r="B5828">
        <v>17</v>
      </c>
      <c r="C5828">
        <v>2024</v>
      </c>
      <c r="D5828" t="s">
        <v>246</v>
      </c>
      <c r="E5828" s="18">
        <v>215</v>
      </c>
      <c r="F5828" t="s">
        <v>247</v>
      </c>
      <c r="G5828" t="s">
        <v>210</v>
      </c>
      <c r="H5828" t="s">
        <v>25</v>
      </c>
      <c r="I5828">
        <v>100</v>
      </c>
      <c r="J5828" t="s">
        <v>106</v>
      </c>
      <c r="K5828" s="2">
        <v>4000</v>
      </c>
      <c r="L5828">
        <v>4</v>
      </c>
      <c r="M5828">
        <v>1</v>
      </c>
      <c r="N5828" t="s">
        <v>32</v>
      </c>
      <c r="O5828" t="s">
        <v>27</v>
      </c>
      <c r="Q5828" t="s">
        <v>27</v>
      </c>
      <c r="R5828" t="s">
        <v>32</v>
      </c>
      <c r="S5828">
        <v>0</v>
      </c>
      <c r="T5828">
        <v>120</v>
      </c>
      <c r="U5828" s="2" t="s">
        <v>29</v>
      </c>
    </row>
    <row r="5829" spans="1:21" x14ac:dyDescent="0.35">
      <c r="A5829" t="s">
        <v>46</v>
      </c>
      <c r="B5829">
        <v>18</v>
      </c>
      <c r="C5829">
        <v>2024</v>
      </c>
      <c r="D5829" t="s">
        <v>246</v>
      </c>
      <c r="E5829" s="18">
        <v>215</v>
      </c>
      <c r="F5829" t="s">
        <v>247</v>
      </c>
      <c r="G5829" t="s">
        <v>210</v>
      </c>
      <c r="H5829" t="s">
        <v>25</v>
      </c>
      <c r="I5829">
        <v>220</v>
      </c>
      <c r="J5829" t="s">
        <v>106</v>
      </c>
      <c r="K5829" s="2">
        <v>6000</v>
      </c>
      <c r="L5829">
        <v>4</v>
      </c>
      <c r="M5829">
        <v>1</v>
      </c>
      <c r="N5829" t="s">
        <v>27</v>
      </c>
      <c r="O5829" t="s">
        <v>32</v>
      </c>
      <c r="P5829">
        <v>18</v>
      </c>
      <c r="Q5829" t="s">
        <v>27</v>
      </c>
      <c r="R5829" t="s">
        <v>27</v>
      </c>
      <c r="S5829">
        <v>24</v>
      </c>
      <c r="T5829">
        <v>120</v>
      </c>
      <c r="U5829" s="2" t="s">
        <v>39</v>
      </c>
    </row>
    <row r="5830" spans="1:21" x14ac:dyDescent="0.35">
      <c r="A5830" t="s">
        <v>47</v>
      </c>
      <c r="B5830">
        <v>19</v>
      </c>
      <c r="C5830">
        <v>2024</v>
      </c>
      <c r="D5830" t="s">
        <v>246</v>
      </c>
      <c r="E5830" s="18">
        <v>215</v>
      </c>
      <c r="F5830" t="s">
        <v>247</v>
      </c>
      <c r="G5830" t="s">
        <v>210</v>
      </c>
      <c r="H5830" t="s">
        <v>25</v>
      </c>
      <c r="I5830">
        <v>360</v>
      </c>
      <c r="J5830" t="s">
        <v>106</v>
      </c>
      <c r="K5830" s="2">
        <v>6000</v>
      </c>
      <c r="L5830">
        <v>4</v>
      </c>
      <c r="M5830">
        <v>1</v>
      </c>
      <c r="N5830" t="s">
        <v>32</v>
      </c>
      <c r="O5830" t="s">
        <v>27</v>
      </c>
      <c r="Q5830" t="s">
        <v>32</v>
      </c>
      <c r="R5830" t="s">
        <v>27</v>
      </c>
      <c r="S5830">
        <v>24</v>
      </c>
      <c r="T5830">
        <v>350</v>
      </c>
      <c r="U5830" s="2" t="s">
        <v>39</v>
      </c>
    </row>
    <row r="5831" spans="1:21" x14ac:dyDescent="0.35">
      <c r="A5831" t="s">
        <v>48</v>
      </c>
      <c r="B5831">
        <v>20</v>
      </c>
      <c r="C5831">
        <v>2024</v>
      </c>
      <c r="D5831" t="s">
        <v>246</v>
      </c>
      <c r="E5831" s="18">
        <v>215</v>
      </c>
      <c r="F5831" t="s">
        <v>247</v>
      </c>
      <c r="G5831" t="s">
        <v>210</v>
      </c>
      <c r="H5831" t="s">
        <v>25</v>
      </c>
      <c r="I5831">
        <v>60</v>
      </c>
      <c r="J5831" s="2" t="s">
        <v>106</v>
      </c>
      <c r="K5831" s="2">
        <v>8000</v>
      </c>
      <c r="L5831">
        <v>4</v>
      </c>
      <c r="M5831">
        <v>1</v>
      </c>
      <c r="N5831" t="s">
        <v>27</v>
      </c>
      <c r="O5831" t="s">
        <v>32</v>
      </c>
      <c r="Q5831" t="s">
        <v>27</v>
      </c>
      <c r="R5831" t="s">
        <v>27</v>
      </c>
      <c r="S5831">
        <v>30</v>
      </c>
      <c r="T5831">
        <v>70</v>
      </c>
      <c r="U5831" s="2" t="s">
        <v>39</v>
      </c>
    </row>
    <row r="5832" spans="1:21" x14ac:dyDescent="0.35">
      <c r="A5832" t="s">
        <v>49</v>
      </c>
      <c r="B5832">
        <v>21</v>
      </c>
      <c r="C5832">
        <v>2024</v>
      </c>
      <c r="D5832" t="s">
        <v>246</v>
      </c>
      <c r="E5832" s="18">
        <v>215</v>
      </c>
      <c r="F5832" t="s">
        <v>247</v>
      </c>
      <c r="G5832" t="s">
        <v>210</v>
      </c>
      <c r="H5832" t="s">
        <v>25</v>
      </c>
      <c r="I5832">
        <v>250</v>
      </c>
      <c r="J5832" s="2" t="s">
        <v>106</v>
      </c>
      <c r="K5832" s="2">
        <v>4000</v>
      </c>
      <c r="L5832">
        <v>4</v>
      </c>
      <c r="M5832">
        <v>1</v>
      </c>
      <c r="N5832" t="s">
        <v>27</v>
      </c>
      <c r="O5832" t="s">
        <v>32</v>
      </c>
      <c r="P5832">
        <v>21</v>
      </c>
      <c r="Q5832" t="s">
        <v>27</v>
      </c>
      <c r="R5832" t="s">
        <v>27</v>
      </c>
      <c r="S5832">
        <v>24</v>
      </c>
      <c r="T5832">
        <v>500</v>
      </c>
      <c r="U5832" s="2" t="s">
        <v>39</v>
      </c>
    </row>
    <row r="5833" spans="1:21" x14ac:dyDescent="0.35">
      <c r="A5833" t="s">
        <v>50</v>
      </c>
      <c r="B5833">
        <v>22</v>
      </c>
      <c r="C5833">
        <v>2024</v>
      </c>
      <c r="D5833" t="s">
        <v>246</v>
      </c>
      <c r="E5833" s="18">
        <v>215</v>
      </c>
      <c r="F5833" t="s">
        <v>247</v>
      </c>
      <c r="G5833" t="s">
        <v>210</v>
      </c>
      <c r="H5833" t="s">
        <v>25</v>
      </c>
      <c r="I5833">
        <v>200</v>
      </c>
      <c r="J5833" s="2" t="s">
        <v>106</v>
      </c>
      <c r="K5833" s="2">
        <v>2000</v>
      </c>
      <c r="L5833">
        <v>4</v>
      </c>
      <c r="M5833">
        <v>2</v>
      </c>
      <c r="N5833" t="s">
        <v>27</v>
      </c>
      <c r="O5833" t="s">
        <v>27</v>
      </c>
      <c r="P5833">
        <v>17</v>
      </c>
      <c r="Q5833" t="s">
        <v>27</v>
      </c>
      <c r="R5833" t="s">
        <v>27</v>
      </c>
      <c r="S5833">
        <v>16</v>
      </c>
      <c r="T5833">
        <v>200</v>
      </c>
      <c r="U5833" s="2" t="s">
        <v>39</v>
      </c>
    </row>
    <row r="5834" spans="1:21" x14ac:dyDescent="0.35">
      <c r="A5834" t="s">
        <v>51</v>
      </c>
      <c r="B5834">
        <v>23</v>
      </c>
      <c r="C5834">
        <v>2024</v>
      </c>
      <c r="D5834" t="s">
        <v>246</v>
      </c>
      <c r="E5834" s="18">
        <v>215</v>
      </c>
      <c r="F5834" t="s">
        <v>247</v>
      </c>
      <c r="G5834" t="s">
        <v>210</v>
      </c>
      <c r="H5834" t="s">
        <v>25</v>
      </c>
      <c r="I5834">
        <v>141</v>
      </c>
      <c r="J5834" t="s">
        <v>106</v>
      </c>
      <c r="K5834" s="2">
        <v>4000</v>
      </c>
      <c r="L5834">
        <v>4</v>
      </c>
      <c r="M5834">
        <v>1</v>
      </c>
      <c r="N5834" t="s">
        <v>27</v>
      </c>
      <c r="O5834" t="s">
        <v>27</v>
      </c>
      <c r="Q5834" t="s">
        <v>32</v>
      </c>
      <c r="R5834" t="s">
        <v>27</v>
      </c>
      <c r="S5834">
        <v>0</v>
      </c>
      <c r="T5834">
        <v>140</v>
      </c>
      <c r="U5834" s="2" t="s">
        <v>39</v>
      </c>
    </row>
    <row r="5835" spans="1:21" x14ac:dyDescent="0.35">
      <c r="A5835" t="s">
        <v>52</v>
      </c>
      <c r="B5835">
        <v>24</v>
      </c>
      <c r="C5835">
        <v>2024</v>
      </c>
      <c r="D5835" t="s">
        <v>246</v>
      </c>
      <c r="E5835" s="18">
        <v>215</v>
      </c>
      <c r="F5835" t="s">
        <v>247</v>
      </c>
      <c r="G5835" t="s">
        <v>210</v>
      </c>
      <c r="H5835" t="s">
        <v>25</v>
      </c>
      <c r="I5835">
        <v>111</v>
      </c>
      <c r="J5835" t="s">
        <v>106</v>
      </c>
      <c r="K5835" s="2">
        <v>4000</v>
      </c>
      <c r="L5835">
        <v>4</v>
      </c>
      <c r="M5835">
        <v>1</v>
      </c>
      <c r="N5835" t="s">
        <v>27</v>
      </c>
      <c r="O5835" t="s">
        <v>27</v>
      </c>
      <c r="P5835">
        <v>18</v>
      </c>
      <c r="Q5835" t="s">
        <v>27</v>
      </c>
      <c r="R5835" t="s">
        <v>27</v>
      </c>
      <c r="S5835">
        <v>24</v>
      </c>
      <c r="T5835">
        <v>76</v>
      </c>
      <c r="U5835" s="2" t="s">
        <v>39</v>
      </c>
    </row>
    <row r="5836" spans="1:21" x14ac:dyDescent="0.35">
      <c r="A5836" t="s">
        <v>53</v>
      </c>
      <c r="B5836">
        <v>25</v>
      </c>
      <c r="C5836">
        <v>2024</v>
      </c>
      <c r="D5836" t="s">
        <v>246</v>
      </c>
      <c r="E5836" s="18">
        <v>215</v>
      </c>
      <c r="F5836" t="s">
        <v>247</v>
      </c>
      <c r="G5836" t="s">
        <v>210</v>
      </c>
      <c r="H5836" t="s">
        <v>25</v>
      </c>
      <c r="I5836">
        <v>111</v>
      </c>
      <c r="J5836" t="s">
        <v>106</v>
      </c>
      <c r="K5836" s="2">
        <v>4000</v>
      </c>
      <c r="L5836">
        <v>4</v>
      </c>
      <c r="M5836">
        <v>1</v>
      </c>
      <c r="N5836" t="s">
        <v>32</v>
      </c>
      <c r="O5836" t="s">
        <v>32</v>
      </c>
      <c r="P5836">
        <v>23</v>
      </c>
      <c r="Q5836" t="s">
        <v>32</v>
      </c>
      <c r="R5836" t="s">
        <v>27</v>
      </c>
      <c r="S5836">
        <v>0</v>
      </c>
      <c r="T5836">
        <v>132</v>
      </c>
      <c r="U5836" s="2" t="s">
        <v>39</v>
      </c>
    </row>
    <row r="5837" spans="1:21" x14ac:dyDescent="0.35">
      <c r="A5837" t="s">
        <v>54</v>
      </c>
      <c r="B5837">
        <v>26</v>
      </c>
      <c r="C5837">
        <v>2024</v>
      </c>
      <c r="D5837" t="s">
        <v>246</v>
      </c>
      <c r="E5837" s="18">
        <v>215</v>
      </c>
      <c r="F5837" t="s">
        <v>247</v>
      </c>
      <c r="G5837" t="s">
        <v>210</v>
      </c>
      <c r="H5837" t="s">
        <v>25</v>
      </c>
      <c r="I5837">
        <v>320</v>
      </c>
      <c r="J5837" s="2" t="s">
        <v>106</v>
      </c>
      <c r="K5837" s="2">
        <v>6000</v>
      </c>
      <c r="L5837">
        <v>4</v>
      </c>
      <c r="M5837">
        <v>1</v>
      </c>
      <c r="N5837" t="s">
        <v>27</v>
      </c>
      <c r="O5837" t="s">
        <v>27</v>
      </c>
      <c r="Q5837" t="s">
        <v>32</v>
      </c>
      <c r="R5837" t="s">
        <v>27</v>
      </c>
      <c r="S5837">
        <v>24</v>
      </c>
      <c r="T5837">
        <v>120</v>
      </c>
      <c r="U5837" s="2" t="s">
        <v>29</v>
      </c>
    </row>
    <row r="5838" spans="1:21" x14ac:dyDescent="0.35">
      <c r="A5838" t="s">
        <v>55</v>
      </c>
      <c r="B5838">
        <v>27</v>
      </c>
      <c r="C5838">
        <v>2024</v>
      </c>
      <c r="D5838" t="s">
        <v>246</v>
      </c>
      <c r="E5838" s="18">
        <v>215</v>
      </c>
      <c r="F5838" t="s">
        <v>247</v>
      </c>
      <c r="G5838" t="s">
        <v>210</v>
      </c>
      <c r="H5838" t="s">
        <v>25</v>
      </c>
      <c r="I5838">
        <v>195</v>
      </c>
      <c r="J5838" s="2" t="s">
        <v>106</v>
      </c>
      <c r="K5838" s="2">
        <v>8000</v>
      </c>
      <c r="L5838">
        <v>4</v>
      </c>
      <c r="M5838">
        <v>1</v>
      </c>
      <c r="N5838" t="s">
        <v>27</v>
      </c>
      <c r="O5838" t="s">
        <v>27</v>
      </c>
      <c r="Q5838" t="s">
        <v>32</v>
      </c>
      <c r="R5838" t="s">
        <v>27</v>
      </c>
      <c r="S5838">
        <v>24</v>
      </c>
      <c r="T5838">
        <v>120</v>
      </c>
      <c r="U5838" s="2" t="s">
        <v>29</v>
      </c>
    </row>
    <row r="5839" spans="1:21" x14ac:dyDescent="0.35">
      <c r="A5839" t="s">
        <v>56</v>
      </c>
      <c r="B5839">
        <v>28</v>
      </c>
      <c r="C5839">
        <v>2024</v>
      </c>
      <c r="D5839" t="s">
        <v>246</v>
      </c>
      <c r="E5839" s="18">
        <v>215</v>
      </c>
      <c r="F5839" t="s">
        <v>247</v>
      </c>
      <c r="G5839" t="s">
        <v>210</v>
      </c>
      <c r="H5839" t="s">
        <v>25</v>
      </c>
      <c r="I5839">
        <v>125</v>
      </c>
      <c r="J5839" s="2" t="s">
        <v>106</v>
      </c>
      <c r="K5839" s="2">
        <v>0</v>
      </c>
      <c r="L5839">
        <v>4</v>
      </c>
      <c r="M5839">
        <v>1</v>
      </c>
      <c r="N5839" t="s">
        <v>32</v>
      </c>
      <c r="O5839" t="s">
        <v>27</v>
      </c>
      <c r="Q5839" t="s">
        <v>32</v>
      </c>
      <c r="R5839" t="s">
        <v>27</v>
      </c>
      <c r="S5839">
        <v>24</v>
      </c>
      <c r="T5839">
        <v>200</v>
      </c>
      <c r="U5839" s="2" t="s">
        <v>39</v>
      </c>
    </row>
    <row r="5840" spans="1:21" x14ac:dyDescent="0.35">
      <c r="A5840" t="s">
        <v>57</v>
      </c>
      <c r="B5840">
        <v>29</v>
      </c>
      <c r="C5840">
        <v>2024</v>
      </c>
      <c r="D5840" t="s">
        <v>246</v>
      </c>
      <c r="E5840" s="18">
        <v>215</v>
      </c>
      <c r="F5840" t="s">
        <v>247</v>
      </c>
      <c r="G5840" t="s">
        <v>210</v>
      </c>
      <c r="H5840" t="s">
        <v>25</v>
      </c>
      <c r="I5840">
        <v>100</v>
      </c>
      <c r="J5840" s="2" t="s">
        <v>106</v>
      </c>
      <c r="K5840" s="2">
        <v>6000</v>
      </c>
      <c r="L5840">
        <v>4</v>
      </c>
      <c r="M5840">
        <v>1</v>
      </c>
      <c r="N5840" t="s">
        <v>27</v>
      </c>
      <c r="O5840" t="s">
        <v>27</v>
      </c>
      <c r="Q5840" t="s">
        <v>27</v>
      </c>
      <c r="R5840" t="s">
        <v>27</v>
      </c>
      <c r="S5840">
        <v>24</v>
      </c>
      <c r="T5840">
        <v>35</v>
      </c>
      <c r="U5840" s="2" t="s">
        <v>29</v>
      </c>
    </row>
    <row r="5841" spans="1:21" x14ac:dyDescent="0.35">
      <c r="A5841" t="s">
        <v>58</v>
      </c>
      <c r="B5841">
        <v>30</v>
      </c>
      <c r="C5841">
        <v>2024</v>
      </c>
      <c r="D5841" t="s">
        <v>246</v>
      </c>
      <c r="E5841" s="18">
        <v>215</v>
      </c>
      <c r="F5841" t="s">
        <v>247</v>
      </c>
      <c r="G5841" t="s">
        <v>210</v>
      </c>
      <c r="H5841" t="s">
        <v>25</v>
      </c>
      <c r="I5841">
        <v>325</v>
      </c>
      <c r="J5841" s="2" t="s">
        <v>106</v>
      </c>
      <c r="K5841" s="2">
        <v>4000</v>
      </c>
      <c r="L5841">
        <v>4</v>
      </c>
      <c r="M5841">
        <v>1</v>
      </c>
      <c r="N5841" t="s">
        <v>32</v>
      </c>
      <c r="O5841" t="s">
        <v>27</v>
      </c>
      <c r="Q5841" t="s">
        <v>27</v>
      </c>
      <c r="R5841" t="s">
        <v>27</v>
      </c>
      <c r="S5841">
        <v>0</v>
      </c>
      <c r="T5841">
        <v>340</v>
      </c>
      <c r="U5841" s="2" t="s">
        <v>29</v>
      </c>
    </row>
    <row r="5842" spans="1:21" x14ac:dyDescent="0.35">
      <c r="A5842" t="s">
        <v>59</v>
      </c>
      <c r="B5842">
        <v>31</v>
      </c>
      <c r="C5842">
        <v>2024</v>
      </c>
      <c r="D5842" t="s">
        <v>246</v>
      </c>
      <c r="E5842" s="18">
        <v>215</v>
      </c>
      <c r="F5842" t="s">
        <v>247</v>
      </c>
      <c r="G5842" t="s">
        <v>210</v>
      </c>
      <c r="H5842" t="s">
        <v>25</v>
      </c>
      <c r="I5842">
        <v>100</v>
      </c>
      <c r="J5842" s="2" t="s">
        <v>106</v>
      </c>
      <c r="K5842" s="2">
        <v>6000</v>
      </c>
      <c r="L5842">
        <v>4</v>
      </c>
      <c r="M5842">
        <v>1</v>
      </c>
      <c r="N5842" t="s">
        <v>32</v>
      </c>
      <c r="O5842" t="s">
        <v>27</v>
      </c>
      <c r="Q5842" t="s">
        <v>32</v>
      </c>
      <c r="R5842" t="s">
        <v>27</v>
      </c>
      <c r="S5842">
        <v>24</v>
      </c>
      <c r="T5842">
        <v>300</v>
      </c>
      <c r="U5842" s="2" t="s">
        <v>39</v>
      </c>
    </row>
    <row r="5843" spans="1:21" x14ac:dyDescent="0.35">
      <c r="A5843" t="s">
        <v>60</v>
      </c>
      <c r="B5843">
        <v>32</v>
      </c>
      <c r="C5843">
        <v>2024</v>
      </c>
      <c r="D5843" t="s">
        <v>246</v>
      </c>
      <c r="E5843" s="18">
        <v>215</v>
      </c>
      <c r="F5843" t="s">
        <v>247</v>
      </c>
      <c r="G5843" t="s">
        <v>210</v>
      </c>
      <c r="H5843" t="s">
        <v>25</v>
      </c>
      <c r="I5843">
        <v>275</v>
      </c>
      <c r="J5843" s="2" t="s">
        <v>106</v>
      </c>
      <c r="K5843" s="2">
        <v>2000</v>
      </c>
      <c r="L5843">
        <v>4</v>
      </c>
      <c r="M5843">
        <v>2</v>
      </c>
      <c r="N5843" t="s">
        <v>32</v>
      </c>
      <c r="O5843" t="s">
        <v>32</v>
      </c>
      <c r="P5843">
        <v>21</v>
      </c>
      <c r="Q5843" t="s">
        <v>32</v>
      </c>
      <c r="R5843" t="s">
        <v>27</v>
      </c>
      <c r="S5843">
        <v>16</v>
      </c>
      <c r="T5843">
        <v>550</v>
      </c>
      <c r="U5843" s="2" t="s">
        <v>39</v>
      </c>
    </row>
    <row r="5844" spans="1:21" x14ac:dyDescent="0.35">
      <c r="A5844" t="s">
        <v>61</v>
      </c>
      <c r="B5844">
        <v>33</v>
      </c>
      <c r="C5844">
        <v>2024</v>
      </c>
      <c r="D5844" t="s">
        <v>246</v>
      </c>
      <c r="E5844" s="18">
        <v>215</v>
      </c>
      <c r="F5844" t="s">
        <v>247</v>
      </c>
      <c r="G5844" t="s">
        <v>210</v>
      </c>
      <c r="H5844" t="s">
        <v>25</v>
      </c>
      <c r="I5844">
        <v>150</v>
      </c>
      <c r="J5844" t="s">
        <v>106</v>
      </c>
      <c r="K5844" s="2">
        <v>6000</v>
      </c>
      <c r="L5844">
        <v>4</v>
      </c>
      <c r="M5844">
        <v>1</v>
      </c>
      <c r="N5844" t="s">
        <v>32</v>
      </c>
      <c r="O5844" t="s">
        <v>32</v>
      </c>
      <c r="Q5844" t="s">
        <v>32</v>
      </c>
      <c r="R5844" t="s">
        <v>27</v>
      </c>
      <c r="S5844">
        <v>30</v>
      </c>
      <c r="T5844">
        <v>160</v>
      </c>
      <c r="U5844" s="2" t="s">
        <v>39</v>
      </c>
    </row>
    <row r="5845" spans="1:21" x14ac:dyDescent="0.35">
      <c r="A5845" t="s">
        <v>62</v>
      </c>
      <c r="B5845">
        <v>34</v>
      </c>
      <c r="C5845">
        <v>2024</v>
      </c>
      <c r="D5845" t="s">
        <v>246</v>
      </c>
      <c r="E5845" s="18">
        <v>215</v>
      </c>
      <c r="F5845" t="s">
        <v>247</v>
      </c>
      <c r="G5845" t="s">
        <v>210</v>
      </c>
      <c r="H5845" t="s">
        <v>25</v>
      </c>
      <c r="I5845">
        <v>285</v>
      </c>
      <c r="J5845" t="s">
        <v>106</v>
      </c>
      <c r="K5845" s="2">
        <v>8000</v>
      </c>
      <c r="L5845">
        <v>4</v>
      </c>
      <c r="M5845">
        <v>1</v>
      </c>
      <c r="N5845" t="s">
        <v>27</v>
      </c>
      <c r="O5845" t="s">
        <v>32</v>
      </c>
      <c r="Q5845" t="s">
        <v>32</v>
      </c>
      <c r="R5845" t="s">
        <v>27</v>
      </c>
      <c r="S5845">
        <v>24</v>
      </c>
      <c r="T5845">
        <v>160</v>
      </c>
      <c r="U5845" s="2" t="s">
        <v>39</v>
      </c>
    </row>
    <row r="5846" spans="1:21" x14ac:dyDescent="0.35">
      <c r="A5846" t="s">
        <v>63</v>
      </c>
      <c r="B5846">
        <v>35</v>
      </c>
      <c r="C5846">
        <v>2024</v>
      </c>
      <c r="D5846" t="s">
        <v>246</v>
      </c>
      <c r="E5846" s="18">
        <v>215</v>
      </c>
      <c r="F5846" t="s">
        <v>247</v>
      </c>
      <c r="G5846" t="s">
        <v>210</v>
      </c>
      <c r="H5846" t="s">
        <v>25</v>
      </c>
      <c r="I5846">
        <v>275</v>
      </c>
      <c r="J5846" t="s">
        <v>106</v>
      </c>
      <c r="K5846" s="2">
        <v>4000</v>
      </c>
      <c r="L5846">
        <v>4</v>
      </c>
      <c r="M5846">
        <v>1</v>
      </c>
      <c r="N5846" t="s">
        <v>32</v>
      </c>
      <c r="O5846" t="s">
        <v>27</v>
      </c>
      <c r="Q5846" t="s">
        <v>32</v>
      </c>
      <c r="R5846" t="s">
        <v>27</v>
      </c>
      <c r="S5846">
        <v>30</v>
      </c>
      <c r="T5846">
        <v>400</v>
      </c>
      <c r="U5846" s="2" t="s">
        <v>39</v>
      </c>
    </row>
    <row r="5847" spans="1:21" x14ac:dyDescent="0.35">
      <c r="A5847" t="s">
        <v>64</v>
      </c>
      <c r="B5847">
        <v>36</v>
      </c>
      <c r="C5847">
        <v>2024</v>
      </c>
      <c r="D5847" t="s">
        <v>246</v>
      </c>
      <c r="E5847" s="18">
        <v>215</v>
      </c>
      <c r="F5847" t="s">
        <v>247</v>
      </c>
      <c r="G5847" t="s">
        <v>210</v>
      </c>
      <c r="H5847" t="s">
        <v>25</v>
      </c>
      <c r="I5847">
        <v>294</v>
      </c>
      <c r="J5847" s="2" t="s">
        <v>106</v>
      </c>
      <c r="K5847" s="2">
        <v>8000</v>
      </c>
      <c r="L5847">
        <v>4</v>
      </c>
      <c r="M5847">
        <v>1</v>
      </c>
      <c r="N5847" t="s">
        <v>32</v>
      </c>
      <c r="O5847" t="s">
        <v>32</v>
      </c>
      <c r="P5847">
        <v>21</v>
      </c>
      <c r="Q5847" t="s">
        <v>32</v>
      </c>
      <c r="R5847" t="s">
        <v>27</v>
      </c>
      <c r="S5847">
        <v>24</v>
      </c>
      <c r="T5847">
        <v>149</v>
      </c>
      <c r="U5847" s="2" t="s">
        <v>29</v>
      </c>
    </row>
    <row r="5848" spans="1:21" x14ac:dyDescent="0.35">
      <c r="A5848" t="s">
        <v>65</v>
      </c>
      <c r="B5848">
        <v>37</v>
      </c>
      <c r="C5848">
        <v>2024</v>
      </c>
      <c r="D5848" t="s">
        <v>246</v>
      </c>
      <c r="E5848" s="18">
        <v>215</v>
      </c>
      <c r="F5848" t="s">
        <v>247</v>
      </c>
      <c r="G5848" t="s">
        <v>210</v>
      </c>
      <c r="H5848" t="s">
        <v>25</v>
      </c>
      <c r="I5848">
        <v>100</v>
      </c>
      <c r="J5848" s="2" t="s">
        <v>106</v>
      </c>
      <c r="K5848" s="2">
        <v>8000</v>
      </c>
      <c r="L5848">
        <v>4</v>
      </c>
      <c r="M5848">
        <v>1</v>
      </c>
      <c r="N5848" t="s">
        <v>32</v>
      </c>
      <c r="O5848" t="s">
        <v>27</v>
      </c>
      <c r="P5848">
        <v>18</v>
      </c>
      <c r="Q5848" t="s">
        <v>32</v>
      </c>
      <c r="R5848" t="s">
        <v>27</v>
      </c>
      <c r="S5848">
        <v>20</v>
      </c>
      <c r="T5848">
        <v>200</v>
      </c>
      <c r="U5848" s="2" t="s">
        <v>29</v>
      </c>
    </row>
    <row r="5849" spans="1:21" x14ac:dyDescent="0.35">
      <c r="A5849" t="s">
        <v>66</v>
      </c>
      <c r="B5849">
        <v>38</v>
      </c>
      <c r="C5849">
        <v>2024</v>
      </c>
      <c r="D5849" t="s">
        <v>246</v>
      </c>
      <c r="E5849" s="18">
        <v>215</v>
      </c>
      <c r="F5849" t="s">
        <v>247</v>
      </c>
      <c r="G5849" t="s">
        <v>210</v>
      </c>
      <c r="H5849" t="s">
        <v>25</v>
      </c>
      <c r="I5849">
        <v>150</v>
      </c>
      <c r="J5849" s="2" t="s">
        <v>106</v>
      </c>
      <c r="K5849" s="2">
        <v>6000</v>
      </c>
      <c r="L5849">
        <v>4</v>
      </c>
      <c r="M5849">
        <v>1</v>
      </c>
      <c r="N5849" t="s">
        <v>32</v>
      </c>
      <c r="O5849" t="s">
        <v>27</v>
      </c>
      <c r="P5849">
        <v>18</v>
      </c>
      <c r="Q5849" t="s">
        <v>32</v>
      </c>
      <c r="R5849" t="s">
        <v>27</v>
      </c>
      <c r="S5849">
        <v>0</v>
      </c>
      <c r="T5849">
        <v>125</v>
      </c>
      <c r="U5849" s="2" t="s">
        <v>39</v>
      </c>
    </row>
    <row r="5850" spans="1:21" x14ac:dyDescent="0.35">
      <c r="A5850" t="s">
        <v>67</v>
      </c>
      <c r="B5850">
        <v>39</v>
      </c>
      <c r="C5850">
        <v>2024</v>
      </c>
      <c r="D5850" t="s">
        <v>246</v>
      </c>
      <c r="E5850" s="18">
        <v>215</v>
      </c>
      <c r="F5850" t="s">
        <v>247</v>
      </c>
      <c r="G5850" t="s">
        <v>210</v>
      </c>
      <c r="H5850" t="s">
        <v>25</v>
      </c>
      <c r="I5850">
        <v>50</v>
      </c>
      <c r="J5850" t="s">
        <v>106</v>
      </c>
      <c r="K5850" s="2">
        <v>6000</v>
      </c>
      <c r="L5850">
        <v>4</v>
      </c>
      <c r="M5850">
        <v>1</v>
      </c>
      <c r="N5850" t="s">
        <v>27</v>
      </c>
      <c r="O5850" t="s">
        <v>27</v>
      </c>
      <c r="P5850">
        <v>18</v>
      </c>
      <c r="Q5850" t="s">
        <v>32</v>
      </c>
      <c r="R5850" t="s">
        <v>27</v>
      </c>
      <c r="S5850">
        <v>24</v>
      </c>
      <c r="T5850">
        <v>125</v>
      </c>
      <c r="U5850" s="2" t="s">
        <v>39</v>
      </c>
    </row>
    <row r="5851" spans="1:21" x14ac:dyDescent="0.35">
      <c r="A5851" t="s">
        <v>68</v>
      </c>
      <c r="B5851">
        <v>40</v>
      </c>
      <c r="C5851">
        <v>2024</v>
      </c>
      <c r="D5851" t="s">
        <v>246</v>
      </c>
      <c r="E5851" s="18">
        <v>215</v>
      </c>
      <c r="F5851" t="s">
        <v>247</v>
      </c>
      <c r="G5851" t="s">
        <v>210</v>
      </c>
      <c r="H5851" t="s">
        <v>25</v>
      </c>
      <c r="I5851">
        <v>425</v>
      </c>
      <c r="J5851" t="s">
        <v>106</v>
      </c>
      <c r="K5851" s="2">
        <v>6000</v>
      </c>
      <c r="L5851">
        <v>4</v>
      </c>
      <c r="M5851">
        <v>2</v>
      </c>
      <c r="N5851" t="s">
        <v>27</v>
      </c>
      <c r="O5851" t="s">
        <v>27</v>
      </c>
      <c r="P5851">
        <v>21</v>
      </c>
      <c r="Q5851" t="s">
        <v>27</v>
      </c>
      <c r="R5851" t="s">
        <v>27</v>
      </c>
      <c r="S5851">
        <v>24</v>
      </c>
      <c r="T5851">
        <v>325</v>
      </c>
      <c r="U5851" s="2" t="s">
        <v>39</v>
      </c>
    </row>
    <row r="5852" spans="1:21" x14ac:dyDescent="0.35">
      <c r="A5852" t="s">
        <v>69</v>
      </c>
      <c r="B5852">
        <v>41</v>
      </c>
      <c r="C5852">
        <v>2024</v>
      </c>
      <c r="D5852" t="s">
        <v>246</v>
      </c>
      <c r="E5852" s="18">
        <v>215</v>
      </c>
      <c r="F5852" t="s">
        <v>247</v>
      </c>
      <c r="G5852" t="s">
        <v>210</v>
      </c>
      <c r="H5852" t="s">
        <v>25</v>
      </c>
      <c r="I5852">
        <v>425</v>
      </c>
      <c r="J5852" t="s">
        <v>106</v>
      </c>
      <c r="K5852" s="2">
        <v>8000</v>
      </c>
      <c r="L5852">
        <v>4</v>
      </c>
      <c r="M5852">
        <v>1</v>
      </c>
      <c r="N5852" t="s">
        <v>32</v>
      </c>
      <c r="O5852" t="s">
        <v>27</v>
      </c>
      <c r="P5852">
        <v>18</v>
      </c>
      <c r="Q5852" t="s">
        <v>27</v>
      </c>
      <c r="R5852" t="s">
        <v>27</v>
      </c>
      <c r="S5852">
        <v>24</v>
      </c>
      <c r="T5852">
        <v>650</v>
      </c>
      <c r="U5852" s="2" t="s">
        <v>39</v>
      </c>
    </row>
    <row r="5853" spans="1:21" x14ac:dyDescent="0.35">
      <c r="A5853" t="s">
        <v>70</v>
      </c>
      <c r="B5853">
        <v>42</v>
      </c>
      <c r="C5853">
        <v>2024</v>
      </c>
      <c r="D5853" t="s">
        <v>246</v>
      </c>
      <c r="E5853" s="18">
        <v>215</v>
      </c>
      <c r="F5853" t="s">
        <v>247</v>
      </c>
      <c r="G5853" t="s">
        <v>210</v>
      </c>
      <c r="H5853" t="s">
        <v>25</v>
      </c>
      <c r="I5853">
        <v>60</v>
      </c>
      <c r="J5853" s="2" t="s">
        <v>106</v>
      </c>
      <c r="K5853" s="2">
        <v>4000</v>
      </c>
      <c r="L5853">
        <v>4</v>
      </c>
      <c r="M5853">
        <v>1</v>
      </c>
      <c r="N5853" t="s">
        <v>32</v>
      </c>
      <c r="O5853" t="s">
        <v>27</v>
      </c>
      <c r="Q5853" t="s">
        <v>32</v>
      </c>
      <c r="R5853" t="s">
        <v>27</v>
      </c>
      <c r="S5853">
        <v>24</v>
      </c>
      <c r="T5853">
        <v>194</v>
      </c>
      <c r="U5853" s="2" t="s">
        <v>29</v>
      </c>
    </row>
    <row r="5854" spans="1:21" x14ac:dyDescent="0.35">
      <c r="A5854" t="s">
        <v>71</v>
      </c>
      <c r="B5854">
        <v>44</v>
      </c>
      <c r="C5854">
        <v>2024</v>
      </c>
      <c r="D5854" t="s">
        <v>246</v>
      </c>
      <c r="E5854" s="18">
        <v>215</v>
      </c>
      <c r="F5854" t="s">
        <v>247</v>
      </c>
      <c r="G5854" t="s">
        <v>210</v>
      </c>
      <c r="H5854" t="s">
        <v>25</v>
      </c>
      <c r="I5854">
        <v>180</v>
      </c>
      <c r="J5854" t="s">
        <v>106</v>
      </c>
      <c r="K5854" s="2">
        <v>4000</v>
      </c>
      <c r="L5854">
        <v>4</v>
      </c>
      <c r="M5854">
        <v>1</v>
      </c>
      <c r="N5854" t="s">
        <v>32</v>
      </c>
      <c r="O5854" t="s">
        <v>27</v>
      </c>
      <c r="Q5854" t="s">
        <v>32</v>
      </c>
      <c r="R5854" t="s">
        <v>27</v>
      </c>
      <c r="S5854">
        <v>0</v>
      </c>
      <c r="T5854">
        <v>80</v>
      </c>
      <c r="U5854" s="2" t="s">
        <v>39</v>
      </c>
    </row>
    <row r="5855" spans="1:21" x14ac:dyDescent="0.35">
      <c r="A5855" t="s">
        <v>72</v>
      </c>
      <c r="B5855">
        <v>45</v>
      </c>
      <c r="C5855">
        <v>2024</v>
      </c>
      <c r="D5855" t="s">
        <v>246</v>
      </c>
      <c r="E5855" s="18">
        <v>215</v>
      </c>
      <c r="F5855" t="s">
        <v>247</v>
      </c>
      <c r="G5855" t="s">
        <v>210</v>
      </c>
      <c r="H5855" t="s">
        <v>25</v>
      </c>
      <c r="I5855">
        <v>250</v>
      </c>
      <c r="J5855" t="s">
        <v>106</v>
      </c>
      <c r="K5855" s="2">
        <v>4000</v>
      </c>
      <c r="L5855">
        <v>4</v>
      </c>
      <c r="M5855">
        <v>1</v>
      </c>
      <c r="N5855" t="s">
        <v>32</v>
      </c>
      <c r="O5855" t="s">
        <v>32</v>
      </c>
      <c r="P5855">
        <v>18</v>
      </c>
      <c r="Q5855" t="s">
        <v>27</v>
      </c>
      <c r="R5855" t="s">
        <v>32</v>
      </c>
      <c r="S5855">
        <v>20</v>
      </c>
      <c r="T5855">
        <v>200</v>
      </c>
      <c r="U5855" s="2" t="s">
        <v>29</v>
      </c>
    </row>
    <row r="5856" spans="1:21" x14ac:dyDescent="0.35">
      <c r="A5856" t="s">
        <v>73</v>
      </c>
      <c r="B5856">
        <v>46</v>
      </c>
      <c r="C5856">
        <v>2024</v>
      </c>
      <c r="D5856" t="s">
        <v>246</v>
      </c>
      <c r="E5856" s="18">
        <v>215</v>
      </c>
      <c r="F5856" t="s">
        <v>247</v>
      </c>
      <c r="G5856" t="s">
        <v>210</v>
      </c>
      <c r="H5856" t="s">
        <v>25</v>
      </c>
      <c r="I5856">
        <v>100</v>
      </c>
      <c r="J5856" t="s">
        <v>106</v>
      </c>
      <c r="K5856" s="2">
        <v>4000</v>
      </c>
      <c r="L5856">
        <v>4</v>
      </c>
      <c r="M5856">
        <v>2</v>
      </c>
      <c r="N5856" t="s">
        <v>32</v>
      </c>
      <c r="O5856" t="s">
        <v>27</v>
      </c>
      <c r="Q5856" t="s">
        <v>27</v>
      </c>
      <c r="R5856" t="s">
        <v>27</v>
      </c>
      <c r="S5856">
        <v>30</v>
      </c>
      <c r="T5856">
        <v>80</v>
      </c>
      <c r="U5856" s="2" t="s">
        <v>29</v>
      </c>
    </row>
    <row r="5857" spans="1:21" x14ac:dyDescent="0.35">
      <c r="A5857" t="s">
        <v>74</v>
      </c>
      <c r="B5857">
        <v>47</v>
      </c>
      <c r="C5857">
        <v>2024</v>
      </c>
      <c r="D5857" t="s">
        <v>246</v>
      </c>
      <c r="E5857" s="18">
        <v>215</v>
      </c>
      <c r="F5857" t="s">
        <v>247</v>
      </c>
      <c r="G5857" t="s">
        <v>210</v>
      </c>
      <c r="H5857" t="s">
        <v>25</v>
      </c>
      <c r="I5857">
        <v>170</v>
      </c>
      <c r="J5857" t="s">
        <v>106</v>
      </c>
      <c r="K5857" s="2">
        <v>6000</v>
      </c>
      <c r="L5857">
        <v>4</v>
      </c>
      <c r="M5857">
        <v>1</v>
      </c>
      <c r="N5857" t="s">
        <v>27</v>
      </c>
      <c r="O5857" t="s">
        <v>27</v>
      </c>
      <c r="Q5857" t="s">
        <v>32</v>
      </c>
      <c r="R5857" t="s">
        <v>32</v>
      </c>
      <c r="S5857">
        <v>24</v>
      </c>
      <c r="T5857">
        <v>140</v>
      </c>
      <c r="U5857" s="2" t="s">
        <v>29</v>
      </c>
    </row>
    <row r="5858" spans="1:21" x14ac:dyDescent="0.35">
      <c r="A5858" t="s">
        <v>75</v>
      </c>
      <c r="B5858">
        <v>48</v>
      </c>
      <c r="C5858">
        <v>2024</v>
      </c>
      <c r="D5858" t="s">
        <v>246</v>
      </c>
      <c r="E5858" s="18">
        <v>215</v>
      </c>
      <c r="F5858" t="s">
        <v>247</v>
      </c>
      <c r="G5858" t="s">
        <v>210</v>
      </c>
      <c r="H5858" t="s">
        <v>25</v>
      </c>
      <c r="I5858">
        <v>100</v>
      </c>
      <c r="J5858" t="s">
        <v>106</v>
      </c>
      <c r="K5858" s="2">
        <v>4000</v>
      </c>
      <c r="L5858">
        <v>4</v>
      </c>
      <c r="M5858">
        <v>1</v>
      </c>
      <c r="N5858" t="s">
        <v>27</v>
      </c>
      <c r="O5858" t="s">
        <v>27</v>
      </c>
      <c r="Q5858" t="s">
        <v>27</v>
      </c>
      <c r="R5858" t="s">
        <v>27</v>
      </c>
      <c r="S5858">
        <v>24</v>
      </c>
      <c r="T5858">
        <v>210</v>
      </c>
      <c r="U5858" s="2" t="s">
        <v>39</v>
      </c>
    </row>
    <row r="5859" spans="1:21" x14ac:dyDescent="0.35">
      <c r="A5859" t="s">
        <v>76</v>
      </c>
      <c r="B5859">
        <v>49</v>
      </c>
      <c r="C5859">
        <v>2024</v>
      </c>
      <c r="D5859" t="s">
        <v>246</v>
      </c>
      <c r="E5859" s="18">
        <v>215</v>
      </c>
      <c r="F5859" t="s">
        <v>247</v>
      </c>
      <c r="G5859" t="s">
        <v>210</v>
      </c>
      <c r="H5859" t="s">
        <v>25</v>
      </c>
      <c r="I5859">
        <v>120</v>
      </c>
      <c r="J5859" s="2" t="s">
        <v>223</v>
      </c>
      <c r="K5859" s="2">
        <v>0</v>
      </c>
      <c r="L5859">
        <v>4</v>
      </c>
      <c r="M5859">
        <v>1</v>
      </c>
      <c r="N5859" t="s">
        <v>32</v>
      </c>
      <c r="O5859" t="s">
        <v>32</v>
      </c>
      <c r="Q5859" t="s">
        <v>32</v>
      </c>
      <c r="R5859" t="s">
        <v>27</v>
      </c>
      <c r="S5859">
        <v>16</v>
      </c>
      <c r="T5859">
        <v>73</v>
      </c>
      <c r="U5859" s="2" t="s">
        <v>29</v>
      </c>
    </row>
    <row r="5860" spans="1:21" x14ac:dyDescent="0.35">
      <c r="A5860" t="s">
        <v>77</v>
      </c>
      <c r="B5860">
        <v>50</v>
      </c>
      <c r="C5860">
        <v>2024</v>
      </c>
      <c r="D5860" t="s">
        <v>246</v>
      </c>
      <c r="E5860" s="18">
        <v>215</v>
      </c>
      <c r="F5860" t="s">
        <v>247</v>
      </c>
      <c r="G5860" t="s">
        <v>210</v>
      </c>
      <c r="H5860" t="s">
        <v>25</v>
      </c>
      <c r="I5860">
        <v>100</v>
      </c>
      <c r="J5860" s="2" t="s">
        <v>106</v>
      </c>
      <c r="K5860" s="2">
        <v>6000</v>
      </c>
      <c r="L5860">
        <v>4</v>
      </c>
      <c r="M5860">
        <v>1</v>
      </c>
      <c r="N5860" t="s">
        <v>32</v>
      </c>
      <c r="O5860" t="s">
        <v>27</v>
      </c>
      <c r="Q5860" t="s">
        <v>27</v>
      </c>
      <c r="R5860" t="s">
        <v>27</v>
      </c>
      <c r="S5860">
        <v>0</v>
      </c>
      <c r="T5860">
        <v>240</v>
      </c>
      <c r="U5860" s="2" t="s">
        <v>29</v>
      </c>
    </row>
    <row r="5861" spans="1:21" x14ac:dyDescent="0.35">
      <c r="A5861" t="s">
        <v>78</v>
      </c>
      <c r="B5861">
        <v>51</v>
      </c>
      <c r="C5861">
        <v>2024</v>
      </c>
      <c r="D5861" t="s">
        <v>246</v>
      </c>
      <c r="E5861" s="18">
        <v>215</v>
      </c>
      <c r="F5861" t="s">
        <v>247</v>
      </c>
      <c r="G5861" t="s">
        <v>210</v>
      </c>
      <c r="H5861" t="s">
        <v>25</v>
      </c>
      <c r="I5861">
        <v>125</v>
      </c>
      <c r="J5861" s="2" t="s">
        <v>106</v>
      </c>
      <c r="K5861" s="2">
        <v>6000</v>
      </c>
      <c r="L5861">
        <v>4</v>
      </c>
      <c r="M5861">
        <v>1</v>
      </c>
      <c r="N5861" t="s">
        <v>32</v>
      </c>
      <c r="O5861" t="s">
        <v>27</v>
      </c>
      <c r="Q5861" t="s">
        <v>32</v>
      </c>
      <c r="R5861" t="s">
        <v>32</v>
      </c>
      <c r="S5861">
        <v>16</v>
      </c>
      <c r="T5861">
        <v>110</v>
      </c>
      <c r="U5861" s="2" t="s">
        <v>29</v>
      </c>
    </row>
    <row r="5862" spans="1:21" x14ac:dyDescent="0.35">
      <c r="A5862" t="s">
        <v>79</v>
      </c>
      <c r="B5862">
        <v>53</v>
      </c>
      <c r="C5862">
        <v>2024</v>
      </c>
      <c r="D5862" t="s">
        <v>246</v>
      </c>
      <c r="E5862" s="18">
        <v>215</v>
      </c>
      <c r="F5862" t="s">
        <v>247</v>
      </c>
      <c r="G5862" t="s">
        <v>210</v>
      </c>
      <c r="H5862" t="s">
        <v>25</v>
      </c>
      <c r="I5862">
        <v>918</v>
      </c>
      <c r="J5862" s="2" t="s">
        <v>106</v>
      </c>
      <c r="K5862" s="2">
        <v>6000</v>
      </c>
      <c r="L5862">
        <v>4</v>
      </c>
      <c r="M5862">
        <v>1</v>
      </c>
      <c r="N5862" t="s">
        <v>32</v>
      </c>
      <c r="O5862" t="s">
        <v>27</v>
      </c>
      <c r="P5862">
        <v>18</v>
      </c>
      <c r="Q5862" t="s">
        <v>32</v>
      </c>
      <c r="R5862" t="s">
        <v>27</v>
      </c>
      <c r="S5862">
        <v>24</v>
      </c>
      <c r="T5862">
        <v>590</v>
      </c>
      <c r="U5862" s="2" t="s">
        <v>39</v>
      </c>
    </row>
    <row r="5863" spans="1:21" x14ac:dyDescent="0.35">
      <c r="A5863" t="s">
        <v>80</v>
      </c>
      <c r="B5863">
        <v>54</v>
      </c>
      <c r="C5863">
        <v>2024</v>
      </c>
      <c r="D5863" t="s">
        <v>246</v>
      </c>
      <c r="E5863" s="18">
        <v>215</v>
      </c>
      <c r="F5863" t="s">
        <v>247</v>
      </c>
      <c r="G5863" t="s">
        <v>210</v>
      </c>
      <c r="H5863" t="s">
        <v>25</v>
      </c>
      <c r="I5863">
        <v>100</v>
      </c>
      <c r="J5863" s="2" t="s">
        <v>106</v>
      </c>
      <c r="K5863" s="2">
        <v>4000</v>
      </c>
      <c r="L5863">
        <v>4</v>
      </c>
      <c r="M5863">
        <v>1</v>
      </c>
      <c r="N5863" t="s">
        <v>27</v>
      </c>
      <c r="O5863" t="s">
        <v>32</v>
      </c>
      <c r="P5863">
        <v>18</v>
      </c>
      <c r="Q5863" t="s">
        <v>32</v>
      </c>
      <c r="R5863" t="s">
        <v>27</v>
      </c>
      <c r="S5863">
        <v>16</v>
      </c>
      <c r="T5863">
        <v>200</v>
      </c>
      <c r="U5863" s="2" t="s">
        <v>39</v>
      </c>
    </row>
    <row r="5864" spans="1:21" x14ac:dyDescent="0.35">
      <c r="A5864" t="s">
        <v>81</v>
      </c>
      <c r="B5864">
        <v>55</v>
      </c>
      <c r="C5864">
        <v>2024</v>
      </c>
      <c r="D5864" t="s">
        <v>246</v>
      </c>
      <c r="E5864" s="18">
        <v>215</v>
      </c>
      <c r="F5864" t="s">
        <v>247</v>
      </c>
      <c r="G5864" t="s">
        <v>210</v>
      </c>
      <c r="H5864" t="s">
        <v>25</v>
      </c>
      <c r="I5864">
        <v>55</v>
      </c>
      <c r="J5864" s="2" t="s">
        <v>106</v>
      </c>
      <c r="K5864" s="2">
        <v>4000</v>
      </c>
      <c r="L5864">
        <v>4</v>
      </c>
      <c r="M5864">
        <v>1</v>
      </c>
      <c r="N5864" t="s">
        <v>32</v>
      </c>
      <c r="O5864" t="s">
        <v>27</v>
      </c>
      <c r="Q5864" t="s">
        <v>27</v>
      </c>
      <c r="R5864" t="s">
        <v>27</v>
      </c>
      <c r="S5864">
        <v>24</v>
      </c>
      <c r="T5864">
        <v>55</v>
      </c>
      <c r="U5864" s="2" t="s">
        <v>39</v>
      </c>
    </row>
    <row r="5865" spans="1:21" x14ac:dyDescent="0.35">
      <c r="A5865" t="s">
        <v>82</v>
      </c>
      <c r="B5865">
        <v>56</v>
      </c>
      <c r="C5865">
        <v>2024</v>
      </c>
      <c r="D5865" t="s">
        <v>246</v>
      </c>
      <c r="E5865" s="18">
        <v>215</v>
      </c>
      <c r="F5865" t="s">
        <v>247</v>
      </c>
      <c r="G5865" t="s">
        <v>210</v>
      </c>
      <c r="H5865" t="s">
        <v>25</v>
      </c>
      <c r="I5865">
        <v>0</v>
      </c>
      <c r="J5865" t="s">
        <v>106</v>
      </c>
      <c r="K5865" s="2">
        <v>6000</v>
      </c>
      <c r="L5865">
        <v>4</v>
      </c>
      <c r="M5865">
        <v>1</v>
      </c>
      <c r="N5865" t="s">
        <v>32</v>
      </c>
      <c r="O5865" t="s">
        <v>32</v>
      </c>
      <c r="P5865">
        <v>18</v>
      </c>
      <c r="Q5865" t="s">
        <v>32</v>
      </c>
      <c r="R5865" t="s">
        <v>27</v>
      </c>
      <c r="S5865">
        <v>24</v>
      </c>
      <c r="T5865">
        <v>125</v>
      </c>
      <c r="U5865" s="2" t="s">
        <v>39</v>
      </c>
    </row>
    <row r="5866" spans="1:21" x14ac:dyDescent="0.35">
      <c r="A5866" s="2" t="s">
        <v>21</v>
      </c>
      <c r="B5866" s="2">
        <v>1</v>
      </c>
      <c r="C5866" s="2">
        <v>2024</v>
      </c>
      <c r="D5866" s="2" t="s">
        <v>248</v>
      </c>
      <c r="E5866" s="18">
        <v>216</v>
      </c>
      <c r="F5866" t="s">
        <v>249</v>
      </c>
      <c r="G5866" s="2" t="s">
        <v>24</v>
      </c>
      <c r="H5866" t="s">
        <v>121</v>
      </c>
      <c r="O5866" s="2"/>
      <c r="P5866" s="2"/>
      <c r="Q5866" s="2"/>
      <c r="R5866" s="2"/>
      <c r="U5866" s="2"/>
    </row>
    <row r="5867" spans="1:21" x14ac:dyDescent="0.35">
      <c r="A5867" s="2" t="s">
        <v>30</v>
      </c>
      <c r="B5867" s="2">
        <v>2</v>
      </c>
      <c r="C5867" s="2">
        <v>2024</v>
      </c>
      <c r="D5867" s="2" t="s">
        <v>248</v>
      </c>
      <c r="E5867" s="2">
        <v>216</v>
      </c>
      <c r="F5867" t="s">
        <v>249</v>
      </c>
      <c r="G5867" s="2" t="s">
        <v>24</v>
      </c>
      <c r="H5867" t="s">
        <v>121</v>
      </c>
    </row>
    <row r="5868" spans="1:21" x14ac:dyDescent="0.35">
      <c r="A5868" s="2" t="s">
        <v>33</v>
      </c>
      <c r="B5868" s="2">
        <v>4</v>
      </c>
      <c r="C5868" s="2">
        <v>2024</v>
      </c>
      <c r="D5868" s="2" t="s">
        <v>248</v>
      </c>
      <c r="E5868" s="2">
        <v>216</v>
      </c>
      <c r="F5868" t="s">
        <v>249</v>
      </c>
      <c r="G5868" s="2" t="s">
        <v>24</v>
      </c>
      <c r="H5868" t="s">
        <v>121</v>
      </c>
      <c r="O5868" s="2"/>
      <c r="P5868" s="2"/>
      <c r="Q5868" s="2"/>
      <c r="R5868" s="2"/>
      <c r="U5868" s="2"/>
    </row>
    <row r="5869" spans="1:21" x14ac:dyDescent="0.35">
      <c r="A5869" s="2" t="s">
        <v>34</v>
      </c>
      <c r="B5869" s="2">
        <v>5</v>
      </c>
      <c r="C5869" s="2">
        <v>2024</v>
      </c>
      <c r="D5869" s="2" t="s">
        <v>248</v>
      </c>
      <c r="E5869" s="18">
        <v>216</v>
      </c>
      <c r="F5869" t="s">
        <v>249</v>
      </c>
      <c r="G5869" s="2" t="s">
        <v>24</v>
      </c>
      <c r="H5869" t="s">
        <v>121</v>
      </c>
      <c r="O5869" s="2"/>
      <c r="P5869" s="2"/>
      <c r="Q5869" s="2"/>
      <c r="R5869" s="2"/>
      <c r="U5869" s="2"/>
    </row>
    <row r="5870" spans="1:21" x14ac:dyDescent="0.35">
      <c r="A5870" s="2" t="s">
        <v>35</v>
      </c>
      <c r="B5870" s="2">
        <v>6</v>
      </c>
      <c r="C5870" s="2">
        <v>2024</v>
      </c>
      <c r="D5870" s="2" t="s">
        <v>248</v>
      </c>
      <c r="E5870" s="2">
        <v>216</v>
      </c>
      <c r="F5870" t="s">
        <v>249</v>
      </c>
      <c r="G5870" s="2" t="s">
        <v>24</v>
      </c>
      <c r="H5870" t="s">
        <v>121</v>
      </c>
      <c r="O5870" s="2"/>
      <c r="P5870" s="2"/>
      <c r="Q5870" s="2"/>
      <c r="R5870" s="2"/>
      <c r="U5870" s="2"/>
    </row>
    <row r="5871" spans="1:21" x14ac:dyDescent="0.35">
      <c r="A5871" s="2" t="s">
        <v>36</v>
      </c>
      <c r="B5871" s="2">
        <v>8</v>
      </c>
      <c r="C5871" s="2">
        <v>2024</v>
      </c>
      <c r="D5871" s="2" t="s">
        <v>248</v>
      </c>
      <c r="E5871" s="2">
        <v>216</v>
      </c>
      <c r="F5871" t="s">
        <v>249</v>
      </c>
      <c r="G5871" s="2" t="s">
        <v>24</v>
      </c>
      <c r="H5871" t="s">
        <v>121</v>
      </c>
      <c r="O5871" s="2"/>
      <c r="P5871" s="2"/>
      <c r="Q5871" s="2"/>
      <c r="R5871" s="2"/>
      <c r="U5871" s="2"/>
    </row>
    <row r="5872" spans="1:21" x14ac:dyDescent="0.35">
      <c r="A5872" s="2" t="s">
        <v>37</v>
      </c>
      <c r="B5872" s="2">
        <v>9</v>
      </c>
      <c r="C5872" s="2">
        <v>2024</v>
      </c>
      <c r="D5872" s="2" t="s">
        <v>248</v>
      </c>
      <c r="E5872" s="18">
        <v>216</v>
      </c>
      <c r="F5872" t="s">
        <v>249</v>
      </c>
      <c r="G5872" s="2" t="s">
        <v>24</v>
      </c>
      <c r="H5872" t="s">
        <v>121</v>
      </c>
    </row>
    <row r="5873" spans="1:21" x14ac:dyDescent="0.35">
      <c r="A5873" s="2" t="s">
        <v>38</v>
      </c>
      <c r="B5873" s="2">
        <v>10</v>
      </c>
      <c r="C5873" s="2">
        <v>2024</v>
      </c>
      <c r="D5873" s="2" t="s">
        <v>248</v>
      </c>
      <c r="E5873" s="2">
        <v>216</v>
      </c>
      <c r="F5873" t="s">
        <v>249</v>
      </c>
      <c r="G5873" s="2" t="s">
        <v>24</v>
      </c>
      <c r="H5873" t="s">
        <v>121</v>
      </c>
    </row>
    <row r="5874" spans="1:21" x14ac:dyDescent="0.35">
      <c r="A5874" s="2" t="s">
        <v>40</v>
      </c>
      <c r="B5874" s="2">
        <v>11</v>
      </c>
      <c r="C5874" s="2">
        <v>2024</v>
      </c>
      <c r="D5874" s="2" t="s">
        <v>248</v>
      </c>
      <c r="E5874" s="2">
        <v>216</v>
      </c>
      <c r="F5874" t="s">
        <v>249</v>
      </c>
      <c r="G5874" s="2" t="s">
        <v>24</v>
      </c>
      <c r="H5874" t="s">
        <v>121</v>
      </c>
      <c r="O5874" s="2"/>
      <c r="P5874" s="2"/>
      <c r="Q5874" s="2"/>
      <c r="R5874" s="2"/>
      <c r="U5874" s="2"/>
    </row>
    <row r="5875" spans="1:21" x14ac:dyDescent="0.35">
      <c r="A5875" s="2" t="s">
        <v>41</v>
      </c>
      <c r="B5875" s="2">
        <v>12</v>
      </c>
      <c r="C5875" s="2">
        <v>2024</v>
      </c>
      <c r="D5875" s="2" t="s">
        <v>248</v>
      </c>
      <c r="E5875" s="18">
        <v>216</v>
      </c>
      <c r="F5875" t="s">
        <v>249</v>
      </c>
      <c r="G5875" s="2" t="s">
        <v>24</v>
      </c>
      <c r="H5875" t="s">
        <v>25</v>
      </c>
      <c r="I5875">
        <v>200</v>
      </c>
      <c r="J5875" t="s">
        <v>121</v>
      </c>
      <c r="K5875">
        <v>0</v>
      </c>
      <c r="L5875">
        <v>0</v>
      </c>
      <c r="M5875">
        <v>1</v>
      </c>
      <c r="N5875" t="s">
        <v>32</v>
      </c>
      <c r="O5875" s="2" t="s">
        <v>27</v>
      </c>
      <c r="P5875" s="2" t="s">
        <v>28</v>
      </c>
      <c r="Q5875" s="2" t="s">
        <v>27</v>
      </c>
      <c r="R5875" s="2" t="s">
        <v>27</v>
      </c>
      <c r="S5875">
        <v>24</v>
      </c>
      <c r="T5875">
        <v>310</v>
      </c>
      <c r="U5875" s="2" t="s">
        <v>121</v>
      </c>
    </row>
    <row r="5876" spans="1:21" x14ac:dyDescent="0.35">
      <c r="A5876" s="2" t="s">
        <v>42</v>
      </c>
      <c r="B5876" s="2">
        <v>13</v>
      </c>
      <c r="C5876" s="2">
        <v>2024</v>
      </c>
      <c r="D5876" s="2" t="s">
        <v>248</v>
      </c>
      <c r="E5876" s="2">
        <v>216</v>
      </c>
      <c r="F5876" t="s">
        <v>249</v>
      </c>
      <c r="G5876" s="2" t="s">
        <v>24</v>
      </c>
      <c r="H5876" t="s">
        <v>121</v>
      </c>
      <c r="O5876" s="2"/>
      <c r="P5876" s="2"/>
      <c r="Q5876" s="2"/>
      <c r="R5876" s="2"/>
      <c r="U5876" s="2"/>
    </row>
    <row r="5877" spans="1:21" x14ac:dyDescent="0.35">
      <c r="A5877" s="2" t="s">
        <v>43</v>
      </c>
      <c r="B5877" s="2">
        <v>15</v>
      </c>
      <c r="C5877" s="2">
        <v>2024</v>
      </c>
      <c r="D5877" s="2" t="s">
        <v>248</v>
      </c>
      <c r="E5877" s="2">
        <v>216</v>
      </c>
      <c r="F5877" t="s">
        <v>249</v>
      </c>
      <c r="G5877" s="2" t="s">
        <v>24</v>
      </c>
      <c r="H5877" t="s">
        <v>121</v>
      </c>
      <c r="I5877" s="8"/>
      <c r="O5877" s="2"/>
      <c r="P5877" s="2"/>
      <c r="Q5877" s="2"/>
      <c r="R5877" s="2"/>
      <c r="U5877" s="2"/>
    </row>
    <row r="5878" spans="1:21" x14ac:dyDescent="0.35">
      <c r="A5878" s="2" t="s">
        <v>44</v>
      </c>
      <c r="B5878" s="2">
        <v>16</v>
      </c>
      <c r="C5878" s="2">
        <v>2024</v>
      </c>
      <c r="D5878" s="2" t="s">
        <v>248</v>
      </c>
      <c r="E5878" s="18">
        <v>216</v>
      </c>
      <c r="F5878" t="s">
        <v>249</v>
      </c>
      <c r="G5878" s="2" t="s">
        <v>24</v>
      </c>
      <c r="H5878" t="s">
        <v>121</v>
      </c>
    </row>
    <row r="5879" spans="1:21" x14ac:dyDescent="0.35">
      <c r="A5879" s="2" t="s">
        <v>45</v>
      </c>
      <c r="B5879" s="2">
        <v>17</v>
      </c>
      <c r="C5879" s="2">
        <v>2024</v>
      </c>
      <c r="D5879" s="2" t="s">
        <v>248</v>
      </c>
      <c r="E5879" s="2">
        <v>216</v>
      </c>
      <c r="F5879" t="s">
        <v>249</v>
      </c>
      <c r="G5879" s="2" t="s">
        <v>24</v>
      </c>
      <c r="H5879" t="s">
        <v>121</v>
      </c>
      <c r="O5879" s="2"/>
      <c r="P5879" s="2"/>
      <c r="Q5879" s="2"/>
      <c r="R5879" s="2"/>
      <c r="U5879" s="2"/>
    </row>
    <row r="5880" spans="1:21" x14ac:dyDescent="0.35">
      <c r="A5880" s="2" t="s">
        <v>46</v>
      </c>
      <c r="B5880" s="2">
        <v>18</v>
      </c>
      <c r="C5880" s="2">
        <v>2024</v>
      </c>
      <c r="D5880" s="2" t="s">
        <v>248</v>
      </c>
      <c r="E5880" s="2">
        <v>216</v>
      </c>
      <c r="F5880" t="s">
        <v>249</v>
      </c>
      <c r="G5880" s="2" t="s">
        <v>24</v>
      </c>
      <c r="H5880" t="s">
        <v>121</v>
      </c>
    </row>
    <row r="5881" spans="1:21" x14ac:dyDescent="0.35">
      <c r="A5881" s="2" t="s">
        <v>47</v>
      </c>
      <c r="B5881" s="2">
        <v>19</v>
      </c>
      <c r="C5881" s="2">
        <v>2024</v>
      </c>
      <c r="D5881" s="2" t="s">
        <v>248</v>
      </c>
      <c r="E5881" s="18">
        <v>216</v>
      </c>
      <c r="F5881" t="s">
        <v>249</v>
      </c>
      <c r="G5881" s="2" t="s">
        <v>24</v>
      </c>
      <c r="H5881" t="s">
        <v>121</v>
      </c>
      <c r="O5881" s="2"/>
      <c r="P5881" s="2"/>
      <c r="Q5881" s="2"/>
      <c r="R5881" s="2"/>
      <c r="U5881" s="2"/>
    </row>
    <row r="5882" spans="1:21" x14ac:dyDescent="0.35">
      <c r="A5882" s="2" t="s">
        <v>48</v>
      </c>
      <c r="B5882" s="2">
        <v>20</v>
      </c>
      <c r="C5882" s="2">
        <v>2024</v>
      </c>
      <c r="D5882" s="2" t="s">
        <v>248</v>
      </c>
      <c r="E5882" s="2">
        <v>216</v>
      </c>
      <c r="F5882" t="s">
        <v>249</v>
      </c>
      <c r="G5882" s="2" t="s">
        <v>24</v>
      </c>
      <c r="H5882" t="s">
        <v>121</v>
      </c>
      <c r="O5882" s="2"/>
      <c r="P5882" s="2"/>
      <c r="Q5882" s="2"/>
      <c r="R5882" s="2"/>
      <c r="U5882" s="2"/>
    </row>
    <row r="5883" spans="1:21" x14ac:dyDescent="0.35">
      <c r="A5883" s="2" t="s">
        <v>49</v>
      </c>
      <c r="B5883" s="2">
        <v>21</v>
      </c>
      <c r="C5883" s="2">
        <v>2024</v>
      </c>
      <c r="D5883" s="2" t="s">
        <v>248</v>
      </c>
      <c r="E5883" s="2">
        <v>216</v>
      </c>
      <c r="F5883" t="s">
        <v>249</v>
      </c>
      <c r="G5883" s="2" t="s">
        <v>24</v>
      </c>
      <c r="H5883" t="s">
        <v>121</v>
      </c>
      <c r="O5883" s="2"/>
      <c r="P5883" s="2"/>
      <c r="Q5883" s="2"/>
      <c r="R5883" s="2"/>
      <c r="U5883" s="2"/>
    </row>
    <row r="5884" spans="1:21" x14ac:dyDescent="0.35">
      <c r="A5884" s="2" t="s">
        <v>50</v>
      </c>
      <c r="B5884" s="2">
        <v>22</v>
      </c>
      <c r="C5884" s="2">
        <v>2024</v>
      </c>
      <c r="D5884" s="2" t="s">
        <v>248</v>
      </c>
      <c r="E5884" s="18">
        <v>216</v>
      </c>
      <c r="F5884" t="s">
        <v>249</v>
      </c>
      <c r="G5884" s="2" t="s">
        <v>24</v>
      </c>
      <c r="H5884" t="s">
        <v>121</v>
      </c>
      <c r="O5884" s="2"/>
      <c r="P5884" s="2"/>
      <c r="Q5884" s="2"/>
      <c r="R5884" s="2"/>
      <c r="U5884" s="2"/>
    </row>
    <row r="5885" spans="1:21" x14ac:dyDescent="0.35">
      <c r="A5885" s="2" t="s">
        <v>51</v>
      </c>
      <c r="B5885" s="2">
        <v>23</v>
      </c>
      <c r="C5885" s="2">
        <v>2024</v>
      </c>
      <c r="D5885" s="2" t="s">
        <v>248</v>
      </c>
      <c r="E5885" s="2">
        <v>216</v>
      </c>
      <c r="F5885" t="s">
        <v>249</v>
      </c>
      <c r="G5885" s="2" t="s">
        <v>24</v>
      </c>
      <c r="H5885" t="s">
        <v>121</v>
      </c>
      <c r="O5885" s="2"/>
      <c r="P5885" s="2"/>
      <c r="Q5885" s="2"/>
      <c r="R5885" s="2"/>
      <c r="U5885" s="2"/>
    </row>
    <row r="5886" spans="1:21" x14ac:dyDescent="0.35">
      <c r="A5886" s="2" t="s">
        <v>52</v>
      </c>
      <c r="B5886" s="2">
        <v>24</v>
      </c>
      <c r="C5886" s="2">
        <v>2024</v>
      </c>
      <c r="D5886" s="2" t="s">
        <v>248</v>
      </c>
      <c r="E5886" s="2">
        <v>216</v>
      </c>
      <c r="F5886" t="s">
        <v>249</v>
      </c>
      <c r="G5886" s="2" t="s">
        <v>24</v>
      </c>
      <c r="H5886" t="s">
        <v>121</v>
      </c>
      <c r="O5886" s="2"/>
      <c r="P5886" s="2"/>
      <c r="Q5886" s="2"/>
      <c r="R5886" s="2"/>
      <c r="U5886" s="2"/>
    </row>
    <row r="5887" spans="1:21" x14ac:dyDescent="0.35">
      <c r="A5887" s="2" t="s">
        <v>53</v>
      </c>
      <c r="B5887" s="2">
        <v>25</v>
      </c>
      <c r="C5887" s="2">
        <v>2024</v>
      </c>
      <c r="D5887" s="2" t="s">
        <v>248</v>
      </c>
      <c r="E5887" s="18">
        <v>216</v>
      </c>
      <c r="F5887" t="s">
        <v>249</v>
      </c>
      <c r="G5887" s="2" t="s">
        <v>24</v>
      </c>
      <c r="H5887" t="s">
        <v>121</v>
      </c>
      <c r="O5887" s="2"/>
      <c r="P5887" s="2"/>
      <c r="Q5887" s="2"/>
      <c r="R5887" s="2"/>
      <c r="U5887" s="2"/>
    </row>
    <row r="5888" spans="1:21" x14ac:dyDescent="0.35">
      <c r="A5888" s="2" t="s">
        <v>54</v>
      </c>
      <c r="B5888" s="2">
        <v>26</v>
      </c>
      <c r="C5888" s="2">
        <v>2024</v>
      </c>
      <c r="D5888" s="2" t="s">
        <v>248</v>
      </c>
      <c r="E5888" s="2">
        <v>216</v>
      </c>
      <c r="F5888" t="s">
        <v>249</v>
      </c>
      <c r="G5888" s="2" t="s">
        <v>24</v>
      </c>
      <c r="H5888" t="s">
        <v>121</v>
      </c>
    </row>
    <row r="5889" spans="1:21" x14ac:dyDescent="0.35">
      <c r="A5889" s="2" t="s">
        <v>55</v>
      </c>
      <c r="B5889" s="2">
        <v>27</v>
      </c>
      <c r="C5889" s="2">
        <v>2024</v>
      </c>
      <c r="D5889" s="2" t="s">
        <v>248</v>
      </c>
      <c r="E5889" s="2">
        <v>216</v>
      </c>
      <c r="F5889" t="s">
        <v>249</v>
      </c>
      <c r="G5889" s="2" t="s">
        <v>24</v>
      </c>
      <c r="H5889" t="s">
        <v>121</v>
      </c>
      <c r="O5889" s="2"/>
      <c r="P5889" s="2"/>
      <c r="Q5889" s="2"/>
      <c r="R5889" s="2"/>
      <c r="U5889" s="2"/>
    </row>
    <row r="5890" spans="1:21" x14ac:dyDescent="0.35">
      <c r="A5890" s="2" t="s">
        <v>56</v>
      </c>
      <c r="B5890" s="2">
        <v>28</v>
      </c>
      <c r="C5890" s="2">
        <v>2024</v>
      </c>
      <c r="D5890" s="2" t="s">
        <v>248</v>
      </c>
      <c r="E5890" s="18">
        <v>216</v>
      </c>
      <c r="F5890" t="s">
        <v>249</v>
      </c>
      <c r="G5890" s="2" t="s">
        <v>24</v>
      </c>
      <c r="H5890" t="s">
        <v>121</v>
      </c>
      <c r="O5890" s="2"/>
      <c r="P5890" s="2"/>
      <c r="Q5890" s="2"/>
      <c r="R5890" s="2"/>
      <c r="U5890" s="2"/>
    </row>
    <row r="5891" spans="1:21" x14ac:dyDescent="0.35">
      <c r="A5891" s="2" t="s">
        <v>57</v>
      </c>
      <c r="B5891" s="2">
        <v>29</v>
      </c>
      <c r="C5891" s="2">
        <v>2024</v>
      </c>
      <c r="D5891" s="2" t="s">
        <v>248</v>
      </c>
      <c r="E5891" s="2">
        <v>216</v>
      </c>
      <c r="F5891" t="s">
        <v>249</v>
      </c>
      <c r="G5891" s="2" t="s">
        <v>24</v>
      </c>
      <c r="H5891" t="s">
        <v>121</v>
      </c>
    </row>
    <row r="5892" spans="1:21" x14ac:dyDescent="0.35">
      <c r="A5892" s="2" t="s">
        <v>58</v>
      </c>
      <c r="B5892" s="2">
        <v>30</v>
      </c>
      <c r="C5892" s="2">
        <v>2024</v>
      </c>
      <c r="D5892" s="2" t="s">
        <v>248</v>
      </c>
      <c r="E5892" s="2">
        <v>216</v>
      </c>
      <c r="F5892" t="s">
        <v>249</v>
      </c>
      <c r="G5892" s="2" t="s">
        <v>24</v>
      </c>
      <c r="H5892" t="s">
        <v>121</v>
      </c>
    </row>
    <row r="5893" spans="1:21" x14ac:dyDescent="0.35">
      <c r="A5893" s="2" t="s">
        <v>59</v>
      </c>
      <c r="B5893" s="2">
        <v>31</v>
      </c>
      <c r="C5893" s="2">
        <v>2024</v>
      </c>
      <c r="D5893" s="2" t="s">
        <v>248</v>
      </c>
      <c r="E5893" s="18">
        <v>216</v>
      </c>
      <c r="F5893" t="s">
        <v>249</v>
      </c>
      <c r="G5893" s="2" t="s">
        <v>24</v>
      </c>
      <c r="H5893" t="s">
        <v>121</v>
      </c>
      <c r="O5893" s="2"/>
      <c r="P5893" s="2"/>
      <c r="Q5893" s="2"/>
      <c r="R5893" s="2"/>
      <c r="U5893" s="2"/>
    </row>
    <row r="5894" spans="1:21" x14ac:dyDescent="0.35">
      <c r="A5894" s="2" t="s">
        <v>60</v>
      </c>
      <c r="B5894" s="2">
        <v>32</v>
      </c>
      <c r="C5894" s="2">
        <v>2024</v>
      </c>
      <c r="D5894" s="2" t="s">
        <v>248</v>
      </c>
      <c r="E5894" s="2">
        <v>216</v>
      </c>
      <c r="F5894" t="s">
        <v>249</v>
      </c>
      <c r="G5894" s="2" t="s">
        <v>24</v>
      </c>
      <c r="H5894" t="s">
        <v>121</v>
      </c>
      <c r="O5894" s="2"/>
      <c r="P5894" s="2"/>
      <c r="Q5894" s="2"/>
      <c r="R5894" s="2"/>
      <c r="U5894" s="2"/>
    </row>
    <row r="5895" spans="1:21" x14ac:dyDescent="0.35">
      <c r="A5895" s="2" t="s">
        <v>61</v>
      </c>
      <c r="B5895" s="2">
        <v>33</v>
      </c>
      <c r="C5895" s="2">
        <v>2024</v>
      </c>
      <c r="D5895" s="2" t="s">
        <v>248</v>
      </c>
      <c r="E5895" s="2">
        <v>216</v>
      </c>
      <c r="F5895" t="s">
        <v>249</v>
      </c>
      <c r="G5895" s="2" t="s">
        <v>24</v>
      </c>
      <c r="H5895" t="s">
        <v>121</v>
      </c>
      <c r="O5895" s="2"/>
      <c r="P5895" s="2"/>
      <c r="Q5895" s="2"/>
      <c r="R5895" s="2"/>
      <c r="U5895" s="2"/>
    </row>
    <row r="5896" spans="1:21" x14ac:dyDescent="0.35">
      <c r="A5896" s="2" t="s">
        <v>62</v>
      </c>
      <c r="B5896" s="2">
        <v>34</v>
      </c>
      <c r="C5896" s="2">
        <v>2024</v>
      </c>
      <c r="D5896" s="2" t="s">
        <v>248</v>
      </c>
      <c r="E5896" s="18">
        <v>216</v>
      </c>
      <c r="F5896" t="s">
        <v>249</v>
      </c>
      <c r="G5896" s="2" t="s">
        <v>24</v>
      </c>
      <c r="H5896" t="s">
        <v>25</v>
      </c>
      <c r="I5896">
        <v>50</v>
      </c>
      <c r="J5896" t="s">
        <v>106</v>
      </c>
      <c r="K5896">
        <v>8000</v>
      </c>
      <c r="L5896">
        <v>4</v>
      </c>
      <c r="M5896">
        <v>1</v>
      </c>
      <c r="N5896" t="s">
        <v>32</v>
      </c>
      <c r="O5896" s="2" t="s">
        <v>27</v>
      </c>
      <c r="P5896" s="2" t="s">
        <v>28</v>
      </c>
      <c r="Q5896" s="2" t="s">
        <v>27</v>
      </c>
      <c r="R5896" s="2" t="s">
        <v>27</v>
      </c>
      <c r="S5896">
        <v>0</v>
      </c>
      <c r="T5896">
        <v>50</v>
      </c>
      <c r="U5896" s="2" t="s">
        <v>121</v>
      </c>
    </row>
    <row r="5897" spans="1:21" x14ac:dyDescent="0.35">
      <c r="A5897" s="2" t="s">
        <v>63</v>
      </c>
      <c r="B5897" s="2">
        <v>35</v>
      </c>
      <c r="C5897" s="2">
        <v>2024</v>
      </c>
      <c r="D5897" s="2" t="s">
        <v>248</v>
      </c>
      <c r="E5897" s="2">
        <v>216</v>
      </c>
      <c r="F5897" t="s">
        <v>249</v>
      </c>
      <c r="G5897" s="2" t="s">
        <v>24</v>
      </c>
      <c r="H5897" t="s">
        <v>121</v>
      </c>
      <c r="O5897" s="2"/>
      <c r="P5897" s="2"/>
      <c r="Q5897" s="2"/>
      <c r="R5897" s="2"/>
      <c r="U5897" s="2"/>
    </row>
    <row r="5898" spans="1:21" x14ac:dyDescent="0.35">
      <c r="A5898" s="2" t="s">
        <v>64</v>
      </c>
      <c r="B5898" s="2">
        <v>36</v>
      </c>
      <c r="C5898" s="2">
        <v>2024</v>
      </c>
      <c r="D5898" s="2" t="s">
        <v>248</v>
      </c>
      <c r="E5898" s="2">
        <v>216</v>
      </c>
      <c r="F5898" t="s">
        <v>249</v>
      </c>
      <c r="G5898" s="2" t="s">
        <v>24</v>
      </c>
      <c r="H5898" t="s">
        <v>121</v>
      </c>
      <c r="O5898" s="2"/>
      <c r="P5898" s="2"/>
      <c r="Q5898" s="2"/>
      <c r="R5898" s="2"/>
      <c r="U5898" s="2"/>
    </row>
    <row r="5899" spans="1:21" x14ac:dyDescent="0.35">
      <c r="A5899" s="2" t="s">
        <v>65</v>
      </c>
      <c r="B5899" s="2">
        <v>37</v>
      </c>
      <c r="C5899" s="2">
        <v>2024</v>
      </c>
      <c r="D5899" s="2" t="s">
        <v>248</v>
      </c>
      <c r="E5899" s="18">
        <v>216</v>
      </c>
      <c r="F5899" t="s">
        <v>249</v>
      </c>
      <c r="G5899" s="2" t="s">
        <v>24</v>
      </c>
      <c r="H5899" t="s">
        <v>121</v>
      </c>
      <c r="O5899" s="2"/>
      <c r="P5899" s="2"/>
      <c r="Q5899" s="2"/>
      <c r="R5899" s="2"/>
      <c r="U5899" s="2"/>
    </row>
    <row r="5900" spans="1:21" x14ac:dyDescent="0.35">
      <c r="A5900" s="2" t="s">
        <v>66</v>
      </c>
      <c r="B5900" s="2">
        <v>38</v>
      </c>
      <c r="C5900" s="2">
        <v>2024</v>
      </c>
      <c r="D5900" s="2" t="s">
        <v>248</v>
      </c>
      <c r="E5900" s="2">
        <v>216</v>
      </c>
      <c r="F5900" t="s">
        <v>249</v>
      </c>
      <c r="G5900" s="2" t="s">
        <v>24</v>
      </c>
      <c r="H5900" t="s">
        <v>121</v>
      </c>
      <c r="O5900" s="2"/>
      <c r="P5900" s="2"/>
      <c r="Q5900" s="2"/>
      <c r="R5900" s="2"/>
      <c r="U5900" s="2"/>
    </row>
    <row r="5901" spans="1:21" x14ac:dyDescent="0.35">
      <c r="A5901" s="2" t="s">
        <v>67</v>
      </c>
      <c r="B5901" s="2">
        <v>39</v>
      </c>
      <c r="C5901" s="2">
        <v>2024</v>
      </c>
      <c r="D5901" s="2" t="s">
        <v>248</v>
      </c>
      <c r="E5901" s="18">
        <v>216</v>
      </c>
      <c r="F5901" t="s">
        <v>249</v>
      </c>
      <c r="G5901" s="2" t="s">
        <v>24</v>
      </c>
      <c r="H5901" t="s">
        <v>121</v>
      </c>
      <c r="O5901" s="2"/>
      <c r="P5901" s="2"/>
      <c r="Q5901" s="2"/>
      <c r="R5901" s="2"/>
      <c r="U5901" s="2"/>
    </row>
    <row r="5902" spans="1:21" x14ac:dyDescent="0.35">
      <c r="A5902" s="2" t="s">
        <v>68</v>
      </c>
      <c r="B5902" s="2">
        <v>40</v>
      </c>
      <c r="C5902" s="2">
        <v>2024</v>
      </c>
      <c r="D5902" s="2" t="s">
        <v>248</v>
      </c>
      <c r="E5902" s="2">
        <v>216</v>
      </c>
      <c r="F5902" t="s">
        <v>249</v>
      </c>
      <c r="G5902" s="2" t="s">
        <v>24</v>
      </c>
      <c r="H5902" t="s">
        <v>121</v>
      </c>
      <c r="O5902" s="2"/>
      <c r="P5902" s="2"/>
      <c r="Q5902" s="2"/>
      <c r="R5902" s="2"/>
      <c r="U5902" s="2"/>
    </row>
    <row r="5903" spans="1:21" x14ac:dyDescent="0.35">
      <c r="A5903" s="2" t="s">
        <v>69</v>
      </c>
      <c r="B5903" s="2">
        <v>41</v>
      </c>
      <c r="C5903" s="2">
        <v>2024</v>
      </c>
      <c r="D5903" s="2" t="s">
        <v>248</v>
      </c>
      <c r="E5903" s="2">
        <v>216</v>
      </c>
      <c r="F5903" t="s">
        <v>249</v>
      </c>
      <c r="G5903" s="2" t="s">
        <v>24</v>
      </c>
      <c r="H5903" t="s">
        <v>121</v>
      </c>
      <c r="O5903" s="2"/>
      <c r="P5903" s="2"/>
      <c r="Q5903" s="2"/>
      <c r="R5903" s="2"/>
      <c r="U5903" s="2"/>
    </row>
    <row r="5904" spans="1:21" x14ac:dyDescent="0.35">
      <c r="A5904" s="2" t="s">
        <v>70</v>
      </c>
      <c r="B5904" s="2">
        <v>42</v>
      </c>
      <c r="C5904" s="2">
        <v>2024</v>
      </c>
      <c r="D5904" s="2" t="s">
        <v>248</v>
      </c>
      <c r="E5904" s="18">
        <v>216</v>
      </c>
      <c r="F5904" t="s">
        <v>249</v>
      </c>
      <c r="G5904" s="2" t="s">
        <v>24</v>
      </c>
      <c r="H5904" t="s">
        <v>121</v>
      </c>
      <c r="O5904" s="2"/>
      <c r="P5904" s="2"/>
      <c r="Q5904" s="2"/>
      <c r="R5904" s="2"/>
      <c r="U5904" s="2"/>
    </row>
    <row r="5905" spans="1:21" x14ac:dyDescent="0.35">
      <c r="A5905" s="2" t="s">
        <v>71</v>
      </c>
      <c r="B5905" s="2">
        <v>44</v>
      </c>
      <c r="C5905" s="2">
        <v>2024</v>
      </c>
      <c r="D5905" s="2" t="s">
        <v>248</v>
      </c>
      <c r="E5905" s="2">
        <v>216</v>
      </c>
      <c r="F5905" t="s">
        <v>249</v>
      </c>
      <c r="G5905" s="2" t="s">
        <v>24</v>
      </c>
      <c r="H5905" t="s">
        <v>121</v>
      </c>
      <c r="O5905" s="2"/>
      <c r="P5905" s="2"/>
      <c r="Q5905" s="2"/>
      <c r="R5905" s="2"/>
      <c r="U5905" s="2"/>
    </row>
    <row r="5906" spans="1:21" x14ac:dyDescent="0.35">
      <c r="A5906" s="2" t="s">
        <v>72</v>
      </c>
      <c r="B5906" s="2">
        <v>45</v>
      </c>
      <c r="C5906" s="2">
        <v>2024</v>
      </c>
      <c r="D5906" s="2" t="s">
        <v>248</v>
      </c>
      <c r="E5906" s="2">
        <v>216</v>
      </c>
      <c r="F5906" t="s">
        <v>249</v>
      </c>
      <c r="G5906" s="2" t="s">
        <v>24</v>
      </c>
      <c r="H5906" t="s">
        <v>121</v>
      </c>
      <c r="O5906" s="2"/>
      <c r="P5906" s="2"/>
      <c r="Q5906" s="2"/>
      <c r="R5906" s="2"/>
      <c r="U5906" s="2"/>
    </row>
    <row r="5907" spans="1:21" x14ac:dyDescent="0.35">
      <c r="A5907" s="2" t="s">
        <v>73</v>
      </c>
      <c r="B5907" s="2">
        <v>46</v>
      </c>
      <c r="C5907" s="2">
        <v>2024</v>
      </c>
      <c r="D5907" s="2" t="s">
        <v>248</v>
      </c>
      <c r="E5907" s="18">
        <v>216</v>
      </c>
      <c r="F5907" t="s">
        <v>249</v>
      </c>
      <c r="G5907" s="2" t="s">
        <v>24</v>
      </c>
      <c r="H5907" t="s">
        <v>121</v>
      </c>
    </row>
    <row r="5908" spans="1:21" x14ac:dyDescent="0.35">
      <c r="A5908" s="2" t="s">
        <v>74</v>
      </c>
      <c r="B5908" s="2">
        <v>47</v>
      </c>
      <c r="C5908" s="2">
        <v>2024</v>
      </c>
      <c r="D5908" s="2" t="s">
        <v>248</v>
      </c>
      <c r="E5908" s="2">
        <v>216</v>
      </c>
      <c r="F5908" t="s">
        <v>249</v>
      </c>
      <c r="G5908" s="2" t="s">
        <v>24</v>
      </c>
      <c r="H5908" t="s">
        <v>121</v>
      </c>
      <c r="O5908" s="2"/>
      <c r="P5908" s="2"/>
      <c r="Q5908" s="2"/>
      <c r="R5908" s="2"/>
      <c r="U5908" s="2"/>
    </row>
    <row r="5909" spans="1:21" x14ac:dyDescent="0.35">
      <c r="A5909" s="2" t="s">
        <v>75</v>
      </c>
      <c r="B5909" s="2">
        <v>48</v>
      </c>
      <c r="C5909" s="2">
        <v>2024</v>
      </c>
      <c r="D5909" s="2" t="s">
        <v>248</v>
      </c>
      <c r="E5909" s="2">
        <v>216</v>
      </c>
      <c r="F5909" t="s">
        <v>249</v>
      </c>
      <c r="G5909" s="2" t="s">
        <v>24</v>
      </c>
      <c r="H5909" t="s">
        <v>121</v>
      </c>
      <c r="O5909" s="2"/>
      <c r="P5909" s="2"/>
      <c r="Q5909" s="2"/>
      <c r="R5909" s="2"/>
      <c r="U5909" s="2"/>
    </row>
    <row r="5910" spans="1:21" x14ac:dyDescent="0.35">
      <c r="A5910" s="2" t="s">
        <v>76</v>
      </c>
      <c r="B5910" s="2">
        <v>49</v>
      </c>
      <c r="C5910" s="2">
        <v>2024</v>
      </c>
      <c r="D5910" s="2" t="s">
        <v>248</v>
      </c>
      <c r="E5910" s="18">
        <v>216</v>
      </c>
      <c r="F5910" t="s">
        <v>249</v>
      </c>
      <c r="G5910" s="2" t="s">
        <v>24</v>
      </c>
      <c r="H5910" t="s">
        <v>121</v>
      </c>
      <c r="O5910" s="2"/>
      <c r="P5910" s="2"/>
      <c r="Q5910" s="2"/>
      <c r="R5910" s="2"/>
      <c r="U5910" s="2"/>
    </row>
    <row r="5911" spans="1:21" x14ac:dyDescent="0.35">
      <c r="A5911" s="2" t="s">
        <v>77</v>
      </c>
      <c r="B5911" s="2">
        <v>50</v>
      </c>
      <c r="C5911" s="2">
        <v>2024</v>
      </c>
      <c r="D5911" s="2" t="s">
        <v>248</v>
      </c>
      <c r="E5911" s="2">
        <v>216</v>
      </c>
      <c r="F5911" t="s">
        <v>249</v>
      </c>
      <c r="G5911" s="2" t="s">
        <v>24</v>
      </c>
      <c r="H5911" t="s">
        <v>121</v>
      </c>
    </row>
    <row r="5912" spans="1:21" x14ac:dyDescent="0.35">
      <c r="A5912" s="2" t="s">
        <v>78</v>
      </c>
      <c r="B5912" s="2">
        <v>51</v>
      </c>
      <c r="C5912" s="2">
        <v>2024</v>
      </c>
      <c r="D5912" s="2" t="s">
        <v>248</v>
      </c>
      <c r="E5912" s="2">
        <v>216</v>
      </c>
      <c r="F5912" t="s">
        <v>249</v>
      </c>
      <c r="G5912" s="2" t="s">
        <v>24</v>
      </c>
      <c r="H5912" t="s">
        <v>121</v>
      </c>
      <c r="O5912" s="2"/>
      <c r="P5912" s="2"/>
      <c r="Q5912" s="2"/>
      <c r="R5912" s="2"/>
      <c r="U5912" s="2"/>
    </row>
    <row r="5913" spans="1:21" x14ac:dyDescent="0.35">
      <c r="A5913" s="2" t="s">
        <v>79</v>
      </c>
      <c r="B5913" s="2">
        <v>53</v>
      </c>
      <c r="C5913" s="2">
        <v>2024</v>
      </c>
      <c r="D5913" s="2" t="s">
        <v>248</v>
      </c>
      <c r="E5913" s="18">
        <v>216</v>
      </c>
      <c r="F5913" t="s">
        <v>249</v>
      </c>
      <c r="G5913" s="2" t="s">
        <v>24</v>
      </c>
      <c r="H5913" t="s">
        <v>121</v>
      </c>
      <c r="O5913" s="2"/>
      <c r="P5913" s="2"/>
      <c r="Q5913" s="2"/>
      <c r="R5913" s="2"/>
      <c r="U5913" s="2"/>
    </row>
    <row r="5914" spans="1:21" x14ac:dyDescent="0.35">
      <c r="A5914" s="2" t="s">
        <v>80</v>
      </c>
      <c r="B5914" s="2">
        <v>54</v>
      </c>
      <c r="C5914" s="2">
        <v>2024</v>
      </c>
      <c r="D5914" s="2" t="s">
        <v>248</v>
      </c>
      <c r="E5914" s="2">
        <v>216</v>
      </c>
      <c r="F5914" t="s">
        <v>249</v>
      </c>
      <c r="G5914" s="2" t="s">
        <v>24</v>
      </c>
      <c r="H5914" t="s">
        <v>121</v>
      </c>
    </row>
    <row r="5915" spans="1:21" x14ac:dyDescent="0.35">
      <c r="A5915" s="2" t="s">
        <v>81</v>
      </c>
      <c r="B5915" s="2">
        <v>55</v>
      </c>
      <c r="C5915" s="2">
        <v>2024</v>
      </c>
      <c r="D5915" s="2" t="s">
        <v>248</v>
      </c>
      <c r="E5915" s="2">
        <v>216</v>
      </c>
      <c r="F5915" t="s">
        <v>249</v>
      </c>
      <c r="G5915" s="2" t="s">
        <v>24</v>
      </c>
      <c r="H5915" t="s">
        <v>121</v>
      </c>
      <c r="O5915" s="2"/>
      <c r="P5915" s="2"/>
      <c r="Q5915" s="2"/>
      <c r="R5915" s="2"/>
      <c r="U5915" s="2"/>
    </row>
    <row r="5916" spans="1:21" x14ac:dyDescent="0.35">
      <c r="A5916" s="2" t="s">
        <v>82</v>
      </c>
      <c r="B5916" s="2">
        <v>56</v>
      </c>
      <c r="C5916" s="2">
        <v>2024</v>
      </c>
      <c r="D5916" s="2" t="s">
        <v>248</v>
      </c>
      <c r="E5916" s="18">
        <v>216</v>
      </c>
      <c r="F5916" t="s">
        <v>249</v>
      </c>
      <c r="G5916" s="2" t="s">
        <v>24</v>
      </c>
      <c r="H5916" t="s">
        <v>121</v>
      </c>
    </row>
    <row r="5917" spans="1:21" x14ac:dyDescent="0.35">
      <c r="A5917" t="s">
        <v>21</v>
      </c>
      <c r="B5917">
        <v>1</v>
      </c>
      <c r="C5917">
        <v>2024</v>
      </c>
      <c r="D5917" t="s">
        <v>250</v>
      </c>
      <c r="E5917">
        <v>217</v>
      </c>
      <c r="F5917" t="s">
        <v>230</v>
      </c>
      <c r="G5917" t="s">
        <v>217</v>
      </c>
      <c r="H5917" t="s">
        <v>25</v>
      </c>
      <c r="I5917">
        <v>636.5</v>
      </c>
      <c r="J5917" t="s">
        <v>126</v>
      </c>
      <c r="K5917">
        <v>8000</v>
      </c>
      <c r="L5917">
        <v>3</v>
      </c>
      <c r="M5917">
        <v>5</v>
      </c>
      <c r="N5917" t="s">
        <v>27</v>
      </c>
      <c r="O5917" t="s">
        <v>32</v>
      </c>
      <c r="P5917">
        <v>18</v>
      </c>
      <c r="Q5917" t="s">
        <v>32</v>
      </c>
      <c r="R5917" t="s">
        <v>27</v>
      </c>
      <c r="S5917">
        <v>16</v>
      </c>
      <c r="T5917">
        <v>460</v>
      </c>
      <c r="U5917" t="s">
        <v>39</v>
      </c>
    </row>
    <row r="5918" spans="1:21" x14ac:dyDescent="0.35">
      <c r="A5918" t="s">
        <v>30</v>
      </c>
      <c r="B5918">
        <v>2</v>
      </c>
      <c r="C5918">
        <v>2024</v>
      </c>
      <c r="D5918" t="s">
        <v>250</v>
      </c>
      <c r="E5918">
        <v>217</v>
      </c>
      <c r="F5918" t="s">
        <v>230</v>
      </c>
      <c r="G5918" t="s">
        <v>217</v>
      </c>
      <c r="H5918" t="s">
        <v>25</v>
      </c>
      <c r="I5918">
        <v>870</v>
      </c>
      <c r="J5918" t="s">
        <v>126</v>
      </c>
      <c r="K5918">
        <v>4000</v>
      </c>
      <c r="L5918">
        <v>3</v>
      </c>
      <c r="M5918">
        <v>4</v>
      </c>
      <c r="N5918" t="s">
        <v>27</v>
      </c>
      <c r="O5918" t="s">
        <v>27</v>
      </c>
      <c r="P5918">
        <v>18</v>
      </c>
      <c r="Q5918" t="s">
        <v>32</v>
      </c>
      <c r="R5918" t="s">
        <v>27</v>
      </c>
      <c r="S5918">
        <v>0</v>
      </c>
      <c r="T5918">
        <v>370</v>
      </c>
      <c r="U5918" t="s">
        <v>39</v>
      </c>
    </row>
    <row r="5919" spans="1:21" x14ac:dyDescent="0.35">
      <c r="A5919" t="s">
        <v>33</v>
      </c>
      <c r="B5919">
        <v>4</v>
      </c>
      <c r="C5919">
        <v>2024</v>
      </c>
      <c r="D5919" t="s">
        <v>250</v>
      </c>
      <c r="E5919">
        <v>217</v>
      </c>
      <c r="F5919" t="s">
        <v>230</v>
      </c>
      <c r="G5919" t="s">
        <v>217</v>
      </c>
      <c r="H5919" t="s">
        <v>25</v>
      </c>
      <c r="I5919">
        <v>544</v>
      </c>
      <c r="J5919" t="s">
        <v>126</v>
      </c>
      <c r="K5919">
        <v>4000</v>
      </c>
      <c r="L5919">
        <v>3</v>
      </c>
      <c r="M5919">
        <v>4</v>
      </c>
      <c r="N5919" t="s">
        <v>27</v>
      </c>
      <c r="O5919" t="s">
        <v>32</v>
      </c>
      <c r="P5919" t="s">
        <v>28</v>
      </c>
      <c r="Q5919" t="s">
        <v>32</v>
      </c>
      <c r="R5919" t="s">
        <v>27</v>
      </c>
      <c r="S5919">
        <v>48</v>
      </c>
      <c r="T5919">
        <v>340</v>
      </c>
      <c r="U5919" t="s">
        <v>29</v>
      </c>
    </row>
    <row r="5920" spans="1:21" x14ac:dyDescent="0.35">
      <c r="A5920" t="s">
        <v>34</v>
      </c>
      <c r="B5920">
        <v>5</v>
      </c>
      <c r="C5920">
        <v>2024</v>
      </c>
      <c r="D5920" t="s">
        <v>250</v>
      </c>
      <c r="E5920">
        <v>217</v>
      </c>
      <c r="F5920" t="s">
        <v>230</v>
      </c>
      <c r="G5920" t="s">
        <v>217</v>
      </c>
      <c r="H5920" t="s">
        <v>25</v>
      </c>
      <c r="I5920">
        <v>220</v>
      </c>
      <c r="J5920" t="s">
        <v>126</v>
      </c>
      <c r="K5920">
        <v>6000</v>
      </c>
      <c r="L5920">
        <v>3</v>
      </c>
      <c r="M5920">
        <v>3</v>
      </c>
      <c r="N5920" t="s">
        <v>27</v>
      </c>
      <c r="O5920" t="s">
        <v>27</v>
      </c>
      <c r="P5920">
        <v>18</v>
      </c>
      <c r="Q5920" t="s">
        <v>27</v>
      </c>
      <c r="R5920" t="s">
        <v>27</v>
      </c>
      <c r="S5920">
        <v>24</v>
      </c>
      <c r="T5920">
        <v>120</v>
      </c>
      <c r="U5920" t="s">
        <v>39</v>
      </c>
    </row>
    <row r="5921" spans="1:21" x14ac:dyDescent="0.35">
      <c r="A5921" t="s">
        <v>35</v>
      </c>
      <c r="B5921">
        <v>6</v>
      </c>
      <c r="C5921">
        <v>2024</v>
      </c>
      <c r="D5921" t="s">
        <v>250</v>
      </c>
      <c r="E5921">
        <v>217</v>
      </c>
      <c r="F5921" t="s">
        <v>230</v>
      </c>
      <c r="G5921" t="s">
        <v>217</v>
      </c>
      <c r="H5921" t="s">
        <v>25</v>
      </c>
      <c r="I5921">
        <v>850</v>
      </c>
      <c r="J5921" t="s">
        <v>126</v>
      </c>
      <c r="K5921">
        <v>4000</v>
      </c>
      <c r="L5921">
        <v>3</v>
      </c>
      <c r="M5921">
        <v>3</v>
      </c>
      <c r="N5921" t="s">
        <v>27</v>
      </c>
      <c r="O5921" t="s">
        <v>27</v>
      </c>
      <c r="P5921">
        <v>18</v>
      </c>
      <c r="Q5921" t="s">
        <v>27</v>
      </c>
      <c r="R5921" t="s">
        <v>27</v>
      </c>
      <c r="S5921">
        <v>0</v>
      </c>
      <c r="T5921">
        <v>960</v>
      </c>
      <c r="U5921" t="s">
        <v>29</v>
      </c>
    </row>
    <row r="5922" spans="1:21" x14ac:dyDescent="0.35">
      <c r="A5922" t="s">
        <v>36</v>
      </c>
      <c r="B5922">
        <v>8</v>
      </c>
      <c r="C5922">
        <v>2024</v>
      </c>
      <c r="D5922" t="s">
        <v>250</v>
      </c>
      <c r="E5922">
        <v>217</v>
      </c>
      <c r="F5922" t="s">
        <v>230</v>
      </c>
      <c r="G5922" t="s">
        <v>217</v>
      </c>
      <c r="H5922" t="s">
        <v>121</v>
      </c>
    </row>
    <row r="5923" spans="1:21" x14ac:dyDescent="0.35">
      <c r="A5923" t="s">
        <v>37</v>
      </c>
      <c r="B5923">
        <v>9</v>
      </c>
      <c r="C5923">
        <v>2024</v>
      </c>
      <c r="D5923" t="s">
        <v>250</v>
      </c>
      <c r="E5923">
        <v>217</v>
      </c>
      <c r="F5923" t="s">
        <v>230</v>
      </c>
      <c r="G5923" t="s">
        <v>217</v>
      </c>
      <c r="H5923" t="s">
        <v>25</v>
      </c>
      <c r="I5923">
        <v>420</v>
      </c>
      <c r="J5923" t="s">
        <v>126</v>
      </c>
      <c r="K5923">
        <v>4000</v>
      </c>
      <c r="L5923">
        <v>3</v>
      </c>
      <c r="M5923">
        <v>5</v>
      </c>
      <c r="N5923" t="s">
        <v>27</v>
      </c>
      <c r="O5923" t="s">
        <v>27</v>
      </c>
      <c r="Q5923" t="s">
        <v>27</v>
      </c>
      <c r="R5923" t="s">
        <v>27</v>
      </c>
      <c r="S5923">
        <v>24</v>
      </c>
      <c r="T5923">
        <v>700</v>
      </c>
      <c r="U5923" t="s">
        <v>39</v>
      </c>
    </row>
    <row r="5924" spans="1:21" x14ac:dyDescent="0.35">
      <c r="A5924" t="s">
        <v>38</v>
      </c>
      <c r="B5924">
        <v>10</v>
      </c>
      <c r="C5924">
        <v>2024</v>
      </c>
      <c r="D5924" t="s">
        <v>250</v>
      </c>
      <c r="E5924">
        <v>217</v>
      </c>
      <c r="F5924" t="s">
        <v>230</v>
      </c>
      <c r="G5924" t="s">
        <v>217</v>
      </c>
      <c r="H5924" t="s">
        <v>25</v>
      </c>
      <c r="I5924">
        <v>263</v>
      </c>
      <c r="J5924" t="s">
        <v>126</v>
      </c>
      <c r="K5924">
        <v>2000</v>
      </c>
      <c r="L5924">
        <v>3</v>
      </c>
      <c r="M5924">
        <v>2</v>
      </c>
      <c r="N5924" t="s">
        <v>27</v>
      </c>
      <c r="O5924" t="s">
        <v>27</v>
      </c>
      <c r="Q5924" t="s">
        <v>27</v>
      </c>
      <c r="R5924" t="s">
        <v>27</v>
      </c>
      <c r="S5924">
        <v>10</v>
      </c>
      <c r="T5924">
        <v>198</v>
      </c>
      <c r="U5924" t="s">
        <v>27</v>
      </c>
    </row>
    <row r="5925" spans="1:21" x14ac:dyDescent="0.35">
      <c r="A5925" t="s">
        <v>40</v>
      </c>
      <c r="B5925">
        <v>11</v>
      </c>
      <c r="C5925">
        <v>2024</v>
      </c>
      <c r="D5925" t="s">
        <v>250</v>
      </c>
      <c r="E5925">
        <v>217</v>
      </c>
      <c r="F5925" t="s">
        <v>230</v>
      </c>
      <c r="G5925" t="s">
        <v>217</v>
      </c>
      <c r="H5925" t="s">
        <v>25</v>
      </c>
      <c r="I5925">
        <v>185</v>
      </c>
      <c r="J5925" t="s">
        <v>126</v>
      </c>
      <c r="K5925">
        <v>4000</v>
      </c>
      <c r="L5925">
        <v>3</v>
      </c>
      <c r="M5925">
        <v>1</v>
      </c>
      <c r="N5925" t="s">
        <v>27</v>
      </c>
      <c r="O5925" t="s">
        <v>27</v>
      </c>
      <c r="P5925">
        <v>18</v>
      </c>
      <c r="Q5925" t="s">
        <v>27</v>
      </c>
      <c r="R5925" t="s">
        <v>27</v>
      </c>
      <c r="S5925">
        <v>0</v>
      </c>
      <c r="T5925">
        <v>130</v>
      </c>
      <c r="U5925" t="s">
        <v>27</v>
      </c>
    </row>
    <row r="5926" spans="1:21" x14ac:dyDescent="0.35">
      <c r="A5926" t="s">
        <v>41</v>
      </c>
      <c r="B5926">
        <v>12</v>
      </c>
      <c r="C5926">
        <v>2024</v>
      </c>
      <c r="D5926" t="s">
        <v>250</v>
      </c>
      <c r="E5926">
        <v>217</v>
      </c>
      <c r="F5926" t="s">
        <v>230</v>
      </c>
      <c r="G5926" t="s">
        <v>217</v>
      </c>
      <c r="H5926" t="s">
        <v>25</v>
      </c>
      <c r="I5926">
        <v>722</v>
      </c>
      <c r="J5926" t="s">
        <v>126</v>
      </c>
      <c r="K5926">
        <v>2000</v>
      </c>
      <c r="L5926">
        <v>3</v>
      </c>
      <c r="M5926">
        <v>3</v>
      </c>
      <c r="N5926" t="s">
        <v>27</v>
      </c>
      <c r="O5926" t="s">
        <v>27</v>
      </c>
      <c r="P5926">
        <v>18</v>
      </c>
      <c r="Q5926" t="s">
        <v>27</v>
      </c>
      <c r="R5926" t="s">
        <v>27</v>
      </c>
      <c r="S5926">
        <v>12</v>
      </c>
      <c r="T5926">
        <v>380</v>
      </c>
      <c r="U5926" t="s">
        <v>27</v>
      </c>
    </row>
    <row r="5927" spans="1:21" x14ac:dyDescent="0.35">
      <c r="A5927" t="s">
        <v>42</v>
      </c>
      <c r="B5927">
        <v>13</v>
      </c>
      <c r="C5927">
        <v>2024</v>
      </c>
      <c r="D5927" t="s">
        <v>250</v>
      </c>
      <c r="E5927">
        <v>217</v>
      </c>
      <c r="F5927" t="s">
        <v>230</v>
      </c>
      <c r="G5927" t="s">
        <v>217</v>
      </c>
      <c r="H5927" t="s">
        <v>25</v>
      </c>
      <c r="I5927">
        <v>100</v>
      </c>
      <c r="J5927" t="s">
        <v>126</v>
      </c>
      <c r="K5927">
        <v>7000</v>
      </c>
      <c r="L5927">
        <v>3</v>
      </c>
      <c r="M5927">
        <v>4</v>
      </c>
      <c r="N5927" t="s">
        <v>27</v>
      </c>
      <c r="O5927" t="s">
        <v>32</v>
      </c>
      <c r="P5927">
        <v>18</v>
      </c>
      <c r="Q5927" t="s">
        <v>32</v>
      </c>
      <c r="R5927" t="s">
        <v>27</v>
      </c>
      <c r="S5927">
        <v>20</v>
      </c>
      <c r="T5927">
        <v>200</v>
      </c>
      <c r="U5927" t="s">
        <v>29</v>
      </c>
    </row>
    <row r="5928" spans="1:21" x14ac:dyDescent="0.35">
      <c r="A5928" t="s">
        <v>43</v>
      </c>
      <c r="B5928">
        <v>15</v>
      </c>
      <c r="C5928">
        <v>2024</v>
      </c>
      <c r="D5928" t="s">
        <v>250</v>
      </c>
      <c r="E5928">
        <v>217</v>
      </c>
      <c r="F5928" t="s">
        <v>230</v>
      </c>
      <c r="G5928" t="s">
        <v>217</v>
      </c>
      <c r="H5928" t="s">
        <v>25</v>
      </c>
      <c r="I5928">
        <v>25</v>
      </c>
      <c r="J5928" t="s">
        <v>126</v>
      </c>
      <c r="K5928">
        <v>2000</v>
      </c>
      <c r="L5928">
        <v>3</v>
      </c>
      <c r="M5928">
        <v>2</v>
      </c>
      <c r="N5928" t="s">
        <v>32</v>
      </c>
      <c r="O5928" t="s">
        <v>27</v>
      </c>
      <c r="P5928">
        <v>18</v>
      </c>
      <c r="Q5928" t="s">
        <v>32</v>
      </c>
      <c r="R5928" t="s">
        <v>27</v>
      </c>
      <c r="S5928">
        <v>0</v>
      </c>
      <c r="T5928">
        <v>0</v>
      </c>
      <c r="U5928" t="s">
        <v>27</v>
      </c>
    </row>
    <row r="5929" spans="1:21" x14ac:dyDescent="0.35">
      <c r="A5929" t="s">
        <v>44</v>
      </c>
      <c r="B5929">
        <v>16</v>
      </c>
      <c r="C5929">
        <v>2024</v>
      </c>
      <c r="D5929" t="s">
        <v>250</v>
      </c>
      <c r="E5929">
        <v>217</v>
      </c>
      <c r="F5929" t="s">
        <v>230</v>
      </c>
      <c r="G5929" t="s">
        <v>217</v>
      </c>
      <c r="H5929" t="s">
        <v>25</v>
      </c>
      <c r="I5929">
        <v>185</v>
      </c>
      <c r="J5929" t="s">
        <v>126</v>
      </c>
      <c r="K5929">
        <v>2000</v>
      </c>
      <c r="L5929">
        <v>3</v>
      </c>
      <c r="M5929">
        <v>1</v>
      </c>
      <c r="N5929" t="s">
        <v>27</v>
      </c>
      <c r="O5929" t="s">
        <v>32</v>
      </c>
      <c r="P5929">
        <v>21</v>
      </c>
      <c r="Q5929" t="s">
        <v>27</v>
      </c>
      <c r="R5929" t="s">
        <v>27</v>
      </c>
      <c r="S5929">
        <v>16</v>
      </c>
      <c r="T5929">
        <v>170</v>
      </c>
      <c r="U5929" t="s">
        <v>27</v>
      </c>
    </row>
    <row r="5930" spans="1:21" x14ac:dyDescent="0.35">
      <c r="A5930" t="s">
        <v>45</v>
      </c>
      <c r="B5930">
        <v>17</v>
      </c>
      <c r="C5930">
        <v>2024</v>
      </c>
      <c r="D5930" t="s">
        <v>250</v>
      </c>
      <c r="E5930">
        <v>217</v>
      </c>
      <c r="F5930" t="s">
        <v>230</v>
      </c>
      <c r="G5930" t="s">
        <v>217</v>
      </c>
      <c r="H5930" t="s">
        <v>25</v>
      </c>
      <c r="I5930">
        <v>100</v>
      </c>
      <c r="J5930" t="s">
        <v>231</v>
      </c>
      <c r="K5930">
        <v>2000</v>
      </c>
      <c r="L5930">
        <v>3</v>
      </c>
      <c r="M5930">
        <v>1</v>
      </c>
      <c r="N5930" t="s">
        <v>27</v>
      </c>
      <c r="O5930" t="s">
        <v>27</v>
      </c>
      <c r="P5930">
        <v>18</v>
      </c>
      <c r="Q5930" t="s">
        <v>27</v>
      </c>
      <c r="R5930" t="s">
        <v>27</v>
      </c>
      <c r="S5930">
        <v>48</v>
      </c>
      <c r="T5930">
        <v>100</v>
      </c>
      <c r="U5930" t="s">
        <v>27</v>
      </c>
    </row>
    <row r="5931" spans="1:21" x14ac:dyDescent="0.35">
      <c r="A5931" t="s">
        <v>46</v>
      </c>
      <c r="B5931">
        <v>18</v>
      </c>
      <c r="C5931">
        <v>2024</v>
      </c>
      <c r="D5931" t="s">
        <v>250</v>
      </c>
      <c r="E5931">
        <v>217</v>
      </c>
      <c r="F5931" t="s">
        <v>230</v>
      </c>
      <c r="G5931" t="s">
        <v>217</v>
      </c>
      <c r="H5931" t="s">
        <v>25</v>
      </c>
      <c r="I5931">
        <v>100</v>
      </c>
      <c r="J5931" t="s">
        <v>126</v>
      </c>
      <c r="K5931">
        <v>2000</v>
      </c>
      <c r="L5931">
        <v>3</v>
      </c>
      <c r="M5931">
        <v>1</v>
      </c>
      <c r="N5931" t="s">
        <v>32</v>
      </c>
      <c r="O5931" t="s">
        <v>27</v>
      </c>
      <c r="P5931">
        <v>18</v>
      </c>
      <c r="Q5931" t="s">
        <v>27</v>
      </c>
      <c r="R5931" t="s">
        <v>27</v>
      </c>
      <c r="S5931">
        <v>10</v>
      </c>
      <c r="T5931">
        <v>50</v>
      </c>
      <c r="U5931" t="s">
        <v>27</v>
      </c>
    </row>
    <row r="5932" spans="1:21" x14ac:dyDescent="0.35">
      <c r="A5932" t="s">
        <v>47</v>
      </c>
      <c r="B5932">
        <v>19</v>
      </c>
      <c r="C5932">
        <v>2024</v>
      </c>
      <c r="D5932" t="s">
        <v>250</v>
      </c>
      <c r="E5932">
        <v>217</v>
      </c>
      <c r="F5932" t="s">
        <v>230</v>
      </c>
      <c r="G5932" t="s">
        <v>217</v>
      </c>
      <c r="H5932" t="s">
        <v>25</v>
      </c>
      <c r="I5932">
        <v>120</v>
      </c>
      <c r="J5932" t="s">
        <v>126</v>
      </c>
      <c r="K5932">
        <v>2000</v>
      </c>
      <c r="L5932">
        <v>3</v>
      </c>
      <c r="M5932">
        <v>1</v>
      </c>
      <c r="N5932" t="s">
        <v>27</v>
      </c>
      <c r="O5932" t="s">
        <v>27</v>
      </c>
      <c r="P5932" t="s">
        <v>28</v>
      </c>
      <c r="Q5932" t="s">
        <v>27</v>
      </c>
      <c r="R5932" t="s">
        <v>27</v>
      </c>
      <c r="S5932">
        <v>24</v>
      </c>
      <c r="T5932">
        <v>120</v>
      </c>
      <c r="U5932" t="s">
        <v>27</v>
      </c>
    </row>
    <row r="5933" spans="1:21" x14ac:dyDescent="0.35">
      <c r="A5933" t="s">
        <v>48</v>
      </c>
      <c r="B5933">
        <v>20</v>
      </c>
      <c r="C5933">
        <v>2024</v>
      </c>
      <c r="D5933" t="s">
        <v>250</v>
      </c>
      <c r="E5933">
        <v>217</v>
      </c>
      <c r="F5933" t="s">
        <v>230</v>
      </c>
      <c r="G5933" t="s">
        <v>217</v>
      </c>
      <c r="H5933" t="s">
        <v>25</v>
      </c>
      <c r="I5933">
        <v>596</v>
      </c>
      <c r="J5933" t="s">
        <v>126</v>
      </c>
      <c r="K5933">
        <v>4000</v>
      </c>
      <c r="L5933">
        <v>3</v>
      </c>
      <c r="M5933">
        <v>2</v>
      </c>
      <c r="N5933" t="s">
        <v>27</v>
      </c>
      <c r="O5933" t="s">
        <v>27</v>
      </c>
      <c r="P5933">
        <v>18</v>
      </c>
      <c r="Q5933" t="s">
        <v>32</v>
      </c>
      <c r="R5933" t="s">
        <v>27</v>
      </c>
      <c r="S5933">
        <v>24</v>
      </c>
      <c r="T5933">
        <v>396</v>
      </c>
      <c r="U5933" t="s">
        <v>39</v>
      </c>
    </row>
    <row r="5934" spans="1:21" x14ac:dyDescent="0.35">
      <c r="A5934" t="s">
        <v>49</v>
      </c>
      <c r="B5934">
        <v>21</v>
      </c>
      <c r="C5934">
        <v>2024</v>
      </c>
      <c r="D5934" t="s">
        <v>250</v>
      </c>
      <c r="E5934">
        <v>217</v>
      </c>
      <c r="F5934" t="s">
        <v>230</v>
      </c>
      <c r="G5934" t="s">
        <v>217</v>
      </c>
      <c r="H5934" t="s">
        <v>25</v>
      </c>
      <c r="I5934">
        <v>200</v>
      </c>
      <c r="J5934" t="s">
        <v>126</v>
      </c>
      <c r="K5934">
        <v>4000</v>
      </c>
      <c r="L5934">
        <v>3</v>
      </c>
      <c r="M5934">
        <v>2</v>
      </c>
      <c r="N5934" t="s">
        <v>32</v>
      </c>
      <c r="O5934" t="s">
        <v>27</v>
      </c>
      <c r="P5934">
        <v>18</v>
      </c>
      <c r="Q5934" t="s">
        <v>32</v>
      </c>
      <c r="R5934" t="s">
        <v>27</v>
      </c>
      <c r="S5934">
        <v>24</v>
      </c>
      <c r="T5934">
        <v>200</v>
      </c>
      <c r="U5934" t="s">
        <v>39</v>
      </c>
    </row>
    <row r="5935" spans="1:21" x14ac:dyDescent="0.35">
      <c r="A5935" t="s">
        <v>50</v>
      </c>
      <c r="B5935">
        <v>22</v>
      </c>
      <c r="C5935">
        <v>2024</v>
      </c>
      <c r="D5935" t="s">
        <v>250</v>
      </c>
      <c r="E5935">
        <v>217</v>
      </c>
      <c r="F5935" t="s">
        <v>230</v>
      </c>
      <c r="G5935" t="s">
        <v>217</v>
      </c>
      <c r="H5935" t="s">
        <v>25</v>
      </c>
      <c r="I5935">
        <v>250</v>
      </c>
      <c r="J5935" t="s">
        <v>126</v>
      </c>
      <c r="K5935">
        <v>1500</v>
      </c>
      <c r="L5935">
        <v>3</v>
      </c>
      <c r="M5935">
        <v>1</v>
      </c>
      <c r="N5935" t="s">
        <v>27</v>
      </c>
      <c r="O5935" t="s">
        <v>27</v>
      </c>
      <c r="P5935">
        <v>18</v>
      </c>
      <c r="Q5935" t="s">
        <v>27</v>
      </c>
      <c r="R5935" t="s">
        <v>27</v>
      </c>
      <c r="S5935">
        <v>4</v>
      </c>
      <c r="T5935">
        <v>80</v>
      </c>
      <c r="U5935" t="s">
        <v>27</v>
      </c>
    </row>
    <row r="5936" spans="1:21" x14ac:dyDescent="0.35">
      <c r="A5936" t="s">
        <v>51</v>
      </c>
      <c r="B5936">
        <v>23</v>
      </c>
      <c r="C5936">
        <v>2024</v>
      </c>
      <c r="D5936" t="s">
        <v>250</v>
      </c>
      <c r="E5936">
        <v>217</v>
      </c>
      <c r="F5936" t="s">
        <v>230</v>
      </c>
      <c r="G5936" t="s">
        <v>217</v>
      </c>
      <c r="H5936" t="s">
        <v>25</v>
      </c>
      <c r="I5936">
        <v>326</v>
      </c>
      <c r="J5936" t="s">
        <v>126</v>
      </c>
      <c r="K5936">
        <v>2000</v>
      </c>
      <c r="L5936">
        <v>3</v>
      </c>
      <c r="M5936">
        <v>3</v>
      </c>
      <c r="N5936" t="s">
        <v>27</v>
      </c>
      <c r="O5936" t="s">
        <v>27</v>
      </c>
      <c r="P5936">
        <v>18</v>
      </c>
      <c r="Q5936" t="s">
        <v>27</v>
      </c>
      <c r="R5936" t="s">
        <v>27</v>
      </c>
      <c r="S5936">
        <v>12</v>
      </c>
      <c r="T5936">
        <v>230</v>
      </c>
      <c r="U5936" t="s">
        <v>27</v>
      </c>
    </row>
    <row r="5937" spans="1:21" x14ac:dyDescent="0.35">
      <c r="A5937" t="s">
        <v>52</v>
      </c>
      <c r="B5937">
        <v>24</v>
      </c>
      <c r="C5937">
        <v>2024</v>
      </c>
      <c r="D5937" t="s">
        <v>250</v>
      </c>
      <c r="E5937">
        <v>217</v>
      </c>
      <c r="F5937" t="s">
        <v>230</v>
      </c>
      <c r="G5937" t="s">
        <v>217</v>
      </c>
      <c r="H5937" t="s">
        <v>25</v>
      </c>
      <c r="I5937">
        <v>865</v>
      </c>
      <c r="J5937" t="s">
        <v>126</v>
      </c>
      <c r="K5937">
        <v>2000</v>
      </c>
      <c r="L5937">
        <v>3</v>
      </c>
      <c r="M5937">
        <v>3</v>
      </c>
      <c r="N5937" t="s">
        <v>27</v>
      </c>
      <c r="O5937" t="s">
        <v>27</v>
      </c>
      <c r="P5937" t="s">
        <v>28</v>
      </c>
      <c r="Q5937" t="s">
        <v>27</v>
      </c>
      <c r="R5937" t="s">
        <v>27</v>
      </c>
      <c r="S5937">
        <v>12</v>
      </c>
      <c r="T5937">
        <v>600</v>
      </c>
      <c r="U5937" t="s">
        <v>27</v>
      </c>
    </row>
    <row r="5938" spans="1:21" x14ac:dyDescent="0.35">
      <c r="A5938" t="s">
        <v>53</v>
      </c>
      <c r="B5938">
        <v>25</v>
      </c>
      <c r="C5938">
        <v>2024</v>
      </c>
      <c r="D5938" t="s">
        <v>250</v>
      </c>
      <c r="E5938">
        <v>217</v>
      </c>
      <c r="F5938" t="s">
        <v>230</v>
      </c>
      <c r="G5938" t="s">
        <v>217</v>
      </c>
      <c r="H5938" t="s">
        <v>25</v>
      </c>
      <c r="I5938">
        <v>339</v>
      </c>
      <c r="J5938" t="s">
        <v>126</v>
      </c>
      <c r="K5938">
        <v>4000</v>
      </c>
      <c r="L5938">
        <v>3</v>
      </c>
      <c r="M5938">
        <v>1</v>
      </c>
      <c r="N5938" t="s">
        <v>27</v>
      </c>
      <c r="O5938" t="s">
        <v>32</v>
      </c>
      <c r="P5938">
        <v>18</v>
      </c>
      <c r="Q5938" t="s">
        <v>27</v>
      </c>
      <c r="R5938" t="s">
        <v>27</v>
      </c>
      <c r="S5938">
        <v>16</v>
      </c>
      <c r="T5938">
        <v>310</v>
      </c>
      <c r="U5938" t="s">
        <v>27</v>
      </c>
    </row>
    <row r="5939" spans="1:21" x14ac:dyDescent="0.35">
      <c r="A5939" t="s">
        <v>54</v>
      </c>
      <c r="B5939">
        <v>26</v>
      </c>
      <c r="C5939">
        <v>2024</v>
      </c>
      <c r="D5939" t="s">
        <v>250</v>
      </c>
      <c r="E5939">
        <v>217</v>
      </c>
      <c r="F5939" t="s">
        <v>230</v>
      </c>
      <c r="G5939" t="s">
        <v>217</v>
      </c>
      <c r="H5939" t="s">
        <v>25</v>
      </c>
      <c r="I5939">
        <v>156</v>
      </c>
      <c r="J5939" t="s">
        <v>126</v>
      </c>
      <c r="K5939">
        <v>2000</v>
      </c>
      <c r="L5939">
        <v>3</v>
      </c>
      <c r="M5939">
        <v>2</v>
      </c>
      <c r="N5939" t="s">
        <v>27</v>
      </c>
      <c r="O5939" t="s">
        <v>27</v>
      </c>
      <c r="P5939" t="s">
        <v>28</v>
      </c>
      <c r="Q5939" t="s">
        <v>27</v>
      </c>
      <c r="R5939" t="s">
        <v>27</v>
      </c>
      <c r="S5939">
        <v>0</v>
      </c>
      <c r="T5939">
        <v>80</v>
      </c>
      <c r="U5939" t="s">
        <v>27</v>
      </c>
    </row>
    <row r="5940" spans="1:21" x14ac:dyDescent="0.35">
      <c r="A5940" t="s">
        <v>55</v>
      </c>
      <c r="B5940">
        <v>27</v>
      </c>
      <c r="C5940">
        <v>2024</v>
      </c>
      <c r="D5940" t="s">
        <v>250</v>
      </c>
      <c r="E5940">
        <v>217</v>
      </c>
      <c r="F5940" t="s">
        <v>230</v>
      </c>
      <c r="G5940" t="s">
        <v>217</v>
      </c>
      <c r="H5940" t="s">
        <v>25</v>
      </c>
      <c r="I5940">
        <v>200</v>
      </c>
      <c r="J5940" t="s">
        <v>106</v>
      </c>
      <c r="K5940">
        <v>2080</v>
      </c>
      <c r="L5940">
        <v>4</v>
      </c>
      <c r="M5940">
        <v>2</v>
      </c>
      <c r="N5940" t="s">
        <v>27</v>
      </c>
      <c r="O5940" t="s">
        <v>27</v>
      </c>
      <c r="P5940">
        <v>21</v>
      </c>
      <c r="Q5940" t="s">
        <v>27</v>
      </c>
      <c r="R5940" t="s">
        <v>27</v>
      </c>
      <c r="S5940">
        <v>15</v>
      </c>
      <c r="T5940">
        <v>400</v>
      </c>
      <c r="U5940" t="s">
        <v>27</v>
      </c>
    </row>
    <row r="5941" spans="1:21" x14ac:dyDescent="0.35">
      <c r="A5941" t="s">
        <v>56</v>
      </c>
      <c r="B5941">
        <v>28</v>
      </c>
      <c r="C5941">
        <v>2024</v>
      </c>
      <c r="D5941" t="s">
        <v>250</v>
      </c>
      <c r="E5941">
        <v>217</v>
      </c>
      <c r="F5941" t="s">
        <v>230</v>
      </c>
      <c r="G5941" t="s">
        <v>217</v>
      </c>
      <c r="H5941" t="s">
        <v>25</v>
      </c>
      <c r="I5941">
        <v>100</v>
      </c>
      <c r="J5941" t="s">
        <v>126</v>
      </c>
      <c r="K5941">
        <v>2000</v>
      </c>
      <c r="L5941">
        <v>3</v>
      </c>
      <c r="M5941">
        <v>1</v>
      </c>
      <c r="N5941" t="s">
        <v>27</v>
      </c>
      <c r="O5941" t="s">
        <v>27</v>
      </c>
      <c r="P5941">
        <v>18</v>
      </c>
      <c r="Q5941" t="s">
        <v>32</v>
      </c>
      <c r="R5941" t="s">
        <v>27</v>
      </c>
      <c r="S5941">
        <v>0</v>
      </c>
      <c r="T5941">
        <v>125</v>
      </c>
      <c r="U5941" t="s">
        <v>27</v>
      </c>
    </row>
    <row r="5942" spans="1:21" x14ac:dyDescent="0.35">
      <c r="A5942" t="s">
        <v>57</v>
      </c>
      <c r="B5942">
        <v>29</v>
      </c>
      <c r="C5942">
        <v>2024</v>
      </c>
      <c r="D5942" t="s">
        <v>250</v>
      </c>
      <c r="E5942">
        <v>217</v>
      </c>
      <c r="F5942" t="s">
        <v>230</v>
      </c>
      <c r="G5942" t="s">
        <v>217</v>
      </c>
      <c r="H5942" t="s">
        <v>25</v>
      </c>
      <c r="I5942">
        <v>1080</v>
      </c>
      <c r="J5942" t="s">
        <v>126</v>
      </c>
      <c r="K5942">
        <v>4000</v>
      </c>
      <c r="L5942">
        <v>3</v>
      </c>
      <c r="M5942">
        <v>4</v>
      </c>
      <c r="N5942" t="s">
        <v>27</v>
      </c>
      <c r="O5942" t="s">
        <v>27</v>
      </c>
      <c r="P5942">
        <v>18</v>
      </c>
      <c r="Q5942" t="s">
        <v>32</v>
      </c>
      <c r="R5942" t="s">
        <v>27</v>
      </c>
      <c r="S5942">
        <v>0</v>
      </c>
      <c r="T5942">
        <v>150</v>
      </c>
      <c r="U5942" t="s">
        <v>39</v>
      </c>
    </row>
    <row r="5943" spans="1:21" x14ac:dyDescent="0.35">
      <c r="A5943" t="s">
        <v>58</v>
      </c>
      <c r="B5943">
        <v>30</v>
      </c>
      <c r="C5943">
        <v>2024</v>
      </c>
      <c r="D5943" t="s">
        <v>250</v>
      </c>
      <c r="E5943">
        <v>217</v>
      </c>
      <c r="F5943" t="s">
        <v>230</v>
      </c>
      <c r="G5943" t="s">
        <v>217</v>
      </c>
      <c r="H5943" t="s">
        <v>25</v>
      </c>
      <c r="I5943">
        <v>544</v>
      </c>
      <c r="J5943" t="s">
        <v>126</v>
      </c>
      <c r="K5943">
        <v>2000</v>
      </c>
      <c r="L5943">
        <v>3</v>
      </c>
      <c r="M5943">
        <v>2</v>
      </c>
      <c r="N5943" t="s">
        <v>27</v>
      </c>
      <c r="O5943" t="s">
        <v>27</v>
      </c>
      <c r="P5943">
        <v>18</v>
      </c>
      <c r="Q5943" t="s">
        <v>27</v>
      </c>
      <c r="R5943" t="s">
        <v>27</v>
      </c>
      <c r="S5943">
        <v>12</v>
      </c>
      <c r="T5943">
        <v>870</v>
      </c>
      <c r="U5943" t="s">
        <v>27</v>
      </c>
    </row>
    <row r="5944" spans="1:21" x14ac:dyDescent="0.35">
      <c r="A5944" t="s">
        <v>59</v>
      </c>
      <c r="B5944">
        <v>31</v>
      </c>
      <c r="C5944">
        <v>2024</v>
      </c>
      <c r="D5944" t="s">
        <v>250</v>
      </c>
      <c r="E5944">
        <v>217</v>
      </c>
      <c r="F5944" t="s">
        <v>230</v>
      </c>
      <c r="G5944" t="s">
        <v>217</v>
      </c>
      <c r="H5944" t="s">
        <v>25</v>
      </c>
      <c r="I5944">
        <v>90</v>
      </c>
      <c r="J5944" t="s">
        <v>126</v>
      </c>
      <c r="K5944">
        <v>2000</v>
      </c>
      <c r="L5944">
        <v>3</v>
      </c>
      <c r="M5944">
        <v>3</v>
      </c>
      <c r="N5944" t="s">
        <v>27</v>
      </c>
      <c r="O5944" t="s">
        <v>32</v>
      </c>
      <c r="P5944">
        <v>19</v>
      </c>
      <c r="Q5944" t="s">
        <v>27</v>
      </c>
      <c r="R5944" t="s">
        <v>27</v>
      </c>
      <c r="S5944">
        <v>12</v>
      </c>
      <c r="T5944">
        <v>90</v>
      </c>
      <c r="U5944" t="s">
        <v>27</v>
      </c>
    </row>
    <row r="5945" spans="1:21" x14ac:dyDescent="0.35">
      <c r="A5945" t="s">
        <v>60</v>
      </c>
      <c r="B5945">
        <v>32</v>
      </c>
      <c r="C5945">
        <v>2024</v>
      </c>
      <c r="D5945" t="s">
        <v>250</v>
      </c>
      <c r="E5945">
        <v>217</v>
      </c>
      <c r="F5945" t="s">
        <v>230</v>
      </c>
      <c r="G5945" t="s">
        <v>217</v>
      </c>
      <c r="H5945" t="s">
        <v>25</v>
      </c>
      <c r="I5945">
        <v>750</v>
      </c>
      <c r="J5945" t="s">
        <v>126</v>
      </c>
      <c r="K5945">
        <v>4000</v>
      </c>
      <c r="L5945">
        <v>3</v>
      </c>
      <c r="M5945">
        <v>4</v>
      </c>
      <c r="N5945" t="s">
        <v>27</v>
      </c>
      <c r="O5945" t="s">
        <v>27</v>
      </c>
      <c r="P5945">
        <v>18</v>
      </c>
      <c r="Q5945" t="s">
        <v>32</v>
      </c>
      <c r="R5945" t="s">
        <v>27</v>
      </c>
      <c r="S5945">
        <v>24</v>
      </c>
      <c r="T5945">
        <v>400</v>
      </c>
      <c r="U5945" t="s">
        <v>39</v>
      </c>
    </row>
    <row r="5946" spans="1:21" x14ac:dyDescent="0.35">
      <c r="A5946" t="s">
        <v>61</v>
      </c>
      <c r="B5946">
        <v>33</v>
      </c>
      <c r="C5946">
        <v>2024</v>
      </c>
      <c r="D5946" t="s">
        <v>250</v>
      </c>
      <c r="E5946">
        <v>217</v>
      </c>
      <c r="F5946" t="s">
        <v>230</v>
      </c>
      <c r="G5946" t="s">
        <v>217</v>
      </c>
      <c r="H5946" t="s">
        <v>25</v>
      </c>
      <c r="I5946">
        <v>450</v>
      </c>
      <c r="J5946" t="s">
        <v>126</v>
      </c>
      <c r="K5946">
        <v>2000</v>
      </c>
      <c r="L5946">
        <v>3</v>
      </c>
      <c r="M5946">
        <v>2</v>
      </c>
      <c r="N5946" t="s">
        <v>27</v>
      </c>
      <c r="O5946" t="s">
        <v>27</v>
      </c>
      <c r="P5946">
        <v>18</v>
      </c>
      <c r="Q5946" t="s">
        <v>27</v>
      </c>
      <c r="R5946" t="s">
        <v>27</v>
      </c>
      <c r="S5946">
        <v>14</v>
      </c>
      <c r="T5946">
        <v>300</v>
      </c>
      <c r="U5946" t="s">
        <v>27</v>
      </c>
    </row>
    <row r="5947" spans="1:21" x14ac:dyDescent="0.35">
      <c r="A5947" t="s">
        <v>62</v>
      </c>
      <c r="B5947">
        <v>34</v>
      </c>
      <c r="C5947">
        <v>2024</v>
      </c>
      <c r="D5947" t="s">
        <v>250</v>
      </c>
      <c r="E5947">
        <v>217</v>
      </c>
      <c r="F5947" t="s">
        <v>230</v>
      </c>
      <c r="G5947" t="s">
        <v>217</v>
      </c>
      <c r="H5947" t="s">
        <v>25</v>
      </c>
      <c r="I5947">
        <v>600</v>
      </c>
      <c r="J5947" t="s">
        <v>126</v>
      </c>
      <c r="K5947">
        <v>4000</v>
      </c>
      <c r="L5947">
        <v>3</v>
      </c>
      <c r="M5947">
        <v>3</v>
      </c>
      <c r="N5947" t="s">
        <v>27</v>
      </c>
      <c r="O5947" t="s">
        <v>32</v>
      </c>
      <c r="P5947">
        <v>21</v>
      </c>
      <c r="Q5947" t="s">
        <v>27</v>
      </c>
      <c r="R5947" t="s">
        <v>27</v>
      </c>
      <c r="S5947">
        <v>10</v>
      </c>
      <c r="T5947">
        <v>350</v>
      </c>
      <c r="U5947" t="s">
        <v>27</v>
      </c>
    </row>
    <row r="5948" spans="1:21" x14ac:dyDescent="0.35">
      <c r="A5948" t="s">
        <v>63</v>
      </c>
      <c r="B5948">
        <v>35</v>
      </c>
      <c r="C5948">
        <v>2024</v>
      </c>
      <c r="D5948" t="s">
        <v>250</v>
      </c>
      <c r="E5948">
        <v>217</v>
      </c>
      <c r="F5948" t="s">
        <v>230</v>
      </c>
      <c r="G5948" t="s">
        <v>217</v>
      </c>
      <c r="H5948" t="s">
        <v>25</v>
      </c>
      <c r="I5948">
        <v>600</v>
      </c>
      <c r="J5948" t="s">
        <v>126</v>
      </c>
      <c r="K5948">
        <v>4000</v>
      </c>
      <c r="L5948">
        <v>3</v>
      </c>
      <c r="M5948">
        <v>4</v>
      </c>
      <c r="N5948" t="s">
        <v>27</v>
      </c>
      <c r="O5948" t="s">
        <v>27</v>
      </c>
      <c r="P5948">
        <v>18</v>
      </c>
      <c r="Q5948" t="s">
        <v>27</v>
      </c>
      <c r="R5948" t="s">
        <v>27</v>
      </c>
      <c r="S5948">
        <v>40</v>
      </c>
      <c r="T5948">
        <v>600</v>
      </c>
      <c r="U5948" t="s">
        <v>29</v>
      </c>
    </row>
    <row r="5949" spans="1:21" x14ac:dyDescent="0.35">
      <c r="A5949" t="s">
        <v>64</v>
      </c>
      <c r="B5949">
        <v>36</v>
      </c>
      <c r="C5949">
        <v>2024</v>
      </c>
      <c r="D5949" t="s">
        <v>250</v>
      </c>
      <c r="E5949">
        <v>217</v>
      </c>
      <c r="F5949" t="s">
        <v>230</v>
      </c>
      <c r="G5949" t="s">
        <v>217</v>
      </c>
      <c r="H5949" t="s">
        <v>25</v>
      </c>
      <c r="I5949">
        <v>125</v>
      </c>
      <c r="J5949" t="s">
        <v>126</v>
      </c>
      <c r="K5949">
        <v>2000</v>
      </c>
      <c r="L5949">
        <v>3</v>
      </c>
      <c r="M5949">
        <v>2</v>
      </c>
      <c r="N5949" t="s">
        <v>27</v>
      </c>
      <c r="O5949" t="s">
        <v>32</v>
      </c>
      <c r="P5949" t="s">
        <v>28</v>
      </c>
      <c r="Q5949" t="s">
        <v>27</v>
      </c>
      <c r="R5949" t="s">
        <v>27</v>
      </c>
      <c r="S5949">
        <v>12</v>
      </c>
      <c r="T5949">
        <v>125</v>
      </c>
      <c r="U5949" t="s">
        <v>27</v>
      </c>
    </row>
    <row r="5950" spans="1:21" x14ac:dyDescent="0.35">
      <c r="A5950" t="s">
        <v>65</v>
      </c>
      <c r="B5950">
        <v>37</v>
      </c>
      <c r="C5950">
        <v>2024</v>
      </c>
      <c r="D5950" t="s">
        <v>250</v>
      </c>
      <c r="E5950">
        <v>217</v>
      </c>
      <c r="F5950" t="s">
        <v>230</v>
      </c>
      <c r="G5950" t="s">
        <v>217</v>
      </c>
      <c r="H5950" t="s">
        <v>25</v>
      </c>
      <c r="I5950">
        <v>200</v>
      </c>
      <c r="J5950" t="s">
        <v>126</v>
      </c>
      <c r="K5950">
        <v>2000</v>
      </c>
      <c r="L5950">
        <v>3</v>
      </c>
      <c r="M5950">
        <v>2</v>
      </c>
      <c r="N5950" t="s">
        <v>27</v>
      </c>
      <c r="O5950" t="s">
        <v>27</v>
      </c>
      <c r="P5950">
        <v>18</v>
      </c>
      <c r="Q5950" t="s">
        <v>27</v>
      </c>
      <c r="R5950" t="s">
        <v>27</v>
      </c>
      <c r="S5950">
        <v>10</v>
      </c>
      <c r="T5950">
        <v>200</v>
      </c>
      <c r="U5950" t="s">
        <v>27</v>
      </c>
    </row>
    <row r="5951" spans="1:21" x14ac:dyDescent="0.35">
      <c r="A5951" t="s">
        <v>66</v>
      </c>
      <c r="B5951">
        <v>38</v>
      </c>
      <c r="C5951">
        <v>2024</v>
      </c>
      <c r="D5951" t="s">
        <v>250</v>
      </c>
      <c r="E5951">
        <v>217</v>
      </c>
      <c r="F5951" t="s">
        <v>230</v>
      </c>
      <c r="G5951" t="s">
        <v>217</v>
      </c>
      <c r="H5951" t="s">
        <v>25</v>
      </c>
      <c r="I5951">
        <v>100</v>
      </c>
      <c r="J5951" t="s">
        <v>126</v>
      </c>
      <c r="K5951">
        <v>2000</v>
      </c>
      <c r="L5951">
        <v>3</v>
      </c>
      <c r="M5951">
        <v>2</v>
      </c>
      <c r="N5951" t="s">
        <v>27</v>
      </c>
      <c r="O5951" t="s">
        <v>27</v>
      </c>
      <c r="P5951">
        <v>18</v>
      </c>
      <c r="Q5951" t="s">
        <v>27</v>
      </c>
      <c r="R5951" t="s">
        <v>27</v>
      </c>
      <c r="S5951">
        <v>0</v>
      </c>
      <c r="T5951">
        <v>200</v>
      </c>
      <c r="U5951" t="s">
        <v>27</v>
      </c>
    </row>
    <row r="5952" spans="1:21" x14ac:dyDescent="0.35">
      <c r="A5952" t="s">
        <v>67</v>
      </c>
      <c r="B5952">
        <v>39</v>
      </c>
      <c r="C5952">
        <v>2024</v>
      </c>
      <c r="D5952" t="s">
        <v>250</v>
      </c>
      <c r="E5952">
        <v>217</v>
      </c>
      <c r="F5952" t="s">
        <v>230</v>
      </c>
      <c r="G5952" t="s">
        <v>217</v>
      </c>
      <c r="H5952" t="s">
        <v>25</v>
      </c>
      <c r="I5952">
        <v>407</v>
      </c>
      <c r="J5952" t="s">
        <v>106</v>
      </c>
      <c r="K5952">
        <v>6000</v>
      </c>
      <c r="L5952">
        <v>4</v>
      </c>
      <c r="M5952">
        <v>4</v>
      </c>
      <c r="N5952" t="s">
        <v>27</v>
      </c>
      <c r="O5952" t="s">
        <v>27</v>
      </c>
      <c r="P5952">
        <v>18</v>
      </c>
      <c r="Q5952" t="s">
        <v>32</v>
      </c>
      <c r="R5952" t="s">
        <v>27</v>
      </c>
      <c r="S5952">
        <v>36</v>
      </c>
      <c r="T5952">
        <v>400</v>
      </c>
      <c r="U5952" t="s">
        <v>39</v>
      </c>
    </row>
    <row r="5953" spans="1:21" x14ac:dyDescent="0.35">
      <c r="A5953" t="s">
        <v>68</v>
      </c>
      <c r="B5953">
        <v>40</v>
      </c>
      <c r="C5953">
        <v>2024</v>
      </c>
      <c r="D5953" t="s">
        <v>250</v>
      </c>
      <c r="E5953">
        <v>217</v>
      </c>
      <c r="F5953" t="s">
        <v>230</v>
      </c>
      <c r="G5953" t="s">
        <v>217</v>
      </c>
      <c r="H5953" t="s">
        <v>25</v>
      </c>
      <c r="I5953">
        <v>550</v>
      </c>
      <c r="J5953" t="s">
        <v>126</v>
      </c>
      <c r="K5953">
        <v>4000</v>
      </c>
      <c r="L5953">
        <v>3</v>
      </c>
      <c r="M5953">
        <v>4</v>
      </c>
      <c r="N5953" t="s">
        <v>27</v>
      </c>
      <c r="O5953" t="s">
        <v>32</v>
      </c>
      <c r="P5953">
        <v>18</v>
      </c>
      <c r="Q5953" t="s">
        <v>32</v>
      </c>
      <c r="R5953" t="s">
        <v>27</v>
      </c>
      <c r="S5953">
        <v>24</v>
      </c>
      <c r="T5953">
        <v>300</v>
      </c>
      <c r="U5953" t="s">
        <v>39</v>
      </c>
    </row>
    <row r="5954" spans="1:21" x14ac:dyDescent="0.35">
      <c r="A5954" t="s">
        <v>69</v>
      </c>
      <c r="B5954">
        <v>41</v>
      </c>
      <c r="C5954">
        <v>2024</v>
      </c>
      <c r="D5954" t="s">
        <v>250</v>
      </c>
      <c r="E5954">
        <v>217</v>
      </c>
      <c r="F5954" t="s">
        <v>230</v>
      </c>
      <c r="G5954" t="s">
        <v>217</v>
      </c>
      <c r="H5954" t="s">
        <v>25</v>
      </c>
      <c r="I5954">
        <v>160</v>
      </c>
      <c r="J5954" t="s">
        <v>126</v>
      </c>
      <c r="K5954">
        <v>2000</v>
      </c>
      <c r="L5954">
        <v>3</v>
      </c>
      <c r="M5954">
        <v>2</v>
      </c>
      <c r="N5954" t="s">
        <v>27</v>
      </c>
      <c r="O5954" t="s">
        <v>27</v>
      </c>
      <c r="P5954">
        <v>18</v>
      </c>
      <c r="Q5954" t="s">
        <v>27</v>
      </c>
      <c r="R5954" t="s">
        <v>27</v>
      </c>
      <c r="S5954">
        <v>0</v>
      </c>
      <c r="T5954">
        <v>320</v>
      </c>
      <c r="U5954" t="s">
        <v>27</v>
      </c>
    </row>
    <row r="5955" spans="1:21" x14ac:dyDescent="0.35">
      <c r="A5955" t="s">
        <v>70</v>
      </c>
      <c r="B5955">
        <v>42</v>
      </c>
      <c r="C5955">
        <v>2024</v>
      </c>
      <c r="D5955" t="s">
        <v>250</v>
      </c>
      <c r="E5955">
        <v>217</v>
      </c>
      <c r="F5955" t="s">
        <v>230</v>
      </c>
      <c r="G5955" t="s">
        <v>217</v>
      </c>
      <c r="H5955" t="s">
        <v>25</v>
      </c>
      <c r="I5955">
        <v>25</v>
      </c>
      <c r="J5955" t="s">
        <v>126</v>
      </c>
      <c r="K5955">
        <v>2000</v>
      </c>
      <c r="L5955">
        <v>3</v>
      </c>
      <c r="M5955">
        <v>2</v>
      </c>
      <c r="N5955" t="s">
        <v>27</v>
      </c>
      <c r="O5955" t="s">
        <v>32</v>
      </c>
      <c r="P5955">
        <v>21</v>
      </c>
      <c r="Q5955" t="s">
        <v>27</v>
      </c>
      <c r="R5955" t="s">
        <v>27</v>
      </c>
      <c r="S5955">
        <v>6</v>
      </c>
      <c r="T5955">
        <v>400</v>
      </c>
      <c r="U5955" t="s">
        <v>27</v>
      </c>
    </row>
    <row r="5956" spans="1:21" x14ac:dyDescent="0.35">
      <c r="A5956" t="s">
        <v>71</v>
      </c>
      <c r="B5956">
        <v>44</v>
      </c>
      <c r="C5956">
        <v>2024</v>
      </c>
      <c r="D5956" t="s">
        <v>250</v>
      </c>
      <c r="E5956">
        <v>217</v>
      </c>
      <c r="F5956" t="s">
        <v>230</v>
      </c>
      <c r="G5956" t="s">
        <v>217</v>
      </c>
      <c r="H5956" t="s">
        <v>25</v>
      </c>
      <c r="I5956">
        <v>30</v>
      </c>
      <c r="J5956" t="s">
        <v>126</v>
      </c>
      <c r="K5956">
        <v>2000</v>
      </c>
      <c r="L5956">
        <v>3</v>
      </c>
      <c r="M5956">
        <v>2</v>
      </c>
      <c r="N5956" t="s">
        <v>27</v>
      </c>
      <c r="O5956" t="s">
        <v>32</v>
      </c>
      <c r="P5956">
        <v>18</v>
      </c>
      <c r="Q5956" t="s">
        <v>27</v>
      </c>
      <c r="R5956" t="s">
        <v>27</v>
      </c>
      <c r="S5956">
        <v>10</v>
      </c>
      <c r="T5956">
        <v>60</v>
      </c>
      <c r="U5956" t="s">
        <v>27</v>
      </c>
    </row>
    <row r="5957" spans="1:21" x14ac:dyDescent="0.35">
      <c r="A5957" t="s">
        <v>72</v>
      </c>
      <c r="B5957">
        <v>45</v>
      </c>
      <c r="C5957">
        <v>2024</v>
      </c>
      <c r="D5957" t="s">
        <v>250</v>
      </c>
      <c r="E5957">
        <v>217</v>
      </c>
      <c r="F5957" t="s">
        <v>230</v>
      </c>
      <c r="G5957" t="s">
        <v>217</v>
      </c>
      <c r="H5957" t="s">
        <v>25</v>
      </c>
      <c r="I5957">
        <v>150</v>
      </c>
      <c r="J5957" t="s">
        <v>126</v>
      </c>
      <c r="K5957">
        <v>4000</v>
      </c>
      <c r="L5957">
        <v>3</v>
      </c>
      <c r="M5957">
        <v>3</v>
      </c>
      <c r="N5957" t="s">
        <v>27</v>
      </c>
      <c r="O5957" t="s">
        <v>32</v>
      </c>
      <c r="P5957">
        <v>18</v>
      </c>
      <c r="Q5957" t="s">
        <v>27</v>
      </c>
      <c r="R5957" t="s">
        <v>27</v>
      </c>
      <c r="S5957">
        <v>6</v>
      </c>
      <c r="T5957">
        <v>320</v>
      </c>
      <c r="U5957" t="s">
        <v>27</v>
      </c>
    </row>
    <row r="5958" spans="1:21" x14ac:dyDescent="0.35">
      <c r="A5958" t="s">
        <v>73</v>
      </c>
      <c r="B5958">
        <v>46</v>
      </c>
      <c r="C5958">
        <v>2024</v>
      </c>
      <c r="D5958" t="s">
        <v>250</v>
      </c>
      <c r="E5958">
        <v>217</v>
      </c>
      <c r="F5958" t="s">
        <v>230</v>
      </c>
      <c r="G5958" t="s">
        <v>217</v>
      </c>
      <c r="H5958" t="s">
        <v>25</v>
      </c>
      <c r="I5958">
        <v>175</v>
      </c>
      <c r="J5958" t="s">
        <v>126</v>
      </c>
      <c r="K5958">
        <v>2000</v>
      </c>
      <c r="L5958">
        <v>3</v>
      </c>
      <c r="M5958">
        <v>2</v>
      </c>
      <c r="N5958" t="s">
        <v>27</v>
      </c>
      <c r="O5958" t="s">
        <v>32</v>
      </c>
      <c r="P5958">
        <v>18</v>
      </c>
      <c r="Q5958" t="s">
        <v>27</v>
      </c>
      <c r="R5958" t="s">
        <v>27</v>
      </c>
      <c r="S5958">
        <v>0</v>
      </c>
      <c r="T5958">
        <v>250</v>
      </c>
      <c r="U5958" t="s">
        <v>27</v>
      </c>
    </row>
    <row r="5959" spans="1:21" x14ac:dyDescent="0.35">
      <c r="A5959" t="s">
        <v>74</v>
      </c>
      <c r="B5959">
        <v>47</v>
      </c>
      <c r="C5959">
        <v>2024</v>
      </c>
      <c r="D5959" t="s">
        <v>250</v>
      </c>
      <c r="E5959">
        <v>217</v>
      </c>
      <c r="F5959" t="s">
        <v>230</v>
      </c>
      <c r="G5959" t="s">
        <v>217</v>
      </c>
      <c r="H5959" t="s">
        <v>25</v>
      </c>
      <c r="I5959">
        <v>870</v>
      </c>
      <c r="J5959" t="s">
        <v>126</v>
      </c>
      <c r="K5959">
        <v>6000</v>
      </c>
      <c r="L5959">
        <v>3</v>
      </c>
      <c r="M5959">
        <v>4</v>
      </c>
      <c r="N5959" t="s">
        <v>27</v>
      </c>
      <c r="O5959" t="s">
        <v>32</v>
      </c>
      <c r="P5959">
        <v>18</v>
      </c>
      <c r="Q5959" t="s">
        <v>27</v>
      </c>
      <c r="R5959" t="s">
        <v>27</v>
      </c>
      <c r="S5959">
        <v>20</v>
      </c>
      <c r="T5959">
        <v>470</v>
      </c>
      <c r="U5959" t="s">
        <v>39</v>
      </c>
    </row>
    <row r="5960" spans="1:21" x14ac:dyDescent="0.35">
      <c r="A5960" t="s">
        <v>75</v>
      </c>
      <c r="B5960">
        <v>48</v>
      </c>
      <c r="C5960">
        <v>2024</v>
      </c>
      <c r="D5960" t="s">
        <v>250</v>
      </c>
      <c r="E5960">
        <v>217</v>
      </c>
      <c r="F5960" t="s">
        <v>230</v>
      </c>
      <c r="G5960" t="s">
        <v>217</v>
      </c>
      <c r="H5960" t="s">
        <v>25</v>
      </c>
      <c r="I5960">
        <v>714</v>
      </c>
      <c r="J5960" t="s">
        <v>126</v>
      </c>
      <c r="K5960">
        <v>4000</v>
      </c>
      <c r="L5960">
        <v>3</v>
      </c>
      <c r="M5960">
        <v>4</v>
      </c>
      <c r="N5960" t="s">
        <v>27</v>
      </c>
      <c r="O5960" t="s">
        <v>32</v>
      </c>
      <c r="P5960">
        <v>18</v>
      </c>
      <c r="Q5960" t="s">
        <v>32</v>
      </c>
      <c r="R5960" t="s">
        <v>27</v>
      </c>
      <c r="S5960">
        <v>32</v>
      </c>
      <c r="T5960">
        <v>386</v>
      </c>
      <c r="U5960" t="s">
        <v>39</v>
      </c>
    </row>
    <row r="5961" spans="1:21" x14ac:dyDescent="0.35">
      <c r="A5961" t="s">
        <v>76</v>
      </c>
      <c r="B5961">
        <v>49</v>
      </c>
      <c r="C5961">
        <v>2024</v>
      </c>
      <c r="D5961" t="s">
        <v>250</v>
      </c>
      <c r="E5961">
        <v>217</v>
      </c>
      <c r="F5961" t="s">
        <v>230</v>
      </c>
      <c r="G5961" t="s">
        <v>217</v>
      </c>
      <c r="H5961" t="s">
        <v>25</v>
      </c>
      <c r="I5961">
        <v>160</v>
      </c>
      <c r="J5961" t="s">
        <v>126</v>
      </c>
      <c r="K5961">
        <v>2000</v>
      </c>
      <c r="L5961">
        <v>3</v>
      </c>
      <c r="M5961">
        <v>2</v>
      </c>
      <c r="N5961" t="s">
        <v>27</v>
      </c>
      <c r="O5961" t="s">
        <v>32</v>
      </c>
      <c r="P5961" t="s">
        <v>28</v>
      </c>
      <c r="Q5961" t="s">
        <v>27</v>
      </c>
      <c r="R5961" t="s">
        <v>27</v>
      </c>
      <c r="S5961">
        <v>20</v>
      </c>
      <c r="T5961">
        <v>88</v>
      </c>
      <c r="U5961" t="s">
        <v>27</v>
      </c>
    </row>
    <row r="5962" spans="1:21" x14ac:dyDescent="0.35">
      <c r="A5962" t="s">
        <v>77</v>
      </c>
      <c r="B5962">
        <v>50</v>
      </c>
      <c r="C5962">
        <v>2024</v>
      </c>
      <c r="D5962" t="s">
        <v>250</v>
      </c>
      <c r="E5962">
        <v>217</v>
      </c>
      <c r="F5962" t="s">
        <v>230</v>
      </c>
      <c r="G5962" t="s">
        <v>217</v>
      </c>
      <c r="H5962" t="s">
        <v>25</v>
      </c>
      <c r="I5962">
        <v>530</v>
      </c>
      <c r="J5962" t="s">
        <v>126</v>
      </c>
      <c r="K5962">
        <v>4000</v>
      </c>
      <c r="L5962">
        <v>3</v>
      </c>
      <c r="M5962">
        <v>5</v>
      </c>
      <c r="N5962" t="s">
        <v>32</v>
      </c>
      <c r="O5962" t="s">
        <v>27</v>
      </c>
      <c r="P5962" t="s">
        <v>28</v>
      </c>
      <c r="Q5962" t="s">
        <v>27</v>
      </c>
      <c r="R5962" t="s">
        <v>27</v>
      </c>
      <c r="S5962">
        <v>20</v>
      </c>
      <c r="T5962">
        <v>830</v>
      </c>
      <c r="U5962" t="s">
        <v>29</v>
      </c>
    </row>
    <row r="5963" spans="1:21" x14ac:dyDescent="0.35">
      <c r="A5963" t="s">
        <v>78</v>
      </c>
      <c r="B5963">
        <v>51</v>
      </c>
      <c r="C5963">
        <v>2024</v>
      </c>
      <c r="D5963" t="s">
        <v>250</v>
      </c>
      <c r="E5963">
        <v>217</v>
      </c>
      <c r="F5963" t="s">
        <v>230</v>
      </c>
      <c r="G5963" t="s">
        <v>217</v>
      </c>
      <c r="H5963" t="s">
        <v>25</v>
      </c>
      <c r="I5963">
        <v>325</v>
      </c>
      <c r="J5963" t="s">
        <v>126</v>
      </c>
      <c r="K5963">
        <v>2000</v>
      </c>
      <c r="L5963">
        <v>3</v>
      </c>
      <c r="M5963">
        <v>2</v>
      </c>
      <c r="N5963" t="s">
        <v>27</v>
      </c>
      <c r="O5963" t="s">
        <v>27</v>
      </c>
      <c r="P5963">
        <v>18</v>
      </c>
      <c r="Q5963" t="s">
        <v>27</v>
      </c>
      <c r="R5963" t="s">
        <v>27</v>
      </c>
      <c r="S5963">
        <v>10</v>
      </c>
      <c r="T5963">
        <v>450</v>
      </c>
      <c r="U5963" t="s">
        <v>27</v>
      </c>
    </row>
    <row r="5964" spans="1:21" x14ac:dyDescent="0.35">
      <c r="A5964" t="s">
        <v>79</v>
      </c>
      <c r="B5964">
        <v>53</v>
      </c>
      <c r="C5964">
        <v>2024</v>
      </c>
      <c r="D5964" t="s">
        <v>250</v>
      </c>
      <c r="E5964">
        <v>217</v>
      </c>
      <c r="F5964" t="s">
        <v>230</v>
      </c>
      <c r="G5964" t="s">
        <v>217</v>
      </c>
      <c r="H5964" t="s">
        <v>25</v>
      </c>
      <c r="I5964">
        <v>235</v>
      </c>
      <c r="J5964" t="s">
        <v>126</v>
      </c>
      <c r="K5964">
        <v>6000</v>
      </c>
      <c r="L5964">
        <v>3</v>
      </c>
      <c r="M5964">
        <v>4</v>
      </c>
      <c r="N5964" t="s">
        <v>27</v>
      </c>
      <c r="O5964" t="s">
        <v>27</v>
      </c>
      <c r="P5964">
        <v>18</v>
      </c>
      <c r="Q5964" t="s">
        <v>27</v>
      </c>
      <c r="R5964" t="s">
        <v>27</v>
      </c>
      <c r="S5964">
        <v>20</v>
      </c>
      <c r="T5964">
        <v>812</v>
      </c>
      <c r="U5964" t="s">
        <v>39</v>
      </c>
    </row>
    <row r="5965" spans="1:21" x14ac:dyDescent="0.35">
      <c r="A5965" t="s">
        <v>80</v>
      </c>
      <c r="B5965">
        <v>54</v>
      </c>
      <c r="C5965">
        <v>2024</v>
      </c>
      <c r="D5965" t="s">
        <v>250</v>
      </c>
      <c r="E5965">
        <v>217</v>
      </c>
      <c r="F5965" t="s">
        <v>230</v>
      </c>
      <c r="G5965" t="s">
        <v>217</v>
      </c>
      <c r="H5965" t="s">
        <v>25</v>
      </c>
      <c r="I5965">
        <v>515</v>
      </c>
      <c r="J5965" t="s">
        <v>126</v>
      </c>
      <c r="K5965">
        <v>2000</v>
      </c>
      <c r="L5965">
        <v>3</v>
      </c>
      <c r="M5965">
        <v>2</v>
      </c>
      <c r="N5965" t="s">
        <v>27</v>
      </c>
      <c r="O5965" t="s">
        <v>32</v>
      </c>
      <c r="P5965">
        <v>18</v>
      </c>
      <c r="Q5965" t="s">
        <v>27</v>
      </c>
      <c r="R5965" t="s">
        <v>27</v>
      </c>
      <c r="S5965">
        <v>7</v>
      </c>
      <c r="T5965">
        <v>250</v>
      </c>
      <c r="U5965" t="s">
        <v>27</v>
      </c>
    </row>
    <row r="5966" spans="1:21" x14ac:dyDescent="0.35">
      <c r="A5966" t="s">
        <v>81</v>
      </c>
      <c r="B5966">
        <v>55</v>
      </c>
      <c r="C5966">
        <v>2024</v>
      </c>
      <c r="D5966" t="s">
        <v>250</v>
      </c>
      <c r="E5966">
        <v>217</v>
      </c>
      <c r="F5966" t="s">
        <v>230</v>
      </c>
      <c r="G5966" t="s">
        <v>217</v>
      </c>
      <c r="H5966" t="s">
        <v>25</v>
      </c>
      <c r="I5966">
        <v>135</v>
      </c>
      <c r="J5966" t="s">
        <v>126</v>
      </c>
      <c r="K5966">
        <v>2000</v>
      </c>
      <c r="L5966">
        <v>2</v>
      </c>
      <c r="M5966">
        <v>2</v>
      </c>
      <c r="N5966" t="s">
        <v>27</v>
      </c>
      <c r="O5966" t="s">
        <v>27</v>
      </c>
      <c r="P5966">
        <v>18</v>
      </c>
      <c r="Q5966" t="s">
        <v>27</v>
      </c>
      <c r="R5966" t="s">
        <v>27</v>
      </c>
      <c r="S5966">
        <v>15</v>
      </c>
      <c r="T5966">
        <v>60</v>
      </c>
      <c r="U5966" t="s">
        <v>27</v>
      </c>
    </row>
    <row r="5967" spans="1:21" x14ac:dyDescent="0.35">
      <c r="A5967" t="s">
        <v>82</v>
      </c>
      <c r="B5967">
        <v>56</v>
      </c>
      <c r="C5967">
        <v>2024</v>
      </c>
      <c r="D5967" t="s">
        <v>250</v>
      </c>
      <c r="E5967">
        <v>217</v>
      </c>
      <c r="F5967" t="s">
        <v>230</v>
      </c>
      <c r="G5967" t="s">
        <v>217</v>
      </c>
      <c r="H5967" t="s">
        <v>25</v>
      </c>
      <c r="I5967">
        <v>125</v>
      </c>
      <c r="J5967" t="s">
        <v>126</v>
      </c>
      <c r="K5967">
        <v>2000</v>
      </c>
      <c r="L5967">
        <v>3</v>
      </c>
      <c r="M5967">
        <v>2</v>
      </c>
      <c r="N5967" t="s">
        <v>27</v>
      </c>
      <c r="O5967" t="s">
        <v>32</v>
      </c>
      <c r="P5967">
        <v>18</v>
      </c>
      <c r="Q5967" t="s">
        <v>27</v>
      </c>
      <c r="R5967" t="s">
        <v>27</v>
      </c>
      <c r="S5967">
        <v>16</v>
      </c>
      <c r="T5967">
        <v>250</v>
      </c>
      <c r="U5967" t="s">
        <v>27</v>
      </c>
    </row>
    <row r="5968" spans="1:21" x14ac:dyDescent="0.35">
      <c r="A5968" t="s">
        <v>21</v>
      </c>
      <c r="B5968">
        <v>1</v>
      </c>
      <c r="C5968">
        <v>2024</v>
      </c>
      <c r="D5968" t="s">
        <v>251</v>
      </c>
      <c r="E5968" s="16">
        <v>218</v>
      </c>
      <c r="F5968" t="s">
        <v>252</v>
      </c>
      <c r="G5968" s="2" t="s">
        <v>24</v>
      </c>
      <c r="H5968" t="s">
        <v>25</v>
      </c>
      <c r="I5968">
        <v>625</v>
      </c>
      <c r="J5968" s="2" t="s">
        <v>106</v>
      </c>
      <c r="K5968">
        <v>1900</v>
      </c>
      <c r="L5968">
        <v>4</v>
      </c>
      <c r="M5968">
        <v>1</v>
      </c>
      <c r="N5968" t="s">
        <v>32</v>
      </c>
      <c r="O5968" t="s">
        <v>32</v>
      </c>
      <c r="Q5968" t="s">
        <v>27</v>
      </c>
      <c r="R5968" t="s">
        <v>27</v>
      </c>
      <c r="S5968">
        <v>22</v>
      </c>
      <c r="T5968">
        <v>900</v>
      </c>
      <c r="U5968" s="2" t="s">
        <v>29</v>
      </c>
    </row>
    <row r="5969" spans="1:21" x14ac:dyDescent="0.35">
      <c r="A5969" t="s">
        <v>30</v>
      </c>
      <c r="B5969">
        <v>2</v>
      </c>
      <c r="C5969">
        <v>2024</v>
      </c>
      <c r="D5969" t="s">
        <v>251</v>
      </c>
      <c r="E5969" s="16">
        <v>218</v>
      </c>
      <c r="F5969" t="s">
        <v>252</v>
      </c>
      <c r="G5969" s="2" t="s">
        <v>24</v>
      </c>
      <c r="H5969" t="s">
        <v>121</v>
      </c>
      <c r="J5969" s="2"/>
      <c r="U5969" s="2"/>
    </row>
    <row r="5970" spans="1:21" x14ac:dyDescent="0.35">
      <c r="A5970" t="s">
        <v>33</v>
      </c>
      <c r="B5970">
        <v>4</v>
      </c>
      <c r="C5970">
        <v>2024</v>
      </c>
      <c r="D5970" t="s">
        <v>251</v>
      </c>
      <c r="E5970" s="16">
        <v>218</v>
      </c>
      <c r="F5970" t="s">
        <v>252</v>
      </c>
      <c r="G5970" s="2" t="s">
        <v>24</v>
      </c>
      <c r="H5970" t="s">
        <v>121</v>
      </c>
      <c r="J5970" s="2"/>
      <c r="U5970" s="2"/>
    </row>
    <row r="5971" spans="1:21" x14ac:dyDescent="0.35">
      <c r="A5971" t="s">
        <v>34</v>
      </c>
      <c r="B5971">
        <v>5</v>
      </c>
      <c r="C5971">
        <v>2024</v>
      </c>
      <c r="D5971" t="s">
        <v>251</v>
      </c>
      <c r="E5971" s="16">
        <v>218</v>
      </c>
      <c r="F5971" t="s">
        <v>252</v>
      </c>
      <c r="G5971" s="2" t="s">
        <v>24</v>
      </c>
      <c r="H5971" t="s">
        <v>25</v>
      </c>
      <c r="I5971">
        <v>300</v>
      </c>
      <c r="J5971" s="2" t="s">
        <v>86</v>
      </c>
      <c r="K5971">
        <v>1000</v>
      </c>
      <c r="L5971">
        <v>2</v>
      </c>
      <c r="M5971">
        <v>1</v>
      </c>
      <c r="N5971" t="s">
        <v>27</v>
      </c>
      <c r="O5971" t="s">
        <v>32</v>
      </c>
      <c r="P5971">
        <v>18</v>
      </c>
      <c r="Q5971" t="s">
        <v>32</v>
      </c>
      <c r="R5971" t="s">
        <v>27</v>
      </c>
      <c r="S5971">
        <v>22</v>
      </c>
      <c r="T5971">
        <v>300</v>
      </c>
      <c r="U5971" s="2" t="s">
        <v>29</v>
      </c>
    </row>
    <row r="5972" spans="1:21" x14ac:dyDescent="0.35">
      <c r="A5972" t="s">
        <v>35</v>
      </c>
      <c r="B5972">
        <v>6</v>
      </c>
      <c r="C5972">
        <v>2024</v>
      </c>
      <c r="D5972" t="s">
        <v>251</v>
      </c>
      <c r="E5972" s="16">
        <v>218</v>
      </c>
      <c r="F5972" t="s">
        <v>252</v>
      </c>
      <c r="G5972" s="2" t="s">
        <v>24</v>
      </c>
      <c r="H5972" t="s">
        <v>121</v>
      </c>
      <c r="J5972" s="2"/>
      <c r="U5972" s="2"/>
    </row>
    <row r="5973" spans="1:21" x14ac:dyDescent="0.35">
      <c r="A5973" t="s">
        <v>36</v>
      </c>
      <c r="B5973">
        <v>8</v>
      </c>
      <c r="C5973">
        <v>2024</v>
      </c>
      <c r="D5973" t="s">
        <v>251</v>
      </c>
      <c r="E5973" s="16">
        <v>218</v>
      </c>
      <c r="F5973" t="s">
        <v>252</v>
      </c>
      <c r="G5973" s="2" t="s">
        <v>24</v>
      </c>
      <c r="H5973" t="s">
        <v>121</v>
      </c>
      <c r="J5973" s="2"/>
      <c r="U5973" s="2"/>
    </row>
    <row r="5974" spans="1:21" x14ac:dyDescent="0.35">
      <c r="A5974" t="s">
        <v>37</v>
      </c>
      <c r="B5974">
        <v>9</v>
      </c>
      <c r="C5974">
        <v>2024</v>
      </c>
      <c r="D5974" t="s">
        <v>251</v>
      </c>
      <c r="E5974" s="16">
        <v>218</v>
      </c>
      <c r="F5974" t="s">
        <v>252</v>
      </c>
      <c r="G5974" s="2" t="s">
        <v>24</v>
      </c>
      <c r="H5974" t="s">
        <v>121</v>
      </c>
      <c r="J5974" s="2"/>
      <c r="U5974" s="2"/>
    </row>
    <row r="5975" spans="1:21" x14ac:dyDescent="0.35">
      <c r="A5975" t="s">
        <v>38</v>
      </c>
      <c r="B5975">
        <v>10</v>
      </c>
      <c r="C5975">
        <v>2024</v>
      </c>
      <c r="D5975" t="s">
        <v>251</v>
      </c>
      <c r="E5975" s="16">
        <v>218</v>
      </c>
      <c r="F5975" t="s">
        <v>252</v>
      </c>
      <c r="G5975" s="2" t="s">
        <v>24</v>
      </c>
      <c r="H5975" t="s">
        <v>121</v>
      </c>
      <c r="J5975" s="2"/>
      <c r="U5975" s="2"/>
    </row>
    <row r="5976" spans="1:21" x14ac:dyDescent="0.35">
      <c r="A5976" t="s">
        <v>40</v>
      </c>
      <c r="B5976">
        <v>11</v>
      </c>
      <c r="C5976">
        <v>2024</v>
      </c>
      <c r="D5976" t="s">
        <v>251</v>
      </c>
      <c r="E5976" s="16">
        <v>218</v>
      </c>
      <c r="F5976" t="s">
        <v>252</v>
      </c>
      <c r="G5976" s="2" t="s">
        <v>24</v>
      </c>
      <c r="H5976" t="s">
        <v>121</v>
      </c>
      <c r="J5976" s="2"/>
      <c r="U5976" s="2"/>
    </row>
    <row r="5977" spans="1:21" x14ac:dyDescent="0.35">
      <c r="A5977" t="s">
        <v>41</v>
      </c>
      <c r="B5977">
        <v>12</v>
      </c>
      <c r="C5977">
        <v>2024</v>
      </c>
      <c r="D5977" t="s">
        <v>251</v>
      </c>
      <c r="E5977" s="16">
        <v>218</v>
      </c>
      <c r="F5977" t="s">
        <v>252</v>
      </c>
      <c r="G5977" s="2" t="s">
        <v>24</v>
      </c>
      <c r="H5977" t="s">
        <v>25</v>
      </c>
      <c r="I5977">
        <v>805</v>
      </c>
      <c r="J5977" s="2" t="s">
        <v>86</v>
      </c>
      <c r="K5977">
        <v>200</v>
      </c>
      <c r="L5977">
        <v>2</v>
      </c>
      <c r="M5977">
        <v>1</v>
      </c>
      <c r="N5977" t="s">
        <v>27</v>
      </c>
      <c r="O5977" t="s">
        <v>27</v>
      </c>
      <c r="P5977">
        <v>18</v>
      </c>
      <c r="Q5977" t="s">
        <v>32</v>
      </c>
      <c r="R5977" t="s">
        <v>27</v>
      </c>
      <c r="S5977">
        <v>30</v>
      </c>
      <c r="T5977">
        <v>305</v>
      </c>
      <c r="U5977" t="s">
        <v>27</v>
      </c>
    </row>
    <row r="5978" spans="1:21" x14ac:dyDescent="0.35">
      <c r="A5978" t="s">
        <v>42</v>
      </c>
      <c r="B5978">
        <v>13</v>
      </c>
      <c r="C5978">
        <v>2024</v>
      </c>
      <c r="D5978" t="s">
        <v>251</v>
      </c>
      <c r="E5978" s="16">
        <v>218</v>
      </c>
      <c r="F5978" t="s">
        <v>252</v>
      </c>
      <c r="G5978" s="2" t="s">
        <v>24</v>
      </c>
      <c r="H5978" t="s">
        <v>121</v>
      </c>
      <c r="J5978" s="2"/>
      <c r="U5978" s="2"/>
    </row>
    <row r="5979" spans="1:21" x14ac:dyDescent="0.35">
      <c r="A5979" t="s">
        <v>43</v>
      </c>
      <c r="B5979">
        <v>15</v>
      </c>
      <c r="C5979">
        <v>2024</v>
      </c>
      <c r="D5979" t="s">
        <v>251</v>
      </c>
      <c r="E5979" s="16">
        <v>218</v>
      </c>
      <c r="F5979" t="s">
        <v>252</v>
      </c>
      <c r="G5979" s="2" t="s">
        <v>24</v>
      </c>
      <c r="H5979" t="s">
        <v>121</v>
      </c>
      <c r="J5979" s="2"/>
      <c r="U5979" s="2"/>
    </row>
    <row r="5980" spans="1:21" x14ac:dyDescent="0.35">
      <c r="A5980" t="s">
        <v>44</v>
      </c>
      <c r="B5980">
        <v>16</v>
      </c>
      <c r="C5980">
        <v>2024</v>
      </c>
      <c r="D5980" t="s">
        <v>251</v>
      </c>
      <c r="E5980" s="16">
        <v>218</v>
      </c>
      <c r="F5980" t="s">
        <v>252</v>
      </c>
      <c r="G5980" s="2" t="s">
        <v>24</v>
      </c>
      <c r="H5980" t="s">
        <v>121</v>
      </c>
      <c r="J5980" s="2"/>
      <c r="U5980" s="2"/>
    </row>
    <row r="5981" spans="1:21" x14ac:dyDescent="0.35">
      <c r="A5981" t="s">
        <v>45</v>
      </c>
      <c r="B5981">
        <v>17</v>
      </c>
      <c r="C5981">
        <v>2024</v>
      </c>
      <c r="D5981" t="s">
        <v>251</v>
      </c>
      <c r="E5981" s="16">
        <v>218</v>
      </c>
      <c r="F5981" t="s">
        <v>252</v>
      </c>
      <c r="G5981" s="2" t="s">
        <v>24</v>
      </c>
      <c r="H5981" t="s">
        <v>25</v>
      </c>
      <c r="I5981">
        <v>400</v>
      </c>
      <c r="J5981" s="2" t="s">
        <v>86</v>
      </c>
      <c r="K5981">
        <v>1000</v>
      </c>
      <c r="L5981">
        <v>2</v>
      </c>
      <c r="M5981">
        <v>1</v>
      </c>
      <c r="N5981" t="s">
        <v>27</v>
      </c>
      <c r="O5981" t="s">
        <v>27</v>
      </c>
      <c r="Q5981" t="s">
        <v>27</v>
      </c>
      <c r="R5981" t="s">
        <v>27</v>
      </c>
      <c r="S5981">
        <v>30</v>
      </c>
      <c r="T5981">
        <v>250</v>
      </c>
      <c r="U5981" s="2" t="s">
        <v>29</v>
      </c>
    </row>
    <row r="5982" spans="1:21" x14ac:dyDescent="0.35">
      <c r="A5982" t="s">
        <v>46</v>
      </c>
      <c r="B5982">
        <v>18</v>
      </c>
      <c r="C5982">
        <v>2024</v>
      </c>
      <c r="D5982" t="s">
        <v>251</v>
      </c>
      <c r="E5982" s="16">
        <v>218</v>
      </c>
      <c r="F5982" t="s">
        <v>252</v>
      </c>
      <c r="G5982" s="2" t="s">
        <v>24</v>
      </c>
      <c r="H5982" t="s">
        <v>121</v>
      </c>
      <c r="J5982" s="2"/>
      <c r="U5982" s="2"/>
    </row>
    <row r="5983" spans="1:21" x14ac:dyDescent="0.35">
      <c r="A5983" t="s">
        <v>47</v>
      </c>
      <c r="B5983">
        <v>19</v>
      </c>
      <c r="C5983">
        <v>2024</v>
      </c>
      <c r="D5983" t="s">
        <v>251</v>
      </c>
      <c r="E5983" s="16">
        <v>218</v>
      </c>
      <c r="F5983" t="s">
        <v>252</v>
      </c>
      <c r="G5983" s="2" t="s">
        <v>24</v>
      </c>
      <c r="H5983" t="s">
        <v>25</v>
      </c>
      <c r="I5983">
        <v>400</v>
      </c>
      <c r="J5983" s="2" t="s">
        <v>86</v>
      </c>
      <c r="K5983">
        <v>1000</v>
      </c>
      <c r="L5983">
        <v>2</v>
      </c>
      <c r="M5983">
        <v>1</v>
      </c>
      <c r="N5983" t="s">
        <v>27</v>
      </c>
      <c r="O5983" t="s">
        <v>27</v>
      </c>
      <c r="Q5983" t="s">
        <v>27</v>
      </c>
      <c r="R5983" t="s">
        <v>27</v>
      </c>
      <c r="S5983">
        <v>20</v>
      </c>
      <c r="T5983">
        <v>400</v>
      </c>
      <c r="U5983" s="2" t="s">
        <v>29</v>
      </c>
    </row>
    <row r="5984" spans="1:21" x14ac:dyDescent="0.35">
      <c r="A5984" t="s">
        <v>48</v>
      </c>
      <c r="B5984">
        <v>20</v>
      </c>
      <c r="C5984">
        <v>2024</v>
      </c>
      <c r="D5984" t="s">
        <v>251</v>
      </c>
      <c r="E5984" s="16">
        <v>218</v>
      </c>
      <c r="F5984" t="s">
        <v>252</v>
      </c>
      <c r="G5984" s="2" t="s">
        <v>24</v>
      </c>
      <c r="H5984" t="s">
        <v>121</v>
      </c>
      <c r="J5984" s="2"/>
      <c r="U5984" s="2"/>
    </row>
    <row r="5985" spans="1:21" x14ac:dyDescent="0.35">
      <c r="A5985" t="s">
        <v>49</v>
      </c>
      <c r="B5985">
        <v>21</v>
      </c>
      <c r="C5985">
        <v>2024</v>
      </c>
      <c r="D5985" t="s">
        <v>251</v>
      </c>
      <c r="E5985" s="16">
        <v>218</v>
      </c>
      <c r="F5985" t="s">
        <v>252</v>
      </c>
      <c r="G5985" s="2" t="s">
        <v>24</v>
      </c>
      <c r="H5985" t="s">
        <v>25</v>
      </c>
      <c r="I5985">
        <v>400</v>
      </c>
      <c r="J5985" s="2" t="s">
        <v>86</v>
      </c>
      <c r="K5985">
        <v>1000</v>
      </c>
      <c r="L5985">
        <v>2</v>
      </c>
      <c r="M5985">
        <v>1</v>
      </c>
      <c r="N5985" t="s">
        <v>27</v>
      </c>
      <c r="O5985" t="s">
        <v>27</v>
      </c>
      <c r="Q5985" t="s">
        <v>27</v>
      </c>
      <c r="R5985" t="s">
        <v>27</v>
      </c>
      <c r="S5985">
        <v>16</v>
      </c>
      <c r="T5985">
        <v>600</v>
      </c>
      <c r="U5985" s="2" t="s">
        <v>29</v>
      </c>
    </row>
    <row r="5986" spans="1:21" x14ac:dyDescent="0.35">
      <c r="A5986" t="s">
        <v>50</v>
      </c>
      <c r="B5986">
        <v>22</v>
      </c>
      <c r="C5986">
        <v>2024</v>
      </c>
      <c r="D5986" t="s">
        <v>251</v>
      </c>
      <c r="E5986" s="16">
        <v>218</v>
      </c>
      <c r="F5986" t="s">
        <v>252</v>
      </c>
      <c r="G5986" s="2" t="s">
        <v>24</v>
      </c>
      <c r="H5986" t="s">
        <v>121</v>
      </c>
      <c r="J5986" s="2"/>
      <c r="U5986" s="2"/>
    </row>
    <row r="5987" spans="1:21" x14ac:dyDescent="0.35">
      <c r="A5987" t="s">
        <v>51</v>
      </c>
      <c r="B5987">
        <v>23</v>
      </c>
      <c r="C5987">
        <v>2024</v>
      </c>
      <c r="D5987" t="s">
        <v>251</v>
      </c>
      <c r="E5987" s="16">
        <v>218</v>
      </c>
      <c r="F5987" t="s">
        <v>252</v>
      </c>
      <c r="G5987" s="2" t="s">
        <v>24</v>
      </c>
      <c r="H5987" t="s">
        <v>121</v>
      </c>
      <c r="J5987" s="2"/>
      <c r="U5987" s="2"/>
    </row>
    <row r="5988" spans="1:21" x14ac:dyDescent="0.35">
      <c r="A5988" t="s">
        <v>52</v>
      </c>
      <c r="B5988">
        <v>24</v>
      </c>
      <c r="C5988">
        <v>2024</v>
      </c>
      <c r="D5988" t="s">
        <v>251</v>
      </c>
      <c r="E5988" s="16">
        <v>218</v>
      </c>
      <c r="F5988" t="s">
        <v>252</v>
      </c>
      <c r="G5988" s="2" t="s">
        <v>24</v>
      </c>
      <c r="H5988" t="s">
        <v>121</v>
      </c>
      <c r="J5988" s="2"/>
      <c r="U5988" s="2"/>
    </row>
    <row r="5989" spans="1:21" x14ac:dyDescent="0.35">
      <c r="A5989" t="s">
        <v>53</v>
      </c>
      <c r="B5989">
        <v>25</v>
      </c>
      <c r="C5989">
        <v>2024</v>
      </c>
      <c r="D5989" t="s">
        <v>251</v>
      </c>
      <c r="E5989" s="16">
        <v>218</v>
      </c>
      <c r="F5989" t="s">
        <v>252</v>
      </c>
      <c r="G5989" s="2" t="s">
        <v>24</v>
      </c>
      <c r="H5989" t="s">
        <v>121</v>
      </c>
      <c r="J5989" s="2"/>
      <c r="U5989" s="2"/>
    </row>
    <row r="5990" spans="1:21" x14ac:dyDescent="0.35">
      <c r="A5990" t="s">
        <v>54</v>
      </c>
      <c r="B5990">
        <v>26</v>
      </c>
      <c r="C5990">
        <v>2024</v>
      </c>
      <c r="D5990" t="s">
        <v>251</v>
      </c>
      <c r="E5990" s="16">
        <v>218</v>
      </c>
      <c r="F5990" t="s">
        <v>252</v>
      </c>
      <c r="G5990" s="2" t="s">
        <v>24</v>
      </c>
      <c r="H5990" t="s">
        <v>121</v>
      </c>
      <c r="J5990" s="2"/>
      <c r="U5990" s="2"/>
    </row>
    <row r="5991" spans="1:21" x14ac:dyDescent="0.35">
      <c r="A5991" t="s">
        <v>55</v>
      </c>
      <c r="B5991">
        <v>27</v>
      </c>
      <c r="C5991">
        <v>2024</v>
      </c>
      <c r="D5991" t="s">
        <v>251</v>
      </c>
      <c r="E5991" s="16">
        <v>218</v>
      </c>
      <c r="F5991" t="s">
        <v>252</v>
      </c>
      <c r="G5991" s="2" t="s">
        <v>24</v>
      </c>
      <c r="H5991" t="s">
        <v>25</v>
      </c>
      <c r="I5991">
        <v>400</v>
      </c>
      <c r="J5991" s="2" t="s">
        <v>86</v>
      </c>
      <c r="K5991">
        <v>1000</v>
      </c>
      <c r="L5991">
        <v>2</v>
      </c>
      <c r="M5991">
        <v>1</v>
      </c>
      <c r="N5991" t="s">
        <v>27</v>
      </c>
      <c r="O5991" t="s">
        <v>27</v>
      </c>
      <c r="Q5991" t="s">
        <v>27</v>
      </c>
      <c r="R5991" t="s">
        <v>27</v>
      </c>
      <c r="S5991">
        <v>20</v>
      </c>
      <c r="T5991">
        <v>400</v>
      </c>
      <c r="U5991" s="2" t="s">
        <v>29</v>
      </c>
    </row>
    <row r="5992" spans="1:21" x14ac:dyDescent="0.35">
      <c r="A5992" t="s">
        <v>56</v>
      </c>
      <c r="B5992">
        <v>28</v>
      </c>
      <c r="C5992">
        <v>2024</v>
      </c>
      <c r="D5992" t="s">
        <v>251</v>
      </c>
      <c r="E5992" s="16">
        <v>218</v>
      </c>
      <c r="F5992" t="s">
        <v>252</v>
      </c>
      <c r="G5992" s="2" t="s">
        <v>24</v>
      </c>
      <c r="H5992" t="s">
        <v>121</v>
      </c>
      <c r="J5992" s="2"/>
      <c r="U5992" s="2"/>
    </row>
    <row r="5993" spans="1:21" x14ac:dyDescent="0.35">
      <c r="A5993" t="s">
        <v>57</v>
      </c>
      <c r="B5993">
        <v>29</v>
      </c>
      <c r="C5993">
        <v>2024</v>
      </c>
      <c r="D5993" t="s">
        <v>251</v>
      </c>
      <c r="E5993" s="16">
        <v>218</v>
      </c>
      <c r="F5993" t="s">
        <v>252</v>
      </c>
      <c r="G5993" s="2" t="s">
        <v>24</v>
      </c>
      <c r="H5993" t="s">
        <v>121</v>
      </c>
      <c r="J5993" s="2"/>
      <c r="U5993" s="2"/>
    </row>
    <row r="5994" spans="1:21" x14ac:dyDescent="0.35">
      <c r="A5994" t="s">
        <v>58</v>
      </c>
      <c r="B5994">
        <v>30</v>
      </c>
      <c r="C5994">
        <v>2024</v>
      </c>
      <c r="D5994" t="s">
        <v>251</v>
      </c>
      <c r="E5994" s="16">
        <v>218</v>
      </c>
      <c r="F5994" t="s">
        <v>252</v>
      </c>
      <c r="G5994" s="2" t="s">
        <v>24</v>
      </c>
      <c r="H5994" t="s">
        <v>121</v>
      </c>
      <c r="J5994" s="2"/>
      <c r="U5994" s="2"/>
    </row>
    <row r="5995" spans="1:21" x14ac:dyDescent="0.35">
      <c r="A5995" t="s">
        <v>59</v>
      </c>
      <c r="B5995">
        <v>31</v>
      </c>
      <c r="C5995">
        <v>2024</v>
      </c>
      <c r="D5995" t="s">
        <v>251</v>
      </c>
      <c r="E5995" s="16">
        <v>218</v>
      </c>
      <c r="F5995" t="s">
        <v>252</v>
      </c>
      <c r="G5995" s="2" t="s">
        <v>24</v>
      </c>
      <c r="H5995" t="s">
        <v>121</v>
      </c>
      <c r="J5995" s="2"/>
      <c r="U5995" s="2"/>
    </row>
    <row r="5996" spans="1:21" x14ac:dyDescent="0.35">
      <c r="A5996" t="s">
        <v>60</v>
      </c>
      <c r="B5996">
        <v>32</v>
      </c>
      <c r="C5996">
        <v>2024</v>
      </c>
      <c r="D5996" t="s">
        <v>251</v>
      </c>
      <c r="E5996" s="16">
        <v>218</v>
      </c>
      <c r="F5996" t="s">
        <v>252</v>
      </c>
      <c r="G5996" s="2" t="s">
        <v>24</v>
      </c>
      <c r="H5996" t="s">
        <v>121</v>
      </c>
      <c r="J5996" s="2"/>
      <c r="U5996" s="2"/>
    </row>
    <row r="5997" spans="1:21" x14ac:dyDescent="0.35">
      <c r="A5997" t="s">
        <v>61</v>
      </c>
      <c r="B5997">
        <v>33</v>
      </c>
      <c r="C5997">
        <v>2024</v>
      </c>
      <c r="D5997" t="s">
        <v>251</v>
      </c>
      <c r="E5997" s="16">
        <v>218</v>
      </c>
      <c r="F5997" t="s">
        <v>252</v>
      </c>
      <c r="G5997" s="2" t="s">
        <v>24</v>
      </c>
      <c r="H5997" t="s">
        <v>121</v>
      </c>
      <c r="J5997" s="2"/>
      <c r="U5997" s="2"/>
    </row>
    <row r="5998" spans="1:21" x14ac:dyDescent="0.35">
      <c r="A5998" t="s">
        <v>62</v>
      </c>
      <c r="B5998">
        <v>34</v>
      </c>
      <c r="C5998">
        <v>2024</v>
      </c>
      <c r="D5998" t="s">
        <v>251</v>
      </c>
      <c r="E5998" s="16">
        <v>218</v>
      </c>
      <c r="F5998" t="s">
        <v>252</v>
      </c>
      <c r="G5998" s="2" t="s">
        <v>24</v>
      </c>
      <c r="H5998" t="s">
        <v>121</v>
      </c>
      <c r="J5998" s="2"/>
      <c r="U5998" s="2"/>
    </row>
    <row r="5999" spans="1:21" x14ac:dyDescent="0.35">
      <c r="A5999" t="s">
        <v>63</v>
      </c>
      <c r="B5999">
        <v>35</v>
      </c>
      <c r="C5999">
        <v>2024</v>
      </c>
      <c r="D5999" t="s">
        <v>251</v>
      </c>
      <c r="E5999" s="16">
        <v>218</v>
      </c>
      <c r="F5999" t="s">
        <v>252</v>
      </c>
      <c r="G5999" s="2" t="s">
        <v>24</v>
      </c>
      <c r="H5999" t="s">
        <v>121</v>
      </c>
      <c r="J5999" s="2"/>
      <c r="U5999" s="2"/>
    </row>
    <row r="6000" spans="1:21" x14ac:dyDescent="0.35">
      <c r="A6000" t="s">
        <v>64</v>
      </c>
      <c r="B6000">
        <v>36</v>
      </c>
      <c r="C6000">
        <v>2024</v>
      </c>
      <c r="D6000" t="s">
        <v>251</v>
      </c>
      <c r="E6000" s="16">
        <v>218</v>
      </c>
      <c r="F6000" t="s">
        <v>252</v>
      </c>
      <c r="G6000" s="2" t="s">
        <v>24</v>
      </c>
      <c r="H6000" t="s">
        <v>121</v>
      </c>
      <c r="J6000" s="2"/>
      <c r="U6000" s="2"/>
    </row>
    <row r="6001" spans="1:21" x14ac:dyDescent="0.35">
      <c r="A6001" t="s">
        <v>65</v>
      </c>
      <c r="B6001">
        <v>37</v>
      </c>
      <c r="C6001">
        <v>2024</v>
      </c>
      <c r="D6001" t="s">
        <v>251</v>
      </c>
      <c r="E6001" s="16">
        <v>218</v>
      </c>
      <c r="F6001" t="s">
        <v>252</v>
      </c>
      <c r="G6001" s="2" t="s">
        <v>24</v>
      </c>
      <c r="H6001" t="s">
        <v>121</v>
      </c>
      <c r="J6001" s="2"/>
      <c r="U6001" s="2"/>
    </row>
    <row r="6002" spans="1:21" x14ac:dyDescent="0.35">
      <c r="A6002" t="s">
        <v>66</v>
      </c>
      <c r="B6002">
        <v>38</v>
      </c>
      <c r="C6002">
        <v>2024</v>
      </c>
      <c r="D6002" t="s">
        <v>251</v>
      </c>
      <c r="E6002" s="16">
        <v>218</v>
      </c>
      <c r="F6002" t="s">
        <v>252</v>
      </c>
      <c r="G6002" s="2" t="s">
        <v>24</v>
      </c>
      <c r="H6002" t="s">
        <v>121</v>
      </c>
      <c r="J6002" s="2"/>
      <c r="U6002" s="2"/>
    </row>
    <row r="6003" spans="1:21" x14ac:dyDescent="0.35">
      <c r="A6003" t="s">
        <v>67</v>
      </c>
      <c r="B6003">
        <v>39</v>
      </c>
      <c r="C6003">
        <v>2024</v>
      </c>
      <c r="D6003" t="s">
        <v>251</v>
      </c>
      <c r="E6003" s="16">
        <v>218</v>
      </c>
      <c r="F6003" t="s">
        <v>252</v>
      </c>
      <c r="G6003" s="2" t="s">
        <v>24</v>
      </c>
      <c r="H6003" t="s">
        <v>25</v>
      </c>
      <c r="I6003">
        <v>100</v>
      </c>
      <c r="J6003" s="2" t="s">
        <v>86</v>
      </c>
      <c r="K6003">
        <v>0</v>
      </c>
      <c r="L6003">
        <v>2</v>
      </c>
      <c r="M6003">
        <v>1</v>
      </c>
      <c r="N6003" t="s">
        <v>27</v>
      </c>
      <c r="O6003" t="s">
        <v>27</v>
      </c>
      <c r="Q6003" t="s">
        <v>27</v>
      </c>
      <c r="R6003" t="s">
        <v>27</v>
      </c>
      <c r="S6003">
        <v>18</v>
      </c>
      <c r="T6003">
        <v>140</v>
      </c>
      <c r="U6003" s="2" t="s">
        <v>29</v>
      </c>
    </row>
    <row r="6004" spans="1:21" x14ac:dyDescent="0.35">
      <c r="A6004" t="s">
        <v>68</v>
      </c>
      <c r="B6004">
        <v>40</v>
      </c>
      <c r="C6004">
        <v>2024</v>
      </c>
      <c r="D6004" t="s">
        <v>251</v>
      </c>
      <c r="E6004" s="16">
        <v>218</v>
      </c>
      <c r="F6004" t="s">
        <v>252</v>
      </c>
      <c r="G6004" s="2" t="s">
        <v>24</v>
      </c>
      <c r="H6004" t="s">
        <v>25</v>
      </c>
      <c r="I6004">
        <v>180</v>
      </c>
      <c r="J6004" s="2" t="s">
        <v>86</v>
      </c>
      <c r="K6004">
        <v>1000</v>
      </c>
      <c r="L6004">
        <v>3</v>
      </c>
      <c r="M6004">
        <v>1</v>
      </c>
      <c r="N6004" t="s">
        <v>27</v>
      </c>
      <c r="O6004" t="s">
        <v>32</v>
      </c>
      <c r="Q6004" t="s">
        <v>32</v>
      </c>
      <c r="R6004" t="s">
        <v>27</v>
      </c>
      <c r="S6004">
        <v>22</v>
      </c>
      <c r="T6004">
        <v>120</v>
      </c>
      <c r="U6004" s="2" t="s">
        <v>29</v>
      </c>
    </row>
    <row r="6005" spans="1:21" x14ac:dyDescent="0.35">
      <c r="A6005" t="s">
        <v>69</v>
      </c>
      <c r="B6005">
        <v>41</v>
      </c>
      <c r="C6005">
        <v>2024</v>
      </c>
      <c r="D6005" t="s">
        <v>251</v>
      </c>
      <c r="E6005" s="16">
        <v>218</v>
      </c>
      <c r="F6005" t="s">
        <v>252</v>
      </c>
      <c r="G6005" s="2" t="s">
        <v>24</v>
      </c>
      <c r="H6005" t="s">
        <v>121</v>
      </c>
      <c r="J6005" s="2"/>
      <c r="U6005" s="2"/>
    </row>
    <row r="6006" spans="1:21" x14ac:dyDescent="0.35">
      <c r="A6006" t="s">
        <v>70</v>
      </c>
      <c r="B6006">
        <v>42</v>
      </c>
      <c r="C6006">
        <v>2024</v>
      </c>
      <c r="D6006" t="s">
        <v>251</v>
      </c>
      <c r="E6006" s="16">
        <v>218</v>
      </c>
      <c r="F6006" t="s">
        <v>252</v>
      </c>
      <c r="G6006" s="2" t="s">
        <v>24</v>
      </c>
      <c r="H6006" t="s">
        <v>25</v>
      </c>
      <c r="I6006">
        <v>25</v>
      </c>
      <c r="J6006" s="2" t="s">
        <v>86</v>
      </c>
      <c r="K6006">
        <v>1000</v>
      </c>
      <c r="L6006">
        <v>2</v>
      </c>
      <c r="M6006">
        <v>1</v>
      </c>
      <c r="N6006" t="s">
        <v>27</v>
      </c>
      <c r="O6006" t="s">
        <v>27</v>
      </c>
      <c r="Q6006" t="s">
        <v>32</v>
      </c>
      <c r="R6006" t="s">
        <v>27</v>
      </c>
      <c r="S6006">
        <v>13</v>
      </c>
      <c r="T6006">
        <v>75</v>
      </c>
      <c r="U6006" s="2" t="s">
        <v>29</v>
      </c>
    </row>
    <row r="6007" spans="1:21" x14ac:dyDescent="0.35">
      <c r="A6007" t="s">
        <v>71</v>
      </c>
      <c r="B6007">
        <v>44</v>
      </c>
      <c r="C6007">
        <v>2024</v>
      </c>
      <c r="D6007" t="s">
        <v>251</v>
      </c>
      <c r="E6007" s="16">
        <v>218</v>
      </c>
      <c r="F6007" t="s">
        <v>252</v>
      </c>
      <c r="G6007" s="2" t="s">
        <v>24</v>
      </c>
      <c r="H6007" t="s">
        <v>121</v>
      </c>
      <c r="J6007" s="2"/>
      <c r="U6007" s="2"/>
    </row>
    <row r="6008" spans="1:21" x14ac:dyDescent="0.35">
      <c r="A6008" t="s">
        <v>72</v>
      </c>
      <c r="B6008">
        <v>45</v>
      </c>
      <c r="C6008">
        <v>2024</v>
      </c>
      <c r="D6008" t="s">
        <v>251</v>
      </c>
      <c r="E6008" s="16">
        <v>218</v>
      </c>
      <c r="F6008" t="s">
        <v>252</v>
      </c>
      <c r="G6008" s="2" t="s">
        <v>24</v>
      </c>
      <c r="H6008" t="s">
        <v>121</v>
      </c>
      <c r="J6008" s="2"/>
      <c r="U6008" s="2"/>
    </row>
    <row r="6009" spans="1:21" x14ac:dyDescent="0.35">
      <c r="A6009" t="s">
        <v>73</v>
      </c>
      <c r="B6009">
        <v>46</v>
      </c>
      <c r="C6009">
        <v>2024</v>
      </c>
      <c r="D6009" t="s">
        <v>251</v>
      </c>
      <c r="E6009" s="16">
        <v>218</v>
      </c>
      <c r="F6009" t="s">
        <v>252</v>
      </c>
      <c r="G6009" s="2" t="s">
        <v>24</v>
      </c>
      <c r="H6009" t="s">
        <v>121</v>
      </c>
      <c r="J6009" s="2"/>
      <c r="U6009" s="2"/>
    </row>
    <row r="6010" spans="1:21" x14ac:dyDescent="0.35">
      <c r="A6010" t="s">
        <v>74</v>
      </c>
      <c r="B6010">
        <v>47</v>
      </c>
      <c r="C6010">
        <v>2024</v>
      </c>
      <c r="D6010" t="s">
        <v>251</v>
      </c>
      <c r="E6010" s="16">
        <v>218</v>
      </c>
      <c r="F6010" t="s">
        <v>252</v>
      </c>
      <c r="G6010" s="2" t="s">
        <v>24</v>
      </c>
      <c r="H6010" t="s">
        <v>25</v>
      </c>
      <c r="I6010">
        <v>310</v>
      </c>
      <c r="J6010" s="2" t="s">
        <v>86</v>
      </c>
      <c r="K6010">
        <v>1060</v>
      </c>
      <c r="L6010">
        <v>2</v>
      </c>
      <c r="M6010">
        <v>2</v>
      </c>
      <c r="N6010" t="s">
        <v>27</v>
      </c>
      <c r="O6010" t="s">
        <v>32</v>
      </c>
      <c r="Q6010" t="s">
        <v>27</v>
      </c>
      <c r="R6010" t="s">
        <v>27</v>
      </c>
      <c r="S6010">
        <v>30</v>
      </c>
      <c r="T6010">
        <v>200</v>
      </c>
      <c r="U6010" s="2" t="s">
        <v>39</v>
      </c>
    </row>
    <row r="6011" spans="1:21" x14ac:dyDescent="0.35">
      <c r="A6011" t="s">
        <v>75</v>
      </c>
      <c r="B6011">
        <v>48</v>
      </c>
      <c r="C6011">
        <v>2024</v>
      </c>
      <c r="D6011" t="s">
        <v>251</v>
      </c>
      <c r="E6011" s="16">
        <v>218</v>
      </c>
      <c r="F6011" t="s">
        <v>252</v>
      </c>
      <c r="G6011" s="2" t="s">
        <v>24</v>
      </c>
      <c r="H6011" t="s">
        <v>121</v>
      </c>
      <c r="J6011" s="2"/>
      <c r="U6011" s="2"/>
    </row>
    <row r="6012" spans="1:21" x14ac:dyDescent="0.35">
      <c r="A6012" t="s">
        <v>76</v>
      </c>
      <c r="B6012">
        <v>49</v>
      </c>
      <c r="C6012">
        <v>2024</v>
      </c>
      <c r="D6012" t="s">
        <v>251</v>
      </c>
      <c r="E6012" s="16">
        <v>218</v>
      </c>
      <c r="F6012" t="s">
        <v>252</v>
      </c>
      <c r="G6012" s="2" t="s">
        <v>24</v>
      </c>
      <c r="H6012" t="s">
        <v>121</v>
      </c>
      <c r="J6012" s="2"/>
      <c r="U6012" s="2"/>
    </row>
    <row r="6013" spans="1:21" x14ac:dyDescent="0.35">
      <c r="A6013" t="s">
        <v>77</v>
      </c>
      <c r="B6013">
        <v>50</v>
      </c>
      <c r="C6013">
        <v>2024</v>
      </c>
      <c r="D6013" t="s">
        <v>251</v>
      </c>
      <c r="E6013" s="16">
        <v>218</v>
      </c>
      <c r="F6013" t="s">
        <v>252</v>
      </c>
      <c r="G6013" s="2" t="s">
        <v>24</v>
      </c>
      <c r="H6013" t="s">
        <v>121</v>
      </c>
      <c r="J6013" s="2"/>
      <c r="U6013" s="2"/>
    </row>
    <row r="6014" spans="1:21" x14ac:dyDescent="0.35">
      <c r="A6014" t="s">
        <v>78</v>
      </c>
      <c r="B6014">
        <v>51</v>
      </c>
      <c r="C6014">
        <v>2024</v>
      </c>
      <c r="D6014" t="s">
        <v>251</v>
      </c>
      <c r="E6014" s="16">
        <v>218</v>
      </c>
      <c r="F6014" t="s">
        <v>252</v>
      </c>
      <c r="G6014" s="2" t="s">
        <v>24</v>
      </c>
      <c r="H6014" t="s">
        <v>121</v>
      </c>
      <c r="J6014" s="2"/>
      <c r="U6014" s="2"/>
    </row>
    <row r="6015" spans="1:21" x14ac:dyDescent="0.35">
      <c r="A6015" t="s">
        <v>79</v>
      </c>
      <c r="B6015">
        <v>53</v>
      </c>
      <c r="C6015">
        <v>2024</v>
      </c>
      <c r="D6015" t="s">
        <v>251</v>
      </c>
      <c r="E6015" s="16">
        <v>218</v>
      </c>
      <c r="F6015" t="s">
        <v>252</v>
      </c>
      <c r="G6015" s="2" t="s">
        <v>24</v>
      </c>
      <c r="H6015" t="s">
        <v>121</v>
      </c>
      <c r="J6015" s="2"/>
      <c r="U6015" s="2"/>
    </row>
    <row r="6016" spans="1:21" x14ac:dyDescent="0.35">
      <c r="A6016" t="s">
        <v>80</v>
      </c>
      <c r="B6016">
        <v>54</v>
      </c>
      <c r="C6016">
        <v>2024</v>
      </c>
      <c r="D6016" t="s">
        <v>251</v>
      </c>
      <c r="E6016" s="16">
        <v>218</v>
      </c>
      <c r="F6016" t="s">
        <v>252</v>
      </c>
      <c r="G6016" s="2" t="s">
        <v>24</v>
      </c>
      <c r="H6016" t="s">
        <v>121</v>
      </c>
      <c r="J6016" s="2"/>
      <c r="U6016" s="2"/>
    </row>
    <row r="6017" spans="1:21" x14ac:dyDescent="0.35">
      <c r="A6017" t="s">
        <v>81</v>
      </c>
      <c r="B6017">
        <v>55</v>
      </c>
      <c r="C6017">
        <v>2024</v>
      </c>
      <c r="D6017" t="s">
        <v>251</v>
      </c>
      <c r="E6017" s="16">
        <v>218</v>
      </c>
      <c r="F6017" t="s">
        <v>252</v>
      </c>
      <c r="G6017" s="2" t="s">
        <v>24</v>
      </c>
      <c r="H6017" t="s">
        <v>121</v>
      </c>
      <c r="J6017" s="2"/>
      <c r="U6017" s="2"/>
    </row>
    <row r="6018" spans="1:21" x14ac:dyDescent="0.35">
      <c r="A6018" t="s">
        <v>82</v>
      </c>
      <c r="B6018">
        <v>56</v>
      </c>
      <c r="C6018">
        <v>2024</v>
      </c>
      <c r="D6018" t="s">
        <v>251</v>
      </c>
      <c r="E6018" s="16">
        <v>218</v>
      </c>
      <c r="F6018" t="s">
        <v>252</v>
      </c>
      <c r="G6018" s="2" t="s">
        <v>24</v>
      </c>
      <c r="H6018" t="s">
        <v>121</v>
      </c>
      <c r="J6018" s="2"/>
      <c r="U6018" s="2"/>
    </row>
    <row r="6019" spans="1:21" x14ac:dyDescent="0.35">
      <c r="A6019" t="s">
        <v>21</v>
      </c>
      <c r="B6019">
        <v>1</v>
      </c>
      <c r="C6019">
        <v>2024</v>
      </c>
      <c r="D6019" t="s">
        <v>253</v>
      </c>
      <c r="E6019" s="16">
        <v>219</v>
      </c>
      <c r="F6019" t="s">
        <v>254</v>
      </c>
      <c r="G6019" t="s">
        <v>255</v>
      </c>
      <c r="H6019" t="s">
        <v>25</v>
      </c>
      <c r="I6019">
        <v>438.25</v>
      </c>
      <c r="J6019" t="s">
        <v>121</v>
      </c>
      <c r="K6019" s="2">
        <v>0</v>
      </c>
      <c r="L6019">
        <v>0</v>
      </c>
      <c r="M6019">
        <v>1</v>
      </c>
      <c r="N6019" t="s">
        <v>27</v>
      </c>
      <c r="O6019" t="s">
        <v>32</v>
      </c>
      <c r="P6019">
        <v>21</v>
      </c>
      <c r="Q6019" t="s">
        <v>32</v>
      </c>
      <c r="R6019" t="s">
        <v>27</v>
      </c>
      <c r="S6019">
        <v>16</v>
      </c>
      <c r="T6019">
        <v>300</v>
      </c>
      <c r="U6019" s="2" t="s">
        <v>39</v>
      </c>
    </row>
    <row r="6020" spans="1:21" x14ac:dyDescent="0.35">
      <c r="A6020" t="s">
        <v>30</v>
      </c>
      <c r="B6020">
        <v>2</v>
      </c>
      <c r="C6020">
        <v>2024</v>
      </c>
      <c r="D6020" t="s">
        <v>253</v>
      </c>
      <c r="E6020" s="16">
        <v>219</v>
      </c>
      <c r="F6020" t="s">
        <v>254</v>
      </c>
      <c r="G6020" t="s">
        <v>255</v>
      </c>
      <c r="H6020" s="2" t="s">
        <v>121</v>
      </c>
      <c r="K6020" s="17"/>
      <c r="U6020" s="2"/>
    </row>
    <row r="6021" spans="1:21" x14ac:dyDescent="0.35">
      <c r="A6021" t="s">
        <v>33</v>
      </c>
      <c r="B6021">
        <v>4</v>
      </c>
      <c r="C6021">
        <v>2024</v>
      </c>
      <c r="D6021" t="s">
        <v>253</v>
      </c>
      <c r="E6021" s="16">
        <v>219</v>
      </c>
      <c r="F6021" t="s">
        <v>254</v>
      </c>
      <c r="G6021" t="s">
        <v>255</v>
      </c>
      <c r="H6021" t="s">
        <v>25</v>
      </c>
      <c r="I6021">
        <v>72</v>
      </c>
      <c r="J6021" t="s">
        <v>121</v>
      </c>
      <c r="K6021">
        <v>6000</v>
      </c>
      <c r="L6021">
        <v>0</v>
      </c>
      <c r="M6021">
        <v>0</v>
      </c>
      <c r="N6021" t="s">
        <v>27</v>
      </c>
      <c r="O6021" t="s">
        <v>32</v>
      </c>
      <c r="P6021">
        <v>18</v>
      </c>
      <c r="Q6021" t="s">
        <v>32</v>
      </c>
      <c r="R6021" t="s">
        <v>27</v>
      </c>
      <c r="S6021">
        <v>0</v>
      </c>
      <c r="T6021">
        <v>72</v>
      </c>
      <c r="U6021" s="2" t="s">
        <v>39</v>
      </c>
    </row>
    <row r="6022" spans="1:21" x14ac:dyDescent="0.35">
      <c r="A6022" t="s">
        <v>34</v>
      </c>
      <c r="B6022">
        <v>5</v>
      </c>
      <c r="C6022">
        <v>2024</v>
      </c>
      <c r="D6022" t="s">
        <v>253</v>
      </c>
      <c r="E6022" s="16">
        <v>219</v>
      </c>
      <c r="F6022" t="s">
        <v>254</v>
      </c>
      <c r="G6022" t="s">
        <v>255</v>
      </c>
      <c r="H6022" t="s">
        <v>25</v>
      </c>
      <c r="I6022">
        <v>450</v>
      </c>
      <c r="J6022" s="2" t="s">
        <v>86</v>
      </c>
      <c r="K6022" s="2">
        <v>0</v>
      </c>
      <c r="L6022">
        <v>2</v>
      </c>
      <c r="M6022">
        <v>1</v>
      </c>
      <c r="N6022" t="s">
        <v>32</v>
      </c>
      <c r="O6022" t="s">
        <v>32</v>
      </c>
      <c r="P6022">
        <v>18</v>
      </c>
      <c r="Q6022" t="s">
        <v>27</v>
      </c>
      <c r="R6022" t="s">
        <v>27</v>
      </c>
      <c r="S6022">
        <v>0</v>
      </c>
      <c r="T6022">
        <v>150</v>
      </c>
      <c r="U6022" s="2" t="s">
        <v>39</v>
      </c>
    </row>
    <row r="6023" spans="1:21" x14ac:dyDescent="0.35">
      <c r="A6023" t="s">
        <v>35</v>
      </c>
      <c r="B6023">
        <v>6</v>
      </c>
      <c r="C6023">
        <v>2024</v>
      </c>
      <c r="D6023" t="s">
        <v>253</v>
      </c>
      <c r="E6023" s="16">
        <v>219</v>
      </c>
      <c r="F6023" t="s">
        <v>254</v>
      </c>
      <c r="G6023" t="s">
        <v>255</v>
      </c>
      <c r="H6023" t="s">
        <v>25</v>
      </c>
      <c r="I6023">
        <v>725</v>
      </c>
      <c r="J6023" s="2" t="s">
        <v>121</v>
      </c>
      <c r="K6023" s="2">
        <v>6000</v>
      </c>
      <c r="L6023">
        <v>1</v>
      </c>
      <c r="M6023">
        <v>1</v>
      </c>
      <c r="N6023" t="s">
        <v>32</v>
      </c>
      <c r="O6023" t="s">
        <v>27</v>
      </c>
      <c r="P6023">
        <v>18</v>
      </c>
      <c r="Q6023" t="s">
        <v>27</v>
      </c>
      <c r="R6023" t="s">
        <v>27</v>
      </c>
      <c r="S6023">
        <v>0</v>
      </c>
      <c r="T6023">
        <v>265</v>
      </c>
      <c r="U6023" s="2" t="s">
        <v>27</v>
      </c>
    </row>
    <row r="6024" spans="1:21" x14ac:dyDescent="0.35">
      <c r="A6024" t="s">
        <v>36</v>
      </c>
      <c r="B6024">
        <v>8</v>
      </c>
      <c r="C6024">
        <v>2024</v>
      </c>
      <c r="D6024" t="s">
        <v>253</v>
      </c>
      <c r="E6024" s="16">
        <v>219</v>
      </c>
      <c r="F6024" t="s">
        <v>254</v>
      </c>
      <c r="G6024" t="s">
        <v>255</v>
      </c>
      <c r="H6024" s="2" t="s">
        <v>121</v>
      </c>
      <c r="K6024" s="17"/>
      <c r="U6024" s="2"/>
    </row>
    <row r="6025" spans="1:21" x14ac:dyDescent="0.35">
      <c r="A6025" t="s">
        <v>37</v>
      </c>
      <c r="B6025">
        <v>9</v>
      </c>
      <c r="C6025">
        <v>2024</v>
      </c>
      <c r="D6025" t="s">
        <v>253</v>
      </c>
      <c r="E6025" s="16">
        <v>219</v>
      </c>
      <c r="F6025" t="s">
        <v>254</v>
      </c>
      <c r="G6025" t="s">
        <v>255</v>
      </c>
      <c r="H6025" t="s">
        <v>25</v>
      </c>
      <c r="I6025">
        <v>1450</v>
      </c>
      <c r="J6025" t="s">
        <v>87</v>
      </c>
      <c r="K6025" s="2">
        <v>10000</v>
      </c>
      <c r="L6025">
        <v>1</v>
      </c>
      <c r="M6025">
        <v>0</v>
      </c>
      <c r="N6025" t="s">
        <v>27</v>
      </c>
      <c r="O6025" t="s">
        <v>32</v>
      </c>
      <c r="P6025">
        <v>25</v>
      </c>
      <c r="Q6025" t="s">
        <v>32</v>
      </c>
      <c r="R6025" t="s">
        <v>27</v>
      </c>
      <c r="S6025">
        <v>0</v>
      </c>
      <c r="T6025">
        <v>625</v>
      </c>
      <c r="U6025" t="s">
        <v>27</v>
      </c>
    </row>
    <row r="6026" spans="1:21" x14ac:dyDescent="0.35">
      <c r="A6026" t="s">
        <v>38</v>
      </c>
      <c r="B6026">
        <v>10</v>
      </c>
      <c r="C6026">
        <v>2024</v>
      </c>
      <c r="D6026" t="s">
        <v>253</v>
      </c>
      <c r="E6026" s="16">
        <v>219</v>
      </c>
      <c r="F6026" t="s">
        <v>254</v>
      </c>
      <c r="G6026" t="s">
        <v>255</v>
      </c>
      <c r="H6026" t="s">
        <v>25</v>
      </c>
      <c r="I6026">
        <v>85</v>
      </c>
      <c r="J6026" s="2" t="s">
        <v>121</v>
      </c>
      <c r="K6026">
        <v>0</v>
      </c>
      <c r="L6026">
        <v>0</v>
      </c>
      <c r="M6026">
        <v>0</v>
      </c>
      <c r="N6026" t="s">
        <v>27</v>
      </c>
      <c r="O6026" t="s">
        <v>27</v>
      </c>
      <c r="P6026">
        <v>21</v>
      </c>
      <c r="Q6026" t="s">
        <v>32</v>
      </c>
      <c r="R6026" t="s">
        <v>27</v>
      </c>
      <c r="S6026">
        <v>0</v>
      </c>
      <c r="T6026">
        <v>42</v>
      </c>
      <c r="U6026" t="s">
        <v>27</v>
      </c>
    </row>
    <row r="6027" spans="1:21" x14ac:dyDescent="0.35">
      <c r="A6027" t="s">
        <v>40</v>
      </c>
      <c r="B6027">
        <v>11</v>
      </c>
      <c r="C6027">
        <v>2024</v>
      </c>
      <c r="D6027" t="s">
        <v>253</v>
      </c>
      <c r="E6027" s="16">
        <v>219</v>
      </c>
      <c r="F6027" t="s">
        <v>254</v>
      </c>
      <c r="G6027" t="s">
        <v>255</v>
      </c>
      <c r="H6027" t="s">
        <v>25</v>
      </c>
      <c r="I6027">
        <v>500</v>
      </c>
      <c r="J6027" s="2" t="s">
        <v>121</v>
      </c>
      <c r="K6027" s="2">
        <v>0</v>
      </c>
      <c r="L6027">
        <v>0</v>
      </c>
      <c r="M6027">
        <v>0</v>
      </c>
      <c r="N6027" t="s">
        <v>27</v>
      </c>
      <c r="O6027" t="s">
        <v>27</v>
      </c>
      <c r="Q6027" t="s">
        <v>32</v>
      </c>
      <c r="R6027" t="s">
        <v>27</v>
      </c>
      <c r="S6027">
        <v>0</v>
      </c>
      <c r="T6027">
        <v>435</v>
      </c>
      <c r="U6027" t="s">
        <v>27</v>
      </c>
    </row>
    <row r="6028" spans="1:21" x14ac:dyDescent="0.35">
      <c r="A6028" t="s">
        <v>41</v>
      </c>
      <c r="B6028">
        <v>12</v>
      </c>
      <c r="C6028">
        <v>2024</v>
      </c>
      <c r="D6028" t="s">
        <v>253</v>
      </c>
      <c r="E6028" s="16">
        <v>219</v>
      </c>
      <c r="F6028" t="s">
        <v>254</v>
      </c>
      <c r="G6028" t="s">
        <v>255</v>
      </c>
      <c r="H6028" t="s">
        <v>25</v>
      </c>
      <c r="I6028">
        <v>177.75</v>
      </c>
      <c r="J6028" s="2" t="s">
        <v>121</v>
      </c>
      <c r="K6028" s="2">
        <v>2000</v>
      </c>
      <c r="L6028">
        <v>2</v>
      </c>
      <c r="M6028">
        <v>1</v>
      </c>
      <c r="N6028" t="s">
        <v>32</v>
      </c>
      <c r="O6028" t="s">
        <v>32</v>
      </c>
      <c r="P6028">
        <v>18</v>
      </c>
      <c r="Q6028" t="s">
        <v>27</v>
      </c>
      <c r="R6028" t="s">
        <v>27</v>
      </c>
      <c r="S6028">
        <v>0</v>
      </c>
      <c r="T6028">
        <v>75</v>
      </c>
      <c r="U6028" s="2" t="s">
        <v>39</v>
      </c>
    </row>
    <row r="6029" spans="1:21" x14ac:dyDescent="0.35">
      <c r="A6029" t="s">
        <v>42</v>
      </c>
      <c r="B6029">
        <v>13</v>
      </c>
      <c r="C6029">
        <v>2024</v>
      </c>
      <c r="D6029" t="s">
        <v>253</v>
      </c>
      <c r="E6029" s="16">
        <v>219</v>
      </c>
      <c r="F6029" t="s">
        <v>254</v>
      </c>
      <c r="G6029" t="s">
        <v>255</v>
      </c>
      <c r="H6029" t="s">
        <v>25</v>
      </c>
      <c r="I6029">
        <v>70</v>
      </c>
      <c r="J6029" s="2" t="s">
        <v>121</v>
      </c>
      <c r="K6029" s="2">
        <v>70</v>
      </c>
      <c r="L6029">
        <v>2</v>
      </c>
      <c r="M6029">
        <v>1</v>
      </c>
      <c r="N6029" t="s">
        <v>27</v>
      </c>
      <c r="O6029" t="s">
        <v>32</v>
      </c>
      <c r="P6029">
        <v>18</v>
      </c>
      <c r="Q6029" t="s">
        <v>32</v>
      </c>
      <c r="R6029" t="s">
        <v>27</v>
      </c>
      <c r="S6029">
        <v>16</v>
      </c>
      <c r="T6029">
        <v>65</v>
      </c>
      <c r="U6029" t="s">
        <v>27</v>
      </c>
    </row>
    <row r="6030" spans="1:21" x14ac:dyDescent="0.35">
      <c r="A6030" t="s">
        <v>43</v>
      </c>
      <c r="B6030">
        <v>15</v>
      </c>
      <c r="C6030">
        <v>2024</v>
      </c>
      <c r="D6030" t="s">
        <v>253</v>
      </c>
      <c r="E6030" s="16">
        <v>219</v>
      </c>
      <c r="F6030" t="s">
        <v>254</v>
      </c>
      <c r="G6030" t="s">
        <v>255</v>
      </c>
      <c r="H6030" t="s">
        <v>25</v>
      </c>
      <c r="I6030">
        <v>100</v>
      </c>
      <c r="J6030" t="s">
        <v>87</v>
      </c>
      <c r="K6030" s="2">
        <v>8000</v>
      </c>
      <c r="L6030">
        <v>1</v>
      </c>
      <c r="M6030">
        <v>1</v>
      </c>
      <c r="N6030" t="s">
        <v>27</v>
      </c>
      <c r="O6030" t="s">
        <v>32</v>
      </c>
      <c r="P6030">
        <v>18</v>
      </c>
      <c r="Q6030" t="s">
        <v>27</v>
      </c>
      <c r="R6030" t="s">
        <v>27</v>
      </c>
      <c r="S6030">
        <v>0</v>
      </c>
      <c r="T6030">
        <v>344</v>
      </c>
      <c r="U6030" t="s">
        <v>27</v>
      </c>
    </row>
    <row r="6031" spans="1:21" x14ac:dyDescent="0.35">
      <c r="A6031" t="s">
        <v>44</v>
      </c>
      <c r="B6031">
        <v>16</v>
      </c>
      <c r="C6031">
        <v>2024</v>
      </c>
      <c r="D6031" t="s">
        <v>253</v>
      </c>
      <c r="E6031" s="16">
        <v>219</v>
      </c>
      <c r="F6031" t="s">
        <v>254</v>
      </c>
      <c r="G6031" t="s">
        <v>255</v>
      </c>
      <c r="H6031" s="2" t="s">
        <v>121</v>
      </c>
      <c r="K6031" s="17"/>
      <c r="U6031" s="2"/>
    </row>
    <row r="6032" spans="1:21" x14ac:dyDescent="0.35">
      <c r="A6032" t="s">
        <v>45</v>
      </c>
      <c r="B6032">
        <v>17</v>
      </c>
      <c r="C6032">
        <v>2024</v>
      </c>
      <c r="D6032" t="s">
        <v>253</v>
      </c>
      <c r="E6032" s="16">
        <v>219</v>
      </c>
      <c r="F6032" t="s">
        <v>254</v>
      </c>
      <c r="G6032" t="s">
        <v>255</v>
      </c>
      <c r="H6032" t="s">
        <v>25</v>
      </c>
      <c r="I6032">
        <v>298</v>
      </c>
      <c r="J6032" s="2" t="s">
        <v>121</v>
      </c>
      <c r="K6032" s="2">
        <v>6000</v>
      </c>
      <c r="L6032">
        <v>2</v>
      </c>
      <c r="M6032">
        <v>1</v>
      </c>
      <c r="N6032" t="s">
        <v>27</v>
      </c>
      <c r="O6032" t="s">
        <v>27</v>
      </c>
      <c r="P6032">
        <v>21</v>
      </c>
      <c r="Q6032" t="s">
        <v>32</v>
      </c>
      <c r="R6032" t="s">
        <v>27</v>
      </c>
      <c r="S6032">
        <v>0</v>
      </c>
      <c r="T6032">
        <v>150</v>
      </c>
      <c r="U6032" s="2" t="s">
        <v>29</v>
      </c>
    </row>
    <row r="6033" spans="1:21" x14ac:dyDescent="0.35">
      <c r="A6033" t="s">
        <v>46</v>
      </c>
      <c r="B6033">
        <v>18</v>
      </c>
      <c r="C6033">
        <v>2024</v>
      </c>
      <c r="D6033" t="s">
        <v>253</v>
      </c>
      <c r="E6033" s="16">
        <v>219</v>
      </c>
      <c r="F6033" t="s">
        <v>254</v>
      </c>
      <c r="G6033" t="s">
        <v>255</v>
      </c>
      <c r="H6033" s="2" t="s">
        <v>121</v>
      </c>
      <c r="K6033" s="17"/>
      <c r="U6033" s="2"/>
    </row>
    <row r="6034" spans="1:21" x14ac:dyDescent="0.35">
      <c r="A6034" t="s">
        <v>47</v>
      </c>
      <c r="B6034">
        <v>19</v>
      </c>
      <c r="C6034">
        <v>2024</v>
      </c>
      <c r="D6034" t="s">
        <v>253</v>
      </c>
      <c r="E6034" s="16">
        <v>219</v>
      </c>
      <c r="F6034" t="s">
        <v>254</v>
      </c>
      <c r="G6034" t="s">
        <v>255</v>
      </c>
      <c r="H6034" t="s">
        <v>25</v>
      </c>
      <c r="I6034">
        <v>100</v>
      </c>
      <c r="J6034" s="2" t="s">
        <v>121</v>
      </c>
      <c r="K6034" s="2">
        <v>0</v>
      </c>
      <c r="L6034">
        <v>0</v>
      </c>
      <c r="M6034">
        <v>0</v>
      </c>
      <c r="N6034" t="s">
        <v>27</v>
      </c>
      <c r="O6034" t="s">
        <v>27</v>
      </c>
      <c r="P6034">
        <v>18</v>
      </c>
      <c r="Q6034" t="s">
        <v>32</v>
      </c>
      <c r="R6034" t="s">
        <v>27</v>
      </c>
      <c r="S6034">
        <v>12</v>
      </c>
      <c r="T6034">
        <v>100</v>
      </c>
      <c r="U6034" s="2" t="s">
        <v>39</v>
      </c>
    </row>
    <row r="6035" spans="1:21" x14ac:dyDescent="0.35">
      <c r="A6035" t="s">
        <v>48</v>
      </c>
      <c r="B6035">
        <v>20</v>
      </c>
      <c r="C6035">
        <v>2024</v>
      </c>
      <c r="D6035" t="s">
        <v>253</v>
      </c>
      <c r="E6035" s="16">
        <v>219</v>
      </c>
      <c r="F6035" t="s">
        <v>254</v>
      </c>
      <c r="G6035" t="s">
        <v>255</v>
      </c>
      <c r="H6035" t="s">
        <v>25</v>
      </c>
      <c r="I6035">
        <v>250</v>
      </c>
      <c r="J6035" t="s">
        <v>87</v>
      </c>
      <c r="K6035" s="2">
        <v>0</v>
      </c>
      <c r="L6035">
        <v>1</v>
      </c>
      <c r="M6035">
        <v>1</v>
      </c>
      <c r="N6035" t="s">
        <v>27</v>
      </c>
      <c r="O6035" t="s">
        <v>32</v>
      </c>
      <c r="P6035">
        <v>21</v>
      </c>
      <c r="Q6035" t="s">
        <v>32</v>
      </c>
      <c r="R6035" t="s">
        <v>27</v>
      </c>
      <c r="S6035">
        <v>8</v>
      </c>
      <c r="T6035">
        <v>175</v>
      </c>
      <c r="U6035" t="s">
        <v>27</v>
      </c>
    </row>
    <row r="6036" spans="1:21" x14ac:dyDescent="0.35">
      <c r="A6036" t="s">
        <v>49</v>
      </c>
      <c r="B6036">
        <v>21</v>
      </c>
      <c r="C6036">
        <v>2024</v>
      </c>
      <c r="D6036" t="s">
        <v>253</v>
      </c>
      <c r="E6036" s="16">
        <v>219</v>
      </c>
      <c r="F6036" t="s">
        <v>254</v>
      </c>
      <c r="G6036" t="s">
        <v>255</v>
      </c>
      <c r="H6036" t="s">
        <v>25</v>
      </c>
      <c r="I6036">
        <v>451.25</v>
      </c>
      <c r="J6036" t="s">
        <v>87</v>
      </c>
      <c r="K6036" s="2">
        <v>0</v>
      </c>
      <c r="L6036">
        <v>1</v>
      </c>
      <c r="M6036">
        <v>1</v>
      </c>
      <c r="N6036" t="s">
        <v>27</v>
      </c>
      <c r="O6036" t="s">
        <v>32</v>
      </c>
      <c r="P6036">
        <v>21</v>
      </c>
      <c r="Q6036" t="s">
        <v>32</v>
      </c>
      <c r="R6036" t="s">
        <v>27</v>
      </c>
      <c r="S6036">
        <v>12</v>
      </c>
      <c r="T6036">
        <v>250</v>
      </c>
      <c r="U6036" s="2" t="s">
        <v>39</v>
      </c>
    </row>
    <row r="6037" spans="1:21" x14ac:dyDescent="0.35">
      <c r="A6037" t="s">
        <v>50</v>
      </c>
      <c r="B6037">
        <v>22</v>
      </c>
      <c r="C6037">
        <v>2024</v>
      </c>
      <c r="D6037" t="s">
        <v>253</v>
      </c>
      <c r="E6037" s="16">
        <v>219</v>
      </c>
      <c r="F6037" t="s">
        <v>254</v>
      </c>
      <c r="G6037" t="s">
        <v>255</v>
      </c>
      <c r="H6037" t="s">
        <v>25</v>
      </c>
      <c r="I6037">
        <v>189.25</v>
      </c>
      <c r="J6037" s="2" t="s">
        <v>86</v>
      </c>
      <c r="K6037" s="2">
        <v>0</v>
      </c>
      <c r="L6037">
        <v>2</v>
      </c>
      <c r="M6037">
        <v>1</v>
      </c>
      <c r="N6037" t="s">
        <v>27</v>
      </c>
      <c r="O6037" t="s">
        <v>32</v>
      </c>
      <c r="P6037">
        <v>18</v>
      </c>
      <c r="Q6037" t="s">
        <v>27</v>
      </c>
      <c r="R6037" t="s">
        <v>27</v>
      </c>
      <c r="S6037">
        <v>8</v>
      </c>
      <c r="T6037">
        <v>200</v>
      </c>
      <c r="U6037" s="2" t="s">
        <v>39</v>
      </c>
    </row>
    <row r="6038" spans="1:21" x14ac:dyDescent="0.35">
      <c r="A6038" t="s">
        <v>51</v>
      </c>
      <c r="B6038">
        <v>23</v>
      </c>
      <c r="C6038">
        <v>2024</v>
      </c>
      <c r="D6038" t="s">
        <v>253</v>
      </c>
      <c r="E6038" s="16">
        <v>219</v>
      </c>
      <c r="F6038" t="s">
        <v>254</v>
      </c>
      <c r="G6038" t="s">
        <v>255</v>
      </c>
      <c r="H6038" t="s">
        <v>25</v>
      </c>
      <c r="I6038">
        <v>521</v>
      </c>
      <c r="J6038" t="s">
        <v>126</v>
      </c>
      <c r="K6038" s="2">
        <v>0</v>
      </c>
      <c r="L6038">
        <v>1</v>
      </c>
      <c r="M6038">
        <v>1</v>
      </c>
      <c r="N6038" t="s">
        <v>32</v>
      </c>
      <c r="O6038" t="s">
        <v>32</v>
      </c>
      <c r="P6038">
        <v>21</v>
      </c>
      <c r="Q6038" t="s">
        <v>32</v>
      </c>
      <c r="R6038" t="s">
        <v>27</v>
      </c>
      <c r="S6038">
        <v>0</v>
      </c>
      <c r="T6038">
        <v>250</v>
      </c>
      <c r="U6038" s="2" t="s">
        <v>29</v>
      </c>
    </row>
    <row r="6039" spans="1:21" x14ac:dyDescent="0.35">
      <c r="A6039" t="s">
        <v>52</v>
      </c>
      <c r="B6039">
        <v>24</v>
      </c>
      <c r="C6039">
        <v>2024</v>
      </c>
      <c r="D6039" t="s">
        <v>253</v>
      </c>
      <c r="E6039" s="16">
        <v>219</v>
      </c>
      <c r="F6039" t="s">
        <v>254</v>
      </c>
      <c r="G6039" t="s">
        <v>255</v>
      </c>
      <c r="H6039" t="s">
        <v>25</v>
      </c>
      <c r="I6039">
        <v>15</v>
      </c>
      <c r="J6039" s="2" t="s">
        <v>121</v>
      </c>
      <c r="K6039" s="2">
        <v>0</v>
      </c>
      <c r="L6039">
        <v>0</v>
      </c>
      <c r="M6039">
        <v>0</v>
      </c>
      <c r="N6039" t="s">
        <v>27</v>
      </c>
      <c r="O6039" t="s">
        <v>32</v>
      </c>
      <c r="Q6039" t="s">
        <v>27</v>
      </c>
      <c r="R6039" t="s">
        <v>27</v>
      </c>
      <c r="S6039">
        <v>0</v>
      </c>
      <c r="T6039">
        <v>6.67</v>
      </c>
      <c r="U6039" t="s">
        <v>27</v>
      </c>
    </row>
    <row r="6040" spans="1:21" x14ac:dyDescent="0.35">
      <c r="A6040" t="s">
        <v>53</v>
      </c>
      <c r="B6040">
        <v>25</v>
      </c>
      <c r="C6040">
        <v>2024</v>
      </c>
      <c r="D6040" t="s">
        <v>253</v>
      </c>
      <c r="E6040" s="16">
        <v>219</v>
      </c>
      <c r="F6040" t="s">
        <v>254</v>
      </c>
      <c r="G6040" t="s">
        <v>255</v>
      </c>
      <c r="H6040" t="s">
        <v>25</v>
      </c>
      <c r="I6040">
        <v>550</v>
      </c>
      <c r="J6040" s="2" t="s">
        <v>121</v>
      </c>
      <c r="K6040" s="2">
        <v>6000</v>
      </c>
      <c r="L6040">
        <v>2</v>
      </c>
      <c r="M6040">
        <v>0</v>
      </c>
      <c r="N6040" t="s">
        <v>27</v>
      </c>
      <c r="O6040" t="s">
        <v>27</v>
      </c>
      <c r="Q6040" t="s">
        <v>32</v>
      </c>
      <c r="R6040" t="s">
        <v>27</v>
      </c>
      <c r="S6040">
        <v>0</v>
      </c>
      <c r="T6040">
        <v>300</v>
      </c>
      <c r="U6040" t="s">
        <v>27</v>
      </c>
    </row>
    <row r="6041" spans="1:21" x14ac:dyDescent="0.35">
      <c r="A6041" t="s">
        <v>54</v>
      </c>
      <c r="B6041">
        <v>26</v>
      </c>
      <c r="C6041">
        <v>2024</v>
      </c>
      <c r="D6041" t="s">
        <v>253</v>
      </c>
      <c r="E6041" s="16">
        <v>219</v>
      </c>
      <c r="F6041" t="s">
        <v>254</v>
      </c>
      <c r="G6041" t="s">
        <v>255</v>
      </c>
      <c r="H6041" t="s">
        <v>25</v>
      </c>
      <c r="I6041">
        <v>750</v>
      </c>
      <c r="J6041" t="s">
        <v>87</v>
      </c>
      <c r="K6041" s="2">
        <v>6000</v>
      </c>
      <c r="L6041">
        <v>1</v>
      </c>
      <c r="M6041">
        <v>0</v>
      </c>
      <c r="N6041" t="s">
        <v>27</v>
      </c>
      <c r="O6041" t="s">
        <v>32</v>
      </c>
      <c r="P6041">
        <v>25</v>
      </c>
      <c r="Q6041" t="s">
        <v>27</v>
      </c>
      <c r="R6041" t="s">
        <v>27</v>
      </c>
      <c r="S6041">
        <v>0</v>
      </c>
      <c r="T6041">
        <v>200</v>
      </c>
      <c r="U6041" s="2" t="s">
        <v>39</v>
      </c>
    </row>
    <row r="6042" spans="1:21" x14ac:dyDescent="0.35">
      <c r="A6042" t="s">
        <v>55</v>
      </c>
      <c r="B6042">
        <v>27</v>
      </c>
      <c r="C6042">
        <v>2024</v>
      </c>
      <c r="D6042" t="s">
        <v>253</v>
      </c>
      <c r="E6042" s="16">
        <v>219</v>
      </c>
      <c r="F6042" t="s">
        <v>254</v>
      </c>
      <c r="G6042" t="s">
        <v>255</v>
      </c>
      <c r="H6042" t="s">
        <v>25</v>
      </c>
      <c r="I6042">
        <v>1000</v>
      </c>
      <c r="J6042" s="2" t="s">
        <v>121</v>
      </c>
      <c r="K6042" s="2">
        <v>6000</v>
      </c>
      <c r="L6042">
        <v>2</v>
      </c>
      <c r="M6042">
        <v>0</v>
      </c>
      <c r="N6042" t="s">
        <v>27</v>
      </c>
      <c r="O6042" t="s">
        <v>27</v>
      </c>
      <c r="P6042">
        <v>18</v>
      </c>
      <c r="Q6042" t="s">
        <v>32</v>
      </c>
      <c r="R6042" t="s">
        <v>27</v>
      </c>
      <c r="S6042">
        <v>0</v>
      </c>
      <c r="T6042">
        <v>1080</v>
      </c>
      <c r="U6042" t="s">
        <v>27</v>
      </c>
    </row>
    <row r="6043" spans="1:21" x14ac:dyDescent="0.35">
      <c r="A6043" t="s">
        <v>56</v>
      </c>
      <c r="B6043">
        <v>28</v>
      </c>
      <c r="C6043">
        <v>2024</v>
      </c>
      <c r="D6043" t="s">
        <v>253</v>
      </c>
      <c r="E6043" s="16">
        <v>219</v>
      </c>
      <c r="F6043" t="s">
        <v>254</v>
      </c>
      <c r="G6043" t="s">
        <v>255</v>
      </c>
      <c r="H6043" s="2" t="s">
        <v>121</v>
      </c>
      <c r="K6043" s="2"/>
      <c r="U6043" s="2"/>
    </row>
    <row r="6044" spans="1:21" x14ac:dyDescent="0.35">
      <c r="A6044" t="s">
        <v>57</v>
      </c>
      <c r="B6044">
        <v>29</v>
      </c>
      <c r="C6044">
        <v>2024</v>
      </c>
      <c r="D6044" t="s">
        <v>253</v>
      </c>
      <c r="E6044" s="16">
        <v>219</v>
      </c>
      <c r="F6044" t="s">
        <v>254</v>
      </c>
      <c r="G6044" t="s">
        <v>255</v>
      </c>
      <c r="H6044" t="s">
        <v>25</v>
      </c>
      <c r="I6044">
        <v>500</v>
      </c>
      <c r="J6044" s="2" t="s">
        <v>121</v>
      </c>
      <c r="K6044" s="2">
        <v>0</v>
      </c>
      <c r="L6044">
        <v>0</v>
      </c>
      <c r="M6044">
        <v>1</v>
      </c>
      <c r="N6044" t="s">
        <v>32</v>
      </c>
      <c r="O6044" t="s">
        <v>32</v>
      </c>
      <c r="Q6044" t="s">
        <v>27</v>
      </c>
      <c r="R6044" t="s">
        <v>27</v>
      </c>
      <c r="S6044">
        <v>16</v>
      </c>
      <c r="T6044">
        <v>400</v>
      </c>
      <c r="U6044" s="2" t="s">
        <v>39</v>
      </c>
    </row>
    <row r="6045" spans="1:21" x14ac:dyDescent="0.35">
      <c r="A6045" t="s">
        <v>58</v>
      </c>
      <c r="B6045">
        <v>30</v>
      </c>
      <c r="C6045">
        <v>2024</v>
      </c>
      <c r="D6045" t="s">
        <v>253</v>
      </c>
      <c r="E6045" s="16">
        <v>219</v>
      </c>
      <c r="F6045" t="s">
        <v>254</v>
      </c>
      <c r="G6045" t="s">
        <v>255</v>
      </c>
      <c r="H6045" t="s">
        <v>25</v>
      </c>
      <c r="I6045">
        <v>270</v>
      </c>
      <c r="J6045" t="s">
        <v>87</v>
      </c>
      <c r="K6045" s="2">
        <v>6000</v>
      </c>
      <c r="L6045">
        <v>1</v>
      </c>
      <c r="M6045">
        <v>1</v>
      </c>
      <c r="N6045" t="s">
        <v>27</v>
      </c>
      <c r="O6045" t="s">
        <v>32</v>
      </c>
      <c r="P6045">
        <v>21</v>
      </c>
      <c r="Q6045" t="s">
        <v>32</v>
      </c>
      <c r="R6045" t="s">
        <v>27</v>
      </c>
      <c r="S6045">
        <v>16</v>
      </c>
      <c r="T6045">
        <v>350</v>
      </c>
      <c r="U6045" s="2" t="s">
        <v>29</v>
      </c>
    </row>
    <row r="6046" spans="1:21" x14ac:dyDescent="0.35">
      <c r="A6046" t="s">
        <v>59</v>
      </c>
      <c r="B6046">
        <v>31</v>
      </c>
      <c r="C6046">
        <v>2024</v>
      </c>
      <c r="D6046" t="s">
        <v>253</v>
      </c>
      <c r="E6046" s="16">
        <v>219</v>
      </c>
      <c r="F6046" t="s">
        <v>254</v>
      </c>
      <c r="G6046" t="s">
        <v>255</v>
      </c>
      <c r="H6046" t="s">
        <v>25</v>
      </c>
      <c r="I6046">
        <v>88</v>
      </c>
      <c r="J6046" s="2" t="s">
        <v>121</v>
      </c>
      <c r="K6046" s="2">
        <v>3000</v>
      </c>
      <c r="L6046">
        <v>2</v>
      </c>
      <c r="M6046">
        <v>1</v>
      </c>
      <c r="N6046" t="s">
        <v>27</v>
      </c>
      <c r="O6046" t="s">
        <v>32</v>
      </c>
      <c r="P6046">
        <v>21</v>
      </c>
      <c r="Q6046" t="s">
        <v>32</v>
      </c>
      <c r="R6046" t="s">
        <v>27</v>
      </c>
      <c r="S6046">
        <v>0</v>
      </c>
      <c r="T6046">
        <v>50</v>
      </c>
      <c r="U6046" t="s">
        <v>27</v>
      </c>
    </row>
    <row r="6047" spans="1:21" x14ac:dyDescent="0.35">
      <c r="A6047" t="s">
        <v>60</v>
      </c>
      <c r="B6047">
        <v>32</v>
      </c>
      <c r="C6047">
        <v>2024</v>
      </c>
      <c r="D6047" t="s">
        <v>253</v>
      </c>
      <c r="E6047" s="16">
        <v>219</v>
      </c>
      <c r="F6047" t="s">
        <v>254</v>
      </c>
      <c r="G6047" t="s">
        <v>255</v>
      </c>
      <c r="H6047" t="s">
        <v>25</v>
      </c>
      <c r="I6047">
        <v>750</v>
      </c>
      <c r="J6047" s="2" t="s">
        <v>121</v>
      </c>
      <c r="K6047" s="2">
        <v>10000</v>
      </c>
      <c r="L6047">
        <v>2</v>
      </c>
      <c r="M6047">
        <v>1</v>
      </c>
      <c r="N6047" t="s">
        <v>32</v>
      </c>
      <c r="O6047" t="s">
        <v>32</v>
      </c>
      <c r="P6047">
        <v>21</v>
      </c>
      <c r="Q6047" t="s">
        <v>32</v>
      </c>
      <c r="R6047" t="s">
        <v>27</v>
      </c>
      <c r="S6047">
        <v>0</v>
      </c>
      <c r="T6047">
        <v>1000</v>
      </c>
      <c r="U6047" t="s">
        <v>27</v>
      </c>
    </row>
    <row r="6048" spans="1:21" x14ac:dyDescent="0.35">
      <c r="A6048" t="s">
        <v>61</v>
      </c>
      <c r="B6048">
        <v>33</v>
      </c>
      <c r="C6048">
        <v>2024</v>
      </c>
      <c r="D6048" t="s">
        <v>253</v>
      </c>
      <c r="E6048" s="16">
        <v>219</v>
      </c>
      <c r="F6048" t="s">
        <v>254</v>
      </c>
      <c r="G6048" t="s">
        <v>255</v>
      </c>
      <c r="H6048" t="s">
        <v>25</v>
      </c>
      <c r="I6048">
        <v>185</v>
      </c>
      <c r="J6048" s="2" t="s">
        <v>121</v>
      </c>
      <c r="K6048" s="2">
        <v>8000</v>
      </c>
      <c r="L6048">
        <v>2</v>
      </c>
      <c r="M6048">
        <v>0</v>
      </c>
      <c r="N6048" t="s">
        <v>32</v>
      </c>
      <c r="O6048" t="s">
        <v>32</v>
      </c>
      <c r="P6048">
        <v>18</v>
      </c>
      <c r="Q6048" t="s">
        <v>27</v>
      </c>
      <c r="R6048" t="s">
        <v>27</v>
      </c>
      <c r="S6048">
        <v>0</v>
      </c>
      <c r="T6048">
        <v>150</v>
      </c>
      <c r="U6048" t="s">
        <v>27</v>
      </c>
    </row>
    <row r="6049" spans="1:21" x14ac:dyDescent="0.35">
      <c r="A6049" t="s">
        <v>62</v>
      </c>
      <c r="B6049">
        <v>34</v>
      </c>
      <c r="C6049">
        <v>2024</v>
      </c>
      <c r="D6049" t="s">
        <v>253</v>
      </c>
      <c r="E6049" s="16">
        <v>219</v>
      </c>
      <c r="F6049" t="s">
        <v>254</v>
      </c>
      <c r="G6049" t="s">
        <v>255</v>
      </c>
      <c r="H6049" t="s">
        <v>25</v>
      </c>
      <c r="I6049">
        <v>250</v>
      </c>
      <c r="J6049" s="2" t="s">
        <v>121</v>
      </c>
      <c r="K6049" s="2">
        <v>10000</v>
      </c>
      <c r="L6049">
        <v>2</v>
      </c>
      <c r="M6049">
        <v>0</v>
      </c>
      <c r="N6049" t="s">
        <v>27</v>
      </c>
      <c r="O6049" t="s">
        <v>32</v>
      </c>
      <c r="P6049">
        <v>25</v>
      </c>
      <c r="Q6049" t="s">
        <v>32</v>
      </c>
      <c r="R6049" t="s">
        <v>27</v>
      </c>
      <c r="S6049">
        <v>0</v>
      </c>
      <c r="T6049">
        <v>200</v>
      </c>
      <c r="U6049" s="2" t="s">
        <v>29</v>
      </c>
    </row>
    <row r="6050" spans="1:21" x14ac:dyDescent="0.35">
      <c r="A6050" t="s">
        <v>63</v>
      </c>
      <c r="B6050">
        <v>35</v>
      </c>
      <c r="C6050">
        <v>2024</v>
      </c>
      <c r="D6050" t="s">
        <v>253</v>
      </c>
      <c r="E6050" s="16">
        <v>219</v>
      </c>
      <c r="F6050" t="s">
        <v>254</v>
      </c>
      <c r="G6050" t="s">
        <v>255</v>
      </c>
      <c r="H6050" t="s">
        <v>25</v>
      </c>
      <c r="I6050">
        <v>400</v>
      </c>
      <c r="J6050" s="2" t="s">
        <v>121</v>
      </c>
      <c r="K6050" s="2">
        <v>6000</v>
      </c>
      <c r="L6050">
        <v>2</v>
      </c>
      <c r="M6050">
        <v>1</v>
      </c>
      <c r="N6050" t="s">
        <v>27</v>
      </c>
      <c r="O6050" t="s">
        <v>27</v>
      </c>
      <c r="P6050">
        <v>21</v>
      </c>
      <c r="Q6050" t="s">
        <v>32</v>
      </c>
      <c r="R6050" t="s">
        <v>27</v>
      </c>
      <c r="S6050">
        <v>4</v>
      </c>
      <c r="T6050">
        <v>200</v>
      </c>
      <c r="U6050" s="2" t="s">
        <v>39</v>
      </c>
    </row>
    <row r="6051" spans="1:21" x14ac:dyDescent="0.35">
      <c r="A6051" t="s">
        <v>64</v>
      </c>
      <c r="B6051">
        <v>36</v>
      </c>
      <c r="C6051">
        <v>2024</v>
      </c>
      <c r="D6051" t="s">
        <v>253</v>
      </c>
      <c r="E6051" s="16">
        <v>219</v>
      </c>
      <c r="F6051" t="s">
        <v>254</v>
      </c>
      <c r="G6051" t="s">
        <v>255</v>
      </c>
      <c r="H6051" t="s">
        <v>25</v>
      </c>
      <c r="I6051">
        <v>400</v>
      </c>
      <c r="J6051" s="2" t="s">
        <v>121</v>
      </c>
      <c r="K6051" s="2">
        <v>6000</v>
      </c>
      <c r="L6051">
        <v>2</v>
      </c>
      <c r="M6051">
        <v>1</v>
      </c>
      <c r="N6051" t="s">
        <v>27</v>
      </c>
      <c r="O6051" t="s">
        <v>27</v>
      </c>
      <c r="P6051">
        <v>25</v>
      </c>
      <c r="Q6051" t="s">
        <v>27</v>
      </c>
      <c r="R6051" t="s">
        <v>27</v>
      </c>
      <c r="S6051">
        <v>0</v>
      </c>
      <c r="T6051">
        <v>400</v>
      </c>
      <c r="U6051" t="s">
        <v>27</v>
      </c>
    </row>
    <row r="6052" spans="1:21" x14ac:dyDescent="0.35">
      <c r="A6052" t="s">
        <v>65</v>
      </c>
      <c r="B6052">
        <v>37</v>
      </c>
      <c r="C6052">
        <v>2024</v>
      </c>
      <c r="D6052" t="s">
        <v>253</v>
      </c>
      <c r="E6052" s="16">
        <v>219</v>
      </c>
      <c r="F6052" t="s">
        <v>254</v>
      </c>
      <c r="G6052" t="s">
        <v>255</v>
      </c>
      <c r="H6052" t="s">
        <v>25</v>
      </c>
      <c r="I6052">
        <v>188</v>
      </c>
      <c r="J6052" t="s">
        <v>87</v>
      </c>
      <c r="K6052" s="2">
        <v>6000</v>
      </c>
      <c r="L6052">
        <v>1</v>
      </c>
      <c r="M6052">
        <v>0</v>
      </c>
      <c r="N6052" t="s">
        <v>27</v>
      </c>
      <c r="O6052" t="s">
        <v>32</v>
      </c>
      <c r="P6052">
        <v>18</v>
      </c>
      <c r="Q6052" t="s">
        <v>32</v>
      </c>
      <c r="R6052" t="s">
        <v>27</v>
      </c>
      <c r="S6052">
        <v>12</v>
      </c>
      <c r="T6052">
        <v>500</v>
      </c>
      <c r="U6052" s="2" t="s">
        <v>39</v>
      </c>
    </row>
    <row r="6053" spans="1:21" x14ac:dyDescent="0.35">
      <c r="A6053" t="s">
        <v>66</v>
      </c>
      <c r="B6053">
        <v>38</v>
      </c>
      <c r="C6053">
        <v>2024</v>
      </c>
      <c r="D6053" t="s">
        <v>253</v>
      </c>
      <c r="E6053" s="16">
        <v>219</v>
      </c>
      <c r="F6053" t="s">
        <v>254</v>
      </c>
      <c r="G6053" t="s">
        <v>255</v>
      </c>
      <c r="H6053" t="s">
        <v>25</v>
      </c>
      <c r="I6053">
        <v>291.25</v>
      </c>
      <c r="J6053" t="s">
        <v>87</v>
      </c>
      <c r="K6053" s="2">
        <v>2000</v>
      </c>
      <c r="L6053">
        <v>1</v>
      </c>
      <c r="M6053">
        <v>1</v>
      </c>
      <c r="N6053" t="s">
        <v>27</v>
      </c>
      <c r="O6053" t="s">
        <v>27</v>
      </c>
      <c r="P6053">
        <v>18</v>
      </c>
      <c r="Q6053" t="s">
        <v>32</v>
      </c>
      <c r="R6053" t="s">
        <v>27</v>
      </c>
      <c r="S6053">
        <v>0</v>
      </c>
      <c r="T6053">
        <v>300</v>
      </c>
      <c r="U6053" t="s">
        <v>27</v>
      </c>
    </row>
    <row r="6054" spans="1:21" x14ac:dyDescent="0.35">
      <c r="A6054" t="s">
        <v>67</v>
      </c>
      <c r="B6054">
        <v>39</v>
      </c>
      <c r="C6054">
        <v>2024</v>
      </c>
      <c r="D6054" t="s">
        <v>253</v>
      </c>
      <c r="E6054" s="16">
        <v>219</v>
      </c>
      <c r="F6054" t="s">
        <v>254</v>
      </c>
      <c r="G6054" t="s">
        <v>255</v>
      </c>
      <c r="H6054" t="s">
        <v>25</v>
      </c>
      <c r="I6054">
        <v>405</v>
      </c>
      <c r="J6054" s="2" t="s">
        <v>121</v>
      </c>
      <c r="K6054" s="2">
        <v>4000</v>
      </c>
      <c r="L6054">
        <v>2</v>
      </c>
      <c r="M6054">
        <v>1</v>
      </c>
      <c r="N6054" t="s">
        <v>32</v>
      </c>
      <c r="O6054" t="s">
        <v>27</v>
      </c>
      <c r="Q6054" t="s">
        <v>32</v>
      </c>
      <c r="R6054" t="s">
        <v>27</v>
      </c>
      <c r="S6054">
        <v>0</v>
      </c>
      <c r="T6054">
        <v>183.33</v>
      </c>
      <c r="U6054" s="2" t="s">
        <v>39</v>
      </c>
    </row>
    <row r="6055" spans="1:21" x14ac:dyDescent="0.35">
      <c r="A6055" t="s">
        <v>68</v>
      </c>
      <c r="B6055">
        <v>40</v>
      </c>
      <c r="C6055">
        <v>2024</v>
      </c>
      <c r="D6055" t="s">
        <v>253</v>
      </c>
      <c r="E6055" s="16">
        <v>219</v>
      </c>
      <c r="F6055" t="s">
        <v>254</v>
      </c>
      <c r="G6055" t="s">
        <v>255</v>
      </c>
      <c r="H6055" t="s">
        <v>25</v>
      </c>
      <c r="I6055">
        <v>100</v>
      </c>
      <c r="J6055" t="s">
        <v>86</v>
      </c>
      <c r="K6055" s="2">
        <v>0</v>
      </c>
      <c r="L6055">
        <v>2</v>
      </c>
      <c r="M6055">
        <v>3</v>
      </c>
      <c r="N6055" t="s">
        <v>27</v>
      </c>
      <c r="O6055" t="s">
        <v>32</v>
      </c>
      <c r="P6055">
        <v>21</v>
      </c>
      <c r="Q6055" t="s">
        <v>27</v>
      </c>
      <c r="R6055" t="s">
        <v>27</v>
      </c>
      <c r="S6055">
        <v>10.67</v>
      </c>
      <c r="T6055">
        <v>66.67</v>
      </c>
      <c r="U6055" t="s">
        <v>27</v>
      </c>
    </row>
    <row r="6056" spans="1:21" x14ac:dyDescent="0.35">
      <c r="A6056" t="s">
        <v>69</v>
      </c>
      <c r="B6056">
        <v>41</v>
      </c>
      <c r="C6056">
        <v>2024</v>
      </c>
      <c r="D6056" t="s">
        <v>253</v>
      </c>
      <c r="E6056" s="16">
        <v>219</v>
      </c>
      <c r="F6056" t="s">
        <v>254</v>
      </c>
      <c r="G6056" t="s">
        <v>255</v>
      </c>
      <c r="H6056" t="s">
        <v>25</v>
      </c>
      <c r="I6056">
        <v>625.25</v>
      </c>
      <c r="J6056" s="2" t="s">
        <v>121</v>
      </c>
      <c r="K6056" s="2">
        <v>1500</v>
      </c>
      <c r="L6056">
        <v>2</v>
      </c>
      <c r="M6056">
        <v>1</v>
      </c>
      <c r="N6056" t="s">
        <v>32</v>
      </c>
      <c r="O6056" t="s">
        <v>32</v>
      </c>
      <c r="P6056">
        <v>18</v>
      </c>
      <c r="Q6056" t="s">
        <v>32</v>
      </c>
      <c r="R6056" t="s">
        <v>27</v>
      </c>
      <c r="S6056">
        <v>32</v>
      </c>
      <c r="T6056">
        <v>550</v>
      </c>
      <c r="U6056" s="2" t="s">
        <v>39</v>
      </c>
    </row>
    <row r="6057" spans="1:21" x14ac:dyDescent="0.35">
      <c r="A6057" t="s">
        <v>70</v>
      </c>
      <c r="B6057">
        <v>42</v>
      </c>
      <c r="C6057">
        <v>2024</v>
      </c>
      <c r="D6057" t="s">
        <v>253</v>
      </c>
      <c r="E6057" s="16">
        <v>219</v>
      </c>
      <c r="F6057" t="s">
        <v>254</v>
      </c>
      <c r="G6057" t="s">
        <v>255</v>
      </c>
      <c r="H6057" s="2" t="s">
        <v>121</v>
      </c>
      <c r="K6057" s="17"/>
      <c r="U6057" s="2"/>
    </row>
    <row r="6058" spans="1:21" x14ac:dyDescent="0.35">
      <c r="A6058" t="s">
        <v>71</v>
      </c>
      <c r="B6058">
        <v>44</v>
      </c>
      <c r="C6058">
        <v>2024</v>
      </c>
      <c r="D6058" t="s">
        <v>253</v>
      </c>
      <c r="E6058" s="16">
        <v>219</v>
      </c>
      <c r="F6058" t="s">
        <v>254</v>
      </c>
      <c r="G6058" t="s">
        <v>255</v>
      </c>
      <c r="H6058" t="s">
        <v>25</v>
      </c>
      <c r="I6058">
        <v>150</v>
      </c>
      <c r="J6058" s="2" t="s">
        <v>121</v>
      </c>
      <c r="K6058" s="2">
        <v>10000</v>
      </c>
      <c r="L6058">
        <v>2</v>
      </c>
      <c r="M6058">
        <v>0</v>
      </c>
      <c r="N6058" t="s">
        <v>32</v>
      </c>
      <c r="O6058" t="s">
        <v>32</v>
      </c>
      <c r="Q6058" t="s">
        <v>32</v>
      </c>
      <c r="R6058" t="s">
        <v>27</v>
      </c>
      <c r="S6058">
        <v>0</v>
      </c>
      <c r="T6058">
        <v>300</v>
      </c>
      <c r="U6058" t="s">
        <v>27</v>
      </c>
    </row>
    <row r="6059" spans="1:21" x14ac:dyDescent="0.35">
      <c r="A6059" t="s">
        <v>72</v>
      </c>
      <c r="B6059">
        <v>45</v>
      </c>
      <c r="C6059">
        <v>2024</v>
      </c>
      <c r="D6059" t="s">
        <v>253</v>
      </c>
      <c r="E6059" s="16">
        <v>219</v>
      </c>
      <c r="F6059" t="s">
        <v>254</v>
      </c>
      <c r="G6059" t="s">
        <v>255</v>
      </c>
      <c r="H6059" t="s">
        <v>25</v>
      </c>
      <c r="I6059">
        <v>350</v>
      </c>
      <c r="J6059" t="s">
        <v>87</v>
      </c>
      <c r="K6059" s="2">
        <v>6000</v>
      </c>
      <c r="L6059">
        <v>1</v>
      </c>
      <c r="M6059">
        <v>0</v>
      </c>
      <c r="N6059" t="s">
        <v>27</v>
      </c>
      <c r="O6059" t="s">
        <v>32</v>
      </c>
      <c r="P6059">
        <v>18</v>
      </c>
      <c r="Q6059" t="s">
        <v>32</v>
      </c>
      <c r="R6059" t="s">
        <v>27</v>
      </c>
      <c r="S6059">
        <v>12</v>
      </c>
      <c r="T6059">
        <v>700</v>
      </c>
      <c r="U6059" s="2" t="s">
        <v>39</v>
      </c>
    </row>
    <row r="6060" spans="1:21" x14ac:dyDescent="0.35">
      <c r="A6060" t="s">
        <v>73</v>
      </c>
      <c r="B6060">
        <v>46</v>
      </c>
      <c r="C6060">
        <v>2024</v>
      </c>
      <c r="D6060" t="s">
        <v>253</v>
      </c>
      <c r="E6060" s="16">
        <v>219</v>
      </c>
      <c r="F6060" t="s">
        <v>254</v>
      </c>
      <c r="G6060" t="s">
        <v>255</v>
      </c>
      <c r="H6060" s="2" t="s">
        <v>121</v>
      </c>
      <c r="K6060" s="17"/>
      <c r="U6060" s="2"/>
    </row>
    <row r="6061" spans="1:21" x14ac:dyDescent="0.35">
      <c r="A6061" t="s">
        <v>74</v>
      </c>
      <c r="B6061">
        <v>47</v>
      </c>
      <c r="C6061">
        <v>2024</v>
      </c>
      <c r="D6061" t="s">
        <v>253</v>
      </c>
      <c r="E6061" s="16">
        <v>219</v>
      </c>
      <c r="F6061" t="s">
        <v>254</v>
      </c>
      <c r="G6061" t="s">
        <v>255</v>
      </c>
      <c r="H6061" t="s">
        <v>25</v>
      </c>
      <c r="I6061">
        <v>250</v>
      </c>
      <c r="J6061" t="s">
        <v>121</v>
      </c>
      <c r="K6061" s="2">
        <v>1000</v>
      </c>
      <c r="L6061">
        <v>2</v>
      </c>
      <c r="M6061">
        <v>1</v>
      </c>
      <c r="N6061" t="s">
        <v>27</v>
      </c>
      <c r="O6061" t="s">
        <v>32</v>
      </c>
      <c r="P6061">
        <v>21</v>
      </c>
      <c r="Q6061" t="s">
        <v>32</v>
      </c>
      <c r="R6061" t="s">
        <v>27</v>
      </c>
      <c r="S6061">
        <v>12</v>
      </c>
      <c r="T6061">
        <v>100</v>
      </c>
      <c r="U6061" s="2" t="s">
        <v>39</v>
      </c>
    </row>
    <row r="6062" spans="1:21" x14ac:dyDescent="0.35">
      <c r="A6062" t="s">
        <v>75</v>
      </c>
      <c r="B6062">
        <v>48</v>
      </c>
      <c r="C6062">
        <v>2024</v>
      </c>
      <c r="D6062" t="s">
        <v>253</v>
      </c>
      <c r="E6062" s="16">
        <v>219</v>
      </c>
      <c r="F6062" t="s">
        <v>254</v>
      </c>
      <c r="G6062" t="s">
        <v>255</v>
      </c>
      <c r="H6062" t="s">
        <v>25</v>
      </c>
      <c r="I6062">
        <v>361</v>
      </c>
      <c r="J6062" s="2" t="s">
        <v>126</v>
      </c>
      <c r="K6062" s="2">
        <v>6000</v>
      </c>
      <c r="L6062">
        <v>3</v>
      </c>
      <c r="M6062">
        <v>1</v>
      </c>
      <c r="N6062" t="s">
        <v>32</v>
      </c>
      <c r="O6062" t="s">
        <v>27</v>
      </c>
      <c r="P6062">
        <v>18</v>
      </c>
      <c r="Q6062" t="s">
        <v>27</v>
      </c>
      <c r="R6062" t="s">
        <v>27</v>
      </c>
      <c r="S6062">
        <v>18</v>
      </c>
      <c r="T6062">
        <v>361</v>
      </c>
      <c r="U6062" s="2" t="s">
        <v>39</v>
      </c>
    </row>
    <row r="6063" spans="1:21" x14ac:dyDescent="0.35">
      <c r="A6063" t="s">
        <v>76</v>
      </c>
      <c r="B6063">
        <v>49</v>
      </c>
      <c r="C6063">
        <v>2024</v>
      </c>
      <c r="D6063" t="s">
        <v>253</v>
      </c>
      <c r="E6063" s="16">
        <v>219</v>
      </c>
      <c r="F6063" t="s">
        <v>254</v>
      </c>
      <c r="G6063" t="s">
        <v>255</v>
      </c>
      <c r="H6063" t="s">
        <v>25</v>
      </c>
      <c r="I6063">
        <v>143.25</v>
      </c>
      <c r="J6063" t="s">
        <v>121</v>
      </c>
      <c r="K6063" s="2">
        <v>2000</v>
      </c>
      <c r="L6063">
        <v>2</v>
      </c>
      <c r="M6063">
        <v>0</v>
      </c>
      <c r="N6063" t="s">
        <v>27</v>
      </c>
      <c r="O6063" t="s">
        <v>27</v>
      </c>
      <c r="P6063">
        <v>21</v>
      </c>
      <c r="Q6063" t="s">
        <v>32</v>
      </c>
      <c r="R6063" t="s">
        <v>27</v>
      </c>
      <c r="S6063">
        <v>0</v>
      </c>
      <c r="T6063">
        <v>130</v>
      </c>
      <c r="U6063" t="s">
        <v>27</v>
      </c>
    </row>
    <row r="6064" spans="1:21" x14ac:dyDescent="0.35">
      <c r="A6064" t="s">
        <v>77</v>
      </c>
      <c r="B6064">
        <v>50</v>
      </c>
      <c r="C6064">
        <v>2024</v>
      </c>
      <c r="D6064" t="s">
        <v>253</v>
      </c>
      <c r="E6064" s="16">
        <v>219</v>
      </c>
      <c r="F6064" t="s">
        <v>254</v>
      </c>
      <c r="G6064" t="s">
        <v>255</v>
      </c>
      <c r="H6064" t="s">
        <v>25</v>
      </c>
      <c r="I6064">
        <v>230</v>
      </c>
      <c r="J6064" t="s">
        <v>86</v>
      </c>
      <c r="K6064" s="2">
        <v>2000</v>
      </c>
      <c r="L6064">
        <v>2</v>
      </c>
      <c r="M6064">
        <v>1</v>
      </c>
      <c r="N6064" t="s">
        <v>27</v>
      </c>
      <c r="O6064" t="s">
        <v>27</v>
      </c>
      <c r="P6064">
        <v>18</v>
      </c>
      <c r="Q6064" t="s">
        <v>32</v>
      </c>
      <c r="R6064" t="s">
        <v>27</v>
      </c>
      <c r="S6064">
        <v>0</v>
      </c>
      <c r="T6064">
        <v>205</v>
      </c>
      <c r="U6064" s="2" t="s">
        <v>29</v>
      </c>
    </row>
    <row r="6065" spans="1:21" x14ac:dyDescent="0.35">
      <c r="A6065" t="s">
        <v>78</v>
      </c>
      <c r="B6065">
        <v>51</v>
      </c>
      <c r="C6065">
        <v>2024</v>
      </c>
      <c r="D6065" t="s">
        <v>253</v>
      </c>
      <c r="E6065" s="16">
        <v>219</v>
      </c>
      <c r="F6065" t="s">
        <v>254</v>
      </c>
      <c r="G6065" t="s">
        <v>255</v>
      </c>
      <c r="H6065" t="s">
        <v>25</v>
      </c>
      <c r="I6065">
        <v>75</v>
      </c>
      <c r="J6065" t="s">
        <v>86</v>
      </c>
      <c r="K6065" s="2">
        <v>0</v>
      </c>
      <c r="L6065">
        <v>2</v>
      </c>
      <c r="M6065">
        <v>0</v>
      </c>
      <c r="N6065" t="s">
        <v>27</v>
      </c>
      <c r="O6065" t="s">
        <v>32</v>
      </c>
      <c r="P6065">
        <v>18</v>
      </c>
      <c r="Q6065" t="s">
        <v>27</v>
      </c>
      <c r="R6065" t="s">
        <v>27</v>
      </c>
      <c r="S6065">
        <v>16</v>
      </c>
      <c r="T6065">
        <v>40</v>
      </c>
      <c r="U6065" t="s">
        <v>27</v>
      </c>
    </row>
    <row r="6066" spans="1:21" x14ac:dyDescent="0.35">
      <c r="A6066" t="s">
        <v>79</v>
      </c>
      <c r="B6066">
        <v>53</v>
      </c>
      <c r="C6066">
        <v>2024</v>
      </c>
      <c r="D6066" t="s">
        <v>253</v>
      </c>
      <c r="E6066" s="16">
        <v>219</v>
      </c>
      <c r="F6066" t="s">
        <v>254</v>
      </c>
      <c r="G6066" t="s">
        <v>255</v>
      </c>
      <c r="H6066" t="s">
        <v>25</v>
      </c>
      <c r="I6066">
        <v>344</v>
      </c>
      <c r="J6066" t="s">
        <v>86</v>
      </c>
      <c r="K6066" s="2">
        <v>0</v>
      </c>
      <c r="L6066">
        <v>2</v>
      </c>
      <c r="M6066">
        <v>1</v>
      </c>
      <c r="N6066" t="s">
        <v>27</v>
      </c>
      <c r="O6066" t="s">
        <v>32</v>
      </c>
      <c r="P6066">
        <v>18</v>
      </c>
      <c r="Q6066" t="s">
        <v>27</v>
      </c>
      <c r="R6066" t="s">
        <v>27</v>
      </c>
      <c r="S6066">
        <v>0</v>
      </c>
      <c r="T6066">
        <v>386</v>
      </c>
      <c r="U6066" s="2" t="s">
        <v>29</v>
      </c>
    </row>
    <row r="6067" spans="1:21" x14ac:dyDescent="0.35">
      <c r="A6067" t="s">
        <v>80</v>
      </c>
      <c r="B6067">
        <v>54</v>
      </c>
      <c r="C6067">
        <v>2024</v>
      </c>
      <c r="D6067" t="s">
        <v>253</v>
      </c>
      <c r="E6067" s="16">
        <v>219</v>
      </c>
      <c r="F6067" t="s">
        <v>254</v>
      </c>
      <c r="G6067" t="s">
        <v>255</v>
      </c>
      <c r="H6067" t="s">
        <v>25</v>
      </c>
      <c r="I6067">
        <v>150</v>
      </c>
      <c r="J6067" t="s">
        <v>121</v>
      </c>
      <c r="K6067" s="2">
        <v>2000</v>
      </c>
      <c r="L6067">
        <v>2</v>
      </c>
      <c r="M6067">
        <v>0</v>
      </c>
      <c r="N6067" t="s">
        <v>32</v>
      </c>
      <c r="O6067" t="s">
        <v>32</v>
      </c>
      <c r="P6067">
        <v>18</v>
      </c>
      <c r="Q6067" t="s">
        <v>32</v>
      </c>
      <c r="R6067" t="s">
        <v>27</v>
      </c>
      <c r="S6067">
        <v>0</v>
      </c>
      <c r="T6067">
        <v>50</v>
      </c>
      <c r="U6067" s="2" t="s">
        <v>29</v>
      </c>
    </row>
    <row r="6068" spans="1:21" x14ac:dyDescent="0.35">
      <c r="A6068" t="s">
        <v>81</v>
      </c>
      <c r="B6068">
        <v>55</v>
      </c>
      <c r="C6068">
        <v>2024</v>
      </c>
      <c r="D6068" t="s">
        <v>253</v>
      </c>
      <c r="E6068" s="16">
        <v>219</v>
      </c>
      <c r="F6068" t="s">
        <v>254</v>
      </c>
      <c r="G6068" t="s">
        <v>255</v>
      </c>
      <c r="H6068" t="s">
        <v>25</v>
      </c>
      <c r="I6068">
        <v>135</v>
      </c>
      <c r="J6068" t="s">
        <v>121</v>
      </c>
      <c r="K6068" s="2">
        <v>0</v>
      </c>
      <c r="L6068">
        <v>0</v>
      </c>
      <c r="M6068">
        <v>1</v>
      </c>
      <c r="N6068" t="s">
        <v>27</v>
      </c>
      <c r="O6068" t="s">
        <v>27</v>
      </c>
      <c r="P6068">
        <v>18</v>
      </c>
      <c r="Q6068" t="s">
        <v>27</v>
      </c>
      <c r="R6068" t="s">
        <v>27</v>
      </c>
      <c r="S6068">
        <v>0</v>
      </c>
      <c r="T6068">
        <v>8</v>
      </c>
      <c r="U6068" t="s">
        <v>27</v>
      </c>
    </row>
    <row r="6069" spans="1:21" x14ac:dyDescent="0.35">
      <c r="A6069" t="s">
        <v>21</v>
      </c>
      <c r="B6069">
        <v>1</v>
      </c>
      <c r="C6069">
        <v>2024</v>
      </c>
      <c r="D6069" t="s">
        <v>256</v>
      </c>
      <c r="E6069" s="16">
        <v>220</v>
      </c>
      <c r="F6069" t="s">
        <v>222</v>
      </c>
      <c r="G6069" t="s">
        <v>210</v>
      </c>
      <c r="H6069" t="s">
        <v>25</v>
      </c>
      <c r="I6069">
        <v>125</v>
      </c>
      <c r="J6069" t="s">
        <v>106</v>
      </c>
      <c r="K6069">
        <v>8000</v>
      </c>
      <c r="L6069">
        <v>4</v>
      </c>
      <c r="M6069">
        <v>2</v>
      </c>
      <c r="N6069" s="2" t="s">
        <v>32</v>
      </c>
      <c r="O6069" t="s">
        <v>32</v>
      </c>
      <c r="Q6069" t="s">
        <v>32</v>
      </c>
      <c r="R6069" t="s">
        <v>27</v>
      </c>
      <c r="S6069">
        <v>30</v>
      </c>
      <c r="T6069">
        <v>200</v>
      </c>
      <c r="U6069" s="2" t="s">
        <v>29</v>
      </c>
    </row>
    <row r="6070" spans="1:21" x14ac:dyDescent="0.35">
      <c r="A6070" t="s">
        <v>30</v>
      </c>
      <c r="B6070">
        <v>2</v>
      </c>
      <c r="C6070">
        <v>2024</v>
      </c>
      <c r="D6070" t="s">
        <v>256</v>
      </c>
      <c r="E6070" s="16">
        <v>220</v>
      </c>
      <c r="F6070" t="s">
        <v>222</v>
      </c>
      <c r="G6070" t="s">
        <v>210</v>
      </c>
      <c r="H6070" t="s">
        <v>25</v>
      </c>
      <c r="I6070">
        <v>300</v>
      </c>
      <c r="J6070" t="s">
        <v>106</v>
      </c>
      <c r="K6070">
        <v>6000</v>
      </c>
      <c r="L6070">
        <v>4</v>
      </c>
      <c r="M6070">
        <v>2</v>
      </c>
      <c r="N6070" s="2" t="s">
        <v>32</v>
      </c>
      <c r="O6070" t="s">
        <v>27</v>
      </c>
      <c r="Q6070" t="s">
        <v>32</v>
      </c>
      <c r="R6070" t="s">
        <v>27</v>
      </c>
      <c r="S6070">
        <v>24</v>
      </c>
      <c r="T6070">
        <v>100</v>
      </c>
      <c r="U6070" s="2" t="s">
        <v>29</v>
      </c>
    </row>
    <row r="6071" spans="1:21" x14ac:dyDescent="0.35">
      <c r="A6071" t="s">
        <v>33</v>
      </c>
      <c r="B6071">
        <v>4</v>
      </c>
      <c r="C6071">
        <v>2024</v>
      </c>
      <c r="D6071" t="s">
        <v>256</v>
      </c>
      <c r="E6071" s="16">
        <v>220</v>
      </c>
      <c r="F6071" t="s">
        <v>222</v>
      </c>
      <c r="G6071" t="s">
        <v>210</v>
      </c>
      <c r="H6071" t="s">
        <v>25</v>
      </c>
      <c r="I6071">
        <v>325</v>
      </c>
      <c r="J6071" t="s">
        <v>106</v>
      </c>
      <c r="K6071">
        <v>8000</v>
      </c>
      <c r="L6071">
        <v>4</v>
      </c>
      <c r="M6071">
        <v>2</v>
      </c>
      <c r="N6071" s="2" t="s">
        <v>32</v>
      </c>
      <c r="O6071" t="s">
        <v>27</v>
      </c>
      <c r="Q6071" t="s">
        <v>32</v>
      </c>
      <c r="R6071" t="s">
        <v>27</v>
      </c>
      <c r="S6071">
        <v>0</v>
      </c>
      <c r="T6071">
        <v>150</v>
      </c>
      <c r="U6071" s="2" t="s">
        <v>39</v>
      </c>
    </row>
    <row r="6072" spans="1:21" x14ac:dyDescent="0.35">
      <c r="A6072" t="s">
        <v>34</v>
      </c>
      <c r="B6072">
        <v>5</v>
      </c>
      <c r="C6072">
        <v>2024</v>
      </c>
      <c r="D6072" t="s">
        <v>256</v>
      </c>
      <c r="E6072" s="16">
        <v>220</v>
      </c>
      <c r="F6072" t="s">
        <v>222</v>
      </c>
      <c r="G6072" t="s">
        <v>210</v>
      </c>
      <c r="H6072" t="s">
        <v>25</v>
      </c>
      <c r="I6072">
        <v>75</v>
      </c>
      <c r="J6072" t="s">
        <v>106</v>
      </c>
      <c r="K6072">
        <v>8000</v>
      </c>
      <c r="L6072">
        <v>4</v>
      </c>
      <c r="M6072">
        <v>2</v>
      </c>
      <c r="N6072" s="2" t="s">
        <v>27</v>
      </c>
      <c r="O6072" t="s">
        <v>27</v>
      </c>
      <c r="Q6072" t="s">
        <v>32</v>
      </c>
      <c r="R6072" t="s">
        <v>27</v>
      </c>
      <c r="S6072">
        <v>30</v>
      </c>
      <c r="T6072">
        <v>80</v>
      </c>
      <c r="U6072" s="2" t="s">
        <v>29</v>
      </c>
    </row>
    <row r="6073" spans="1:21" x14ac:dyDescent="0.35">
      <c r="A6073" t="s">
        <v>35</v>
      </c>
      <c r="B6073">
        <v>6</v>
      </c>
      <c r="C6073">
        <v>2024</v>
      </c>
      <c r="D6073" t="s">
        <v>256</v>
      </c>
      <c r="E6073" s="16">
        <v>220</v>
      </c>
      <c r="F6073" t="s">
        <v>222</v>
      </c>
      <c r="G6073" t="s">
        <v>210</v>
      </c>
      <c r="H6073" t="s">
        <v>25</v>
      </c>
      <c r="I6073">
        <v>175</v>
      </c>
      <c r="J6073" t="s">
        <v>106</v>
      </c>
      <c r="K6073">
        <v>12000</v>
      </c>
      <c r="L6073">
        <v>4</v>
      </c>
      <c r="M6073">
        <v>2</v>
      </c>
      <c r="N6073" s="2" t="s">
        <v>32</v>
      </c>
      <c r="O6073" t="s">
        <v>27</v>
      </c>
      <c r="Q6073" t="s">
        <v>27</v>
      </c>
      <c r="R6073" t="s">
        <v>27</v>
      </c>
      <c r="S6073">
        <v>0</v>
      </c>
      <c r="T6073">
        <v>180</v>
      </c>
      <c r="U6073" s="2" t="s">
        <v>29</v>
      </c>
    </row>
    <row r="6074" spans="1:21" x14ac:dyDescent="0.35">
      <c r="A6074" t="s">
        <v>36</v>
      </c>
      <c r="B6074">
        <v>8</v>
      </c>
      <c r="C6074">
        <v>2024</v>
      </c>
      <c r="D6074" t="s">
        <v>256</v>
      </c>
      <c r="E6074" s="16">
        <v>220</v>
      </c>
      <c r="F6074" t="s">
        <v>222</v>
      </c>
      <c r="G6074" t="s">
        <v>210</v>
      </c>
      <c r="H6074" t="s">
        <v>25</v>
      </c>
      <c r="I6074">
        <v>100</v>
      </c>
      <c r="J6074" t="s">
        <v>106</v>
      </c>
      <c r="K6074">
        <v>16000</v>
      </c>
      <c r="L6074">
        <v>4</v>
      </c>
      <c r="M6074">
        <v>2</v>
      </c>
      <c r="N6074" s="2" t="s">
        <v>32</v>
      </c>
      <c r="O6074" t="s">
        <v>27</v>
      </c>
      <c r="Q6074" t="s">
        <v>27</v>
      </c>
      <c r="R6074" t="s">
        <v>27</v>
      </c>
      <c r="S6074">
        <v>0</v>
      </c>
      <c r="T6074">
        <v>68</v>
      </c>
      <c r="U6074" s="2" t="s">
        <v>29</v>
      </c>
    </row>
    <row r="6075" spans="1:21" x14ac:dyDescent="0.35">
      <c r="A6075" t="s">
        <v>37</v>
      </c>
      <c r="B6075">
        <v>9</v>
      </c>
      <c r="C6075">
        <v>2024</v>
      </c>
      <c r="D6075" t="s">
        <v>256</v>
      </c>
      <c r="E6075" s="16">
        <v>220</v>
      </c>
      <c r="F6075" t="s">
        <v>222</v>
      </c>
      <c r="G6075" t="s">
        <v>210</v>
      </c>
      <c r="H6075" t="s">
        <v>25</v>
      </c>
      <c r="I6075">
        <v>300</v>
      </c>
      <c r="J6075" t="s">
        <v>106</v>
      </c>
      <c r="K6075">
        <v>8000</v>
      </c>
      <c r="L6075">
        <v>4</v>
      </c>
      <c r="M6075">
        <v>2</v>
      </c>
      <c r="N6075" s="2" t="s">
        <v>32</v>
      </c>
      <c r="O6075" t="s">
        <v>27</v>
      </c>
      <c r="Q6075" t="s">
        <v>32</v>
      </c>
      <c r="R6075" t="s">
        <v>27</v>
      </c>
      <c r="S6075">
        <v>0</v>
      </c>
      <c r="T6075">
        <v>450</v>
      </c>
      <c r="U6075" s="2" t="s">
        <v>39</v>
      </c>
    </row>
    <row r="6076" spans="1:21" x14ac:dyDescent="0.35">
      <c r="A6076" t="s">
        <v>38</v>
      </c>
      <c r="B6076">
        <v>10</v>
      </c>
      <c r="C6076">
        <v>2024</v>
      </c>
      <c r="D6076" t="s">
        <v>256</v>
      </c>
      <c r="E6076" s="16">
        <v>220</v>
      </c>
      <c r="F6076" t="s">
        <v>222</v>
      </c>
      <c r="G6076" t="s">
        <v>210</v>
      </c>
      <c r="H6076" t="s">
        <v>25</v>
      </c>
      <c r="I6076">
        <v>200</v>
      </c>
      <c r="J6076" t="s">
        <v>106</v>
      </c>
      <c r="K6076">
        <v>8000</v>
      </c>
      <c r="L6076">
        <v>4</v>
      </c>
      <c r="M6076">
        <v>2</v>
      </c>
      <c r="N6076" s="2" t="s">
        <v>27</v>
      </c>
      <c r="O6076" t="s">
        <v>27</v>
      </c>
      <c r="Q6076" t="s">
        <v>32</v>
      </c>
      <c r="R6076" t="s">
        <v>27</v>
      </c>
      <c r="S6076">
        <v>24</v>
      </c>
      <c r="T6076">
        <v>50</v>
      </c>
      <c r="U6076" s="2" t="s">
        <v>29</v>
      </c>
    </row>
    <row r="6077" spans="1:21" x14ac:dyDescent="0.35">
      <c r="A6077" t="s">
        <v>40</v>
      </c>
      <c r="B6077">
        <v>11</v>
      </c>
      <c r="C6077">
        <v>2024</v>
      </c>
      <c r="D6077" t="s">
        <v>256</v>
      </c>
      <c r="E6077" s="16">
        <v>220</v>
      </c>
      <c r="F6077" t="s">
        <v>222</v>
      </c>
      <c r="G6077" t="s">
        <v>210</v>
      </c>
      <c r="H6077" t="s">
        <v>25</v>
      </c>
      <c r="I6077">
        <v>185</v>
      </c>
      <c r="J6077" t="s">
        <v>106</v>
      </c>
      <c r="K6077">
        <v>8000</v>
      </c>
      <c r="L6077">
        <v>4</v>
      </c>
      <c r="M6077">
        <v>2</v>
      </c>
      <c r="N6077" s="2" t="s">
        <v>27</v>
      </c>
      <c r="O6077" t="s">
        <v>27</v>
      </c>
      <c r="Q6077" t="s">
        <v>27</v>
      </c>
      <c r="R6077" t="s">
        <v>27</v>
      </c>
      <c r="S6077">
        <v>20</v>
      </c>
      <c r="T6077">
        <v>155</v>
      </c>
      <c r="U6077" s="2" t="s">
        <v>29</v>
      </c>
    </row>
    <row r="6078" spans="1:21" x14ac:dyDescent="0.35">
      <c r="A6078" t="s">
        <v>41</v>
      </c>
      <c r="B6078">
        <v>12</v>
      </c>
      <c r="C6078">
        <v>2024</v>
      </c>
      <c r="D6078" t="s">
        <v>256</v>
      </c>
      <c r="E6078" s="16">
        <v>220</v>
      </c>
      <c r="F6078" t="s">
        <v>222</v>
      </c>
      <c r="G6078" t="s">
        <v>210</v>
      </c>
      <c r="H6078" t="s">
        <v>25</v>
      </c>
      <c r="I6078">
        <v>180</v>
      </c>
      <c r="J6078" t="s">
        <v>106</v>
      </c>
      <c r="K6078">
        <v>8000</v>
      </c>
      <c r="L6078">
        <v>4</v>
      </c>
      <c r="M6078">
        <v>2</v>
      </c>
      <c r="N6078" s="2" t="s">
        <v>27</v>
      </c>
      <c r="O6078" t="s">
        <v>27</v>
      </c>
      <c r="P6078">
        <v>18</v>
      </c>
      <c r="Q6078" t="s">
        <v>32</v>
      </c>
      <c r="R6078" t="s">
        <v>27</v>
      </c>
      <c r="S6078">
        <v>18</v>
      </c>
      <c r="T6078">
        <v>98.75</v>
      </c>
      <c r="U6078" s="2" t="s">
        <v>29</v>
      </c>
    </row>
    <row r="6079" spans="1:21" x14ac:dyDescent="0.35">
      <c r="A6079" t="s">
        <v>42</v>
      </c>
      <c r="B6079">
        <v>13</v>
      </c>
      <c r="C6079">
        <v>2024</v>
      </c>
      <c r="D6079" t="s">
        <v>256</v>
      </c>
      <c r="E6079" s="16">
        <v>220</v>
      </c>
      <c r="F6079" t="s">
        <v>222</v>
      </c>
      <c r="G6079" t="s">
        <v>210</v>
      </c>
      <c r="H6079" t="s">
        <v>25</v>
      </c>
      <c r="I6079">
        <v>30</v>
      </c>
      <c r="J6079" t="s">
        <v>106</v>
      </c>
      <c r="K6079">
        <v>8000</v>
      </c>
      <c r="L6079">
        <v>4</v>
      </c>
      <c r="M6079">
        <v>2</v>
      </c>
      <c r="N6079" s="2" t="s">
        <v>27</v>
      </c>
      <c r="O6079" t="s">
        <v>27</v>
      </c>
      <c r="P6079">
        <v>18</v>
      </c>
      <c r="Q6079" t="s">
        <v>32</v>
      </c>
      <c r="R6079" t="s">
        <v>27</v>
      </c>
      <c r="S6079">
        <v>30</v>
      </c>
      <c r="T6079">
        <v>100</v>
      </c>
      <c r="U6079" s="2" t="s">
        <v>29</v>
      </c>
    </row>
    <row r="6080" spans="1:21" x14ac:dyDescent="0.35">
      <c r="A6080" t="s">
        <v>43</v>
      </c>
      <c r="B6080">
        <v>15</v>
      </c>
      <c r="C6080">
        <v>2024</v>
      </c>
      <c r="D6080" t="s">
        <v>256</v>
      </c>
      <c r="E6080" s="16">
        <v>220</v>
      </c>
      <c r="F6080" t="s">
        <v>222</v>
      </c>
      <c r="G6080" t="s">
        <v>210</v>
      </c>
      <c r="H6080" t="s">
        <v>25</v>
      </c>
      <c r="I6080">
        <v>150</v>
      </c>
      <c r="J6080" t="s">
        <v>106</v>
      </c>
      <c r="K6080">
        <v>8000</v>
      </c>
      <c r="L6080">
        <v>4</v>
      </c>
      <c r="M6080">
        <v>2</v>
      </c>
      <c r="N6080" s="2" t="s">
        <v>32</v>
      </c>
      <c r="O6080" t="s">
        <v>27</v>
      </c>
      <c r="Q6080" t="s">
        <v>27</v>
      </c>
      <c r="R6080" t="s">
        <v>27</v>
      </c>
      <c r="S6080">
        <v>0</v>
      </c>
      <c r="T6080">
        <v>204</v>
      </c>
      <c r="U6080" s="2" t="s">
        <v>29</v>
      </c>
    </row>
    <row r="6081" spans="1:21" x14ac:dyDescent="0.35">
      <c r="A6081" t="s">
        <v>44</v>
      </c>
      <c r="B6081">
        <v>16</v>
      </c>
      <c r="C6081">
        <v>2024</v>
      </c>
      <c r="D6081" t="s">
        <v>256</v>
      </c>
      <c r="E6081" s="16">
        <v>220</v>
      </c>
      <c r="F6081" t="s">
        <v>222</v>
      </c>
      <c r="G6081" t="s">
        <v>210</v>
      </c>
      <c r="H6081" t="s">
        <v>25</v>
      </c>
      <c r="I6081">
        <v>80</v>
      </c>
      <c r="J6081" t="s">
        <v>106</v>
      </c>
      <c r="K6081">
        <v>8000</v>
      </c>
      <c r="L6081">
        <v>4</v>
      </c>
      <c r="M6081">
        <v>2</v>
      </c>
      <c r="N6081" s="2" t="s">
        <v>27</v>
      </c>
      <c r="O6081" t="s">
        <v>27</v>
      </c>
      <c r="Q6081" t="s">
        <v>32</v>
      </c>
      <c r="R6081" t="s">
        <v>27</v>
      </c>
      <c r="S6081">
        <v>30</v>
      </c>
      <c r="T6081">
        <v>150</v>
      </c>
      <c r="U6081" s="2" t="s">
        <v>29</v>
      </c>
    </row>
    <row r="6082" spans="1:21" x14ac:dyDescent="0.35">
      <c r="A6082" t="s">
        <v>45</v>
      </c>
      <c r="B6082">
        <v>17</v>
      </c>
      <c r="C6082">
        <v>2024</v>
      </c>
      <c r="D6082" t="s">
        <v>256</v>
      </c>
      <c r="E6082" s="16">
        <v>220</v>
      </c>
      <c r="F6082" t="s">
        <v>222</v>
      </c>
      <c r="G6082" t="s">
        <v>210</v>
      </c>
      <c r="H6082" t="s">
        <v>25</v>
      </c>
      <c r="I6082">
        <v>100</v>
      </c>
      <c r="J6082" t="s">
        <v>106</v>
      </c>
      <c r="K6082">
        <v>8000</v>
      </c>
      <c r="L6082">
        <v>4</v>
      </c>
      <c r="M6082">
        <v>2</v>
      </c>
      <c r="N6082" s="2" t="s">
        <v>32</v>
      </c>
      <c r="O6082" t="s">
        <v>27</v>
      </c>
      <c r="Q6082" t="s">
        <v>27</v>
      </c>
      <c r="R6082" t="s">
        <v>27</v>
      </c>
      <c r="S6082">
        <v>30</v>
      </c>
      <c r="T6082">
        <v>60</v>
      </c>
      <c r="U6082" s="2" t="s">
        <v>29</v>
      </c>
    </row>
    <row r="6083" spans="1:21" x14ac:dyDescent="0.35">
      <c r="A6083" t="s">
        <v>46</v>
      </c>
      <c r="B6083">
        <v>18</v>
      </c>
      <c r="C6083">
        <v>2024</v>
      </c>
      <c r="D6083" t="s">
        <v>256</v>
      </c>
      <c r="E6083" s="16">
        <v>220</v>
      </c>
      <c r="F6083" t="s">
        <v>222</v>
      </c>
      <c r="G6083" t="s">
        <v>210</v>
      </c>
      <c r="H6083" t="s">
        <v>25</v>
      </c>
      <c r="I6083">
        <v>300</v>
      </c>
      <c r="J6083" t="s">
        <v>106</v>
      </c>
      <c r="K6083">
        <v>8000</v>
      </c>
      <c r="L6083">
        <v>4</v>
      </c>
      <c r="M6083">
        <v>2</v>
      </c>
      <c r="N6083" s="2" t="s">
        <v>32</v>
      </c>
      <c r="O6083" t="s">
        <v>27</v>
      </c>
      <c r="Q6083" t="s">
        <v>27</v>
      </c>
      <c r="R6083" t="s">
        <v>27</v>
      </c>
      <c r="S6083">
        <v>30</v>
      </c>
      <c r="T6083">
        <v>100</v>
      </c>
      <c r="U6083" s="2" t="s">
        <v>29</v>
      </c>
    </row>
    <row r="6084" spans="1:21" x14ac:dyDescent="0.35">
      <c r="A6084" t="s">
        <v>47</v>
      </c>
      <c r="B6084">
        <v>19</v>
      </c>
      <c r="C6084">
        <v>2024</v>
      </c>
      <c r="D6084" t="s">
        <v>256</v>
      </c>
      <c r="E6084" s="16">
        <v>220</v>
      </c>
      <c r="F6084" t="s">
        <v>222</v>
      </c>
      <c r="G6084" t="s">
        <v>210</v>
      </c>
      <c r="H6084" t="s">
        <v>25</v>
      </c>
      <c r="I6084">
        <v>100</v>
      </c>
      <c r="J6084" t="s">
        <v>106</v>
      </c>
      <c r="K6084">
        <v>8000</v>
      </c>
      <c r="L6084">
        <v>4</v>
      </c>
      <c r="M6084">
        <v>2</v>
      </c>
      <c r="N6084" s="2" t="s">
        <v>32</v>
      </c>
      <c r="O6084" t="s">
        <v>27</v>
      </c>
      <c r="Q6084" t="s">
        <v>27</v>
      </c>
      <c r="R6084" t="s">
        <v>27</v>
      </c>
      <c r="S6084">
        <v>30</v>
      </c>
      <c r="T6084">
        <v>100</v>
      </c>
      <c r="U6084" s="2" t="s">
        <v>29</v>
      </c>
    </row>
    <row r="6085" spans="1:21" x14ac:dyDescent="0.35">
      <c r="A6085" t="s">
        <v>48</v>
      </c>
      <c r="B6085">
        <v>20</v>
      </c>
      <c r="C6085">
        <v>2024</v>
      </c>
      <c r="D6085" t="s">
        <v>256</v>
      </c>
      <c r="E6085" s="16">
        <v>220</v>
      </c>
      <c r="F6085" t="s">
        <v>222</v>
      </c>
      <c r="G6085" t="s">
        <v>210</v>
      </c>
      <c r="H6085" t="s">
        <v>25</v>
      </c>
      <c r="I6085">
        <v>60</v>
      </c>
      <c r="J6085" t="s">
        <v>106</v>
      </c>
      <c r="K6085">
        <v>8000</v>
      </c>
      <c r="L6085">
        <v>4</v>
      </c>
      <c r="M6085">
        <v>2</v>
      </c>
      <c r="N6085" s="2" t="s">
        <v>27</v>
      </c>
      <c r="O6085" t="s">
        <v>27</v>
      </c>
      <c r="Q6085" t="s">
        <v>27</v>
      </c>
      <c r="R6085" t="s">
        <v>27</v>
      </c>
      <c r="S6085">
        <v>30</v>
      </c>
      <c r="T6085">
        <v>70</v>
      </c>
      <c r="U6085" s="2" t="s">
        <v>39</v>
      </c>
    </row>
    <row r="6086" spans="1:21" x14ac:dyDescent="0.35">
      <c r="A6086" t="s">
        <v>49</v>
      </c>
      <c r="B6086">
        <v>21</v>
      </c>
      <c r="C6086">
        <v>2024</v>
      </c>
      <c r="D6086" t="s">
        <v>256</v>
      </c>
      <c r="E6086" s="16">
        <v>220</v>
      </c>
      <c r="F6086" t="s">
        <v>222</v>
      </c>
      <c r="G6086" t="s">
        <v>210</v>
      </c>
      <c r="H6086" t="s">
        <v>25</v>
      </c>
      <c r="I6086">
        <v>0</v>
      </c>
      <c r="J6086" t="s">
        <v>106</v>
      </c>
      <c r="K6086">
        <v>8000</v>
      </c>
      <c r="L6086">
        <v>4</v>
      </c>
      <c r="M6086">
        <v>2</v>
      </c>
      <c r="N6086" s="2" t="s">
        <v>27</v>
      </c>
      <c r="O6086" t="s">
        <v>27</v>
      </c>
      <c r="Q6086" t="s">
        <v>27</v>
      </c>
      <c r="R6086" t="s">
        <v>27</v>
      </c>
      <c r="S6086">
        <v>30</v>
      </c>
      <c r="T6086">
        <v>150</v>
      </c>
      <c r="U6086" s="2" t="s">
        <v>29</v>
      </c>
    </row>
    <row r="6087" spans="1:21" x14ac:dyDescent="0.35">
      <c r="A6087" t="s">
        <v>50</v>
      </c>
      <c r="B6087">
        <v>22</v>
      </c>
      <c r="C6087">
        <v>2024</v>
      </c>
      <c r="D6087" t="s">
        <v>256</v>
      </c>
      <c r="E6087" s="16">
        <v>220</v>
      </c>
      <c r="F6087" t="s">
        <v>222</v>
      </c>
      <c r="G6087" t="s">
        <v>210</v>
      </c>
      <c r="H6087" t="s">
        <v>25</v>
      </c>
      <c r="I6087">
        <v>50</v>
      </c>
      <c r="J6087" t="s">
        <v>106</v>
      </c>
      <c r="K6087">
        <v>8000</v>
      </c>
      <c r="L6087">
        <v>4</v>
      </c>
      <c r="M6087">
        <v>2</v>
      </c>
      <c r="N6087" s="2" t="s">
        <v>32</v>
      </c>
      <c r="O6087" t="s">
        <v>27</v>
      </c>
      <c r="Q6087" t="s">
        <v>32</v>
      </c>
      <c r="R6087" t="s">
        <v>27</v>
      </c>
      <c r="S6087">
        <v>30</v>
      </c>
      <c r="T6087">
        <v>120</v>
      </c>
      <c r="U6087" s="2" t="s">
        <v>39</v>
      </c>
    </row>
    <row r="6088" spans="1:21" x14ac:dyDescent="0.35">
      <c r="A6088" t="s">
        <v>51</v>
      </c>
      <c r="B6088">
        <v>23</v>
      </c>
      <c r="C6088">
        <v>2024</v>
      </c>
      <c r="D6088" t="s">
        <v>256</v>
      </c>
      <c r="E6088" s="16">
        <v>220</v>
      </c>
      <c r="F6088" t="s">
        <v>222</v>
      </c>
      <c r="G6088" t="s">
        <v>210</v>
      </c>
      <c r="H6088" t="s">
        <v>25</v>
      </c>
      <c r="I6088">
        <v>170</v>
      </c>
      <c r="J6088" t="s">
        <v>106</v>
      </c>
      <c r="K6088">
        <v>8000</v>
      </c>
      <c r="L6088">
        <v>4</v>
      </c>
      <c r="M6088">
        <v>2</v>
      </c>
      <c r="N6088" s="2" t="s">
        <v>27</v>
      </c>
      <c r="O6088" t="s">
        <v>27</v>
      </c>
      <c r="Q6088" t="s">
        <v>27</v>
      </c>
      <c r="R6088" t="s">
        <v>27</v>
      </c>
      <c r="S6088">
        <v>30</v>
      </c>
      <c r="T6088">
        <v>120</v>
      </c>
      <c r="U6088" s="2" t="s">
        <v>29</v>
      </c>
    </row>
    <row r="6089" spans="1:21" x14ac:dyDescent="0.35">
      <c r="A6089" t="s">
        <v>52</v>
      </c>
      <c r="B6089">
        <v>24</v>
      </c>
      <c r="C6089">
        <v>2024</v>
      </c>
      <c r="D6089" t="s">
        <v>256</v>
      </c>
      <c r="E6089" s="16">
        <v>220</v>
      </c>
      <c r="F6089" t="s">
        <v>222</v>
      </c>
      <c r="G6089" t="s">
        <v>210</v>
      </c>
      <c r="H6089" t="s">
        <v>25</v>
      </c>
      <c r="I6089">
        <v>76</v>
      </c>
      <c r="J6089" t="s">
        <v>106</v>
      </c>
      <c r="K6089">
        <v>8000</v>
      </c>
      <c r="L6089">
        <v>4</v>
      </c>
      <c r="M6089">
        <v>2</v>
      </c>
      <c r="N6089" s="2" t="s">
        <v>27</v>
      </c>
      <c r="O6089" t="s">
        <v>27</v>
      </c>
      <c r="Q6089" t="s">
        <v>32</v>
      </c>
      <c r="R6089" t="s">
        <v>27</v>
      </c>
      <c r="S6089">
        <v>16</v>
      </c>
      <c r="T6089">
        <v>76</v>
      </c>
      <c r="U6089" s="2" t="s">
        <v>39</v>
      </c>
    </row>
    <row r="6090" spans="1:21" x14ac:dyDescent="0.35">
      <c r="A6090" t="s">
        <v>53</v>
      </c>
      <c r="B6090">
        <v>25</v>
      </c>
      <c r="C6090">
        <v>2024</v>
      </c>
      <c r="D6090" t="s">
        <v>256</v>
      </c>
      <c r="E6090" s="16">
        <v>220</v>
      </c>
      <c r="F6090" t="s">
        <v>222</v>
      </c>
      <c r="G6090" t="s">
        <v>210</v>
      </c>
      <c r="H6090" t="s">
        <v>25</v>
      </c>
      <c r="I6090">
        <v>386</v>
      </c>
      <c r="J6090" t="s">
        <v>106</v>
      </c>
      <c r="K6090">
        <v>8000</v>
      </c>
      <c r="L6090">
        <v>4</v>
      </c>
      <c r="M6090">
        <v>3</v>
      </c>
      <c r="N6090" s="2" t="s">
        <v>27</v>
      </c>
      <c r="O6090" t="s">
        <v>27</v>
      </c>
      <c r="Q6090" t="s">
        <v>27</v>
      </c>
      <c r="R6090" t="s">
        <v>27</v>
      </c>
      <c r="S6090">
        <v>0</v>
      </c>
      <c r="T6090">
        <v>150</v>
      </c>
      <c r="U6090" s="2" t="s">
        <v>29</v>
      </c>
    </row>
    <row r="6091" spans="1:21" x14ac:dyDescent="0.35">
      <c r="A6091" t="s">
        <v>54</v>
      </c>
      <c r="B6091">
        <v>26</v>
      </c>
      <c r="C6091">
        <v>2024</v>
      </c>
      <c r="D6091" t="s">
        <v>256</v>
      </c>
      <c r="E6091" s="16">
        <v>220</v>
      </c>
      <c r="F6091" t="s">
        <v>222</v>
      </c>
      <c r="G6091" t="s">
        <v>210</v>
      </c>
      <c r="H6091" t="s">
        <v>25</v>
      </c>
      <c r="I6091">
        <v>115</v>
      </c>
      <c r="J6091" t="s">
        <v>106</v>
      </c>
      <c r="K6091">
        <v>8000</v>
      </c>
      <c r="L6091">
        <v>4</v>
      </c>
      <c r="M6091">
        <v>2</v>
      </c>
      <c r="N6091" s="2" t="s">
        <v>27</v>
      </c>
      <c r="O6091" t="s">
        <v>27</v>
      </c>
      <c r="Q6091" t="s">
        <v>32</v>
      </c>
      <c r="R6091" t="s">
        <v>27</v>
      </c>
      <c r="S6091">
        <v>30</v>
      </c>
      <c r="T6091">
        <v>80</v>
      </c>
      <c r="U6091" s="2" t="s">
        <v>39</v>
      </c>
    </row>
    <row r="6092" spans="1:21" x14ac:dyDescent="0.35">
      <c r="A6092" t="s">
        <v>55</v>
      </c>
      <c r="B6092">
        <v>27</v>
      </c>
      <c r="C6092">
        <v>2024</v>
      </c>
      <c r="D6092" t="s">
        <v>256</v>
      </c>
      <c r="E6092" s="16">
        <v>220</v>
      </c>
      <c r="F6092" t="s">
        <v>222</v>
      </c>
      <c r="G6092" t="s">
        <v>210</v>
      </c>
      <c r="H6092" t="s">
        <v>25</v>
      </c>
      <c r="I6092">
        <v>195</v>
      </c>
      <c r="J6092" t="s">
        <v>106</v>
      </c>
      <c r="K6092">
        <v>8000</v>
      </c>
      <c r="L6092">
        <v>4</v>
      </c>
      <c r="M6092">
        <v>2</v>
      </c>
      <c r="N6092" s="2" t="s">
        <v>27</v>
      </c>
      <c r="O6092" t="s">
        <v>27</v>
      </c>
      <c r="Q6092" t="s">
        <v>27</v>
      </c>
      <c r="R6092" t="s">
        <v>27</v>
      </c>
      <c r="S6092">
        <v>24</v>
      </c>
      <c r="T6092">
        <v>120</v>
      </c>
      <c r="U6092" s="2" t="s">
        <v>29</v>
      </c>
    </row>
    <row r="6093" spans="1:21" x14ac:dyDescent="0.35">
      <c r="A6093" t="s">
        <v>56</v>
      </c>
      <c r="B6093">
        <v>28</v>
      </c>
      <c r="C6093">
        <v>2024</v>
      </c>
      <c r="D6093" t="s">
        <v>256</v>
      </c>
      <c r="E6093" s="16">
        <v>220</v>
      </c>
      <c r="F6093" t="s">
        <v>222</v>
      </c>
      <c r="G6093" t="s">
        <v>210</v>
      </c>
      <c r="H6093" t="s">
        <v>25</v>
      </c>
      <c r="I6093">
        <v>150</v>
      </c>
      <c r="J6093" t="s">
        <v>106</v>
      </c>
      <c r="K6093">
        <v>8000</v>
      </c>
      <c r="L6093">
        <v>4</v>
      </c>
      <c r="M6093">
        <v>2</v>
      </c>
      <c r="N6093" s="2" t="s">
        <v>27</v>
      </c>
      <c r="O6093" t="s">
        <v>27</v>
      </c>
      <c r="Q6093" t="s">
        <v>32</v>
      </c>
      <c r="R6093" t="s">
        <v>27</v>
      </c>
      <c r="S6093">
        <v>30</v>
      </c>
      <c r="T6093">
        <v>70</v>
      </c>
      <c r="U6093" s="2" t="s">
        <v>29</v>
      </c>
    </row>
    <row r="6094" spans="1:21" x14ac:dyDescent="0.35">
      <c r="A6094" t="s">
        <v>57</v>
      </c>
      <c r="B6094">
        <v>29</v>
      </c>
      <c r="C6094">
        <v>2024</v>
      </c>
      <c r="D6094" t="s">
        <v>256</v>
      </c>
      <c r="E6094" s="16">
        <v>220</v>
      </c>
      <c r="F6094" t="s">
        <v>222</v>
      </c>
      <c r="G6094" t="s">
        <v>210</v>
      </c>
      <c r="H6094" t="s">
        <v>25</v>
      </c>
      <c r="I6094">
        <v>100</v>
      </c>
      <c r="J6094" t="s">
        <v>106</v>
      </c>
      <c r="K6094">
        <v>8000</v>
      </c>
      <c r="L6094">
        <v>4</v>
      </c>
      <c r="M6094">
        <v>2</v>
      </c>
      <c r="N6094" s="2" t="s">
        <v>27</v>
      </c>
      <c r="O6094" t="s">
        <v>27</v>
      </c>
      <c r="Q6094" t="s">
        <v>27</v>
      </c>
      <c r="R6094" t="s">
        <v>27</v>
      </c>
      <c r="S6094">
        <v>30</v>
      </c>
      <c r="T6094">
        <v>35</v>
      </c>
      <c r="U6094" s="2" t="s">
        <v>29</v>
      </c>
    </row>
    <row r="6095" spans="1:21" x14ac:dyDescent="0.35">
      <c r="A6095" t="s">
        <v>58</v>
      </c>
      <c r="B6095">
        <v>30</v>
      </c>
      <c r="C6095">
        <v>2024</v>
      </c>
      <c r="D6095" t="s">
        <v>256</v>
      </c>
      <c r="E6095" s="16">
        <v>220</v>
      </c>
      <c r="F6095" t="s">
        <v>222</v>
      </c>
      <c r="G6095" t="s">
        <v>210</v>
      </c>
      <c r="H6095" t="s">
        <v>25</v>
      </c>
      <c r="I6095">
        <v>75</v>
      </c>
      <c r="J6095" t="s">
        <v>106</v>
      </c>
      <c r="K6095">
        <v>8000</v>
      </c>
      <c r="L6095">
        <v>4</v>
      </c>
      <c r="M6095">
        <v>2</v>
      </c>
      <c r="N6095" s="2" t="s">
        <v>32</v>
      </c>
      <c r="O6095" t="s">
        <v>27</v>
      </c>
      <c r="Q6095" t="s">
        <v>27</v>
      </c>
      <c r="R6095" t="s">
        <v>27</v>
      </c>
      <c r="S6095">
        <v>30</v>
      </c>
      <c r="T6095">
        <v>75</v>
      </c>
      <c r="U6095" s="2" t="s">
        <v>29</v>
      </c>
    </row>
    <row r="6096" spans="1:21" x14ac:dyDescent="0.35">
      <c r="A6096" t="s">
        <v>59</v>
      </c>
      <c r="B6096">
        <v>31</v>
      </c>
      <c r="C6096">
        <v>2024</v>
      </c>
      <c r="D6096" t="s">
        <v>256</v>
      </c>
      <c r="E6096" s="16">
        <v>220</v>
      </c>
      <c r="F6096" t="s">
        <v>222</v>
      </c>
      <c r="G6096" t="s">
        <v>210</v>
      </c>
      <c r="H6096" t="s">
        <v>25</v>
      </c>
      <c r="I6096">
        <v>100</v>
      </c>
      <c r="J6096" t="s">
        <v>106</v>
      </c>
      <c r="K6096">
        <v>8000</v>
      </c>
      <c r="L6096">
        <v>4</v>
      </c>
      <c r="M6096">
        <v>3</v>
      </c>
      <c r="N6096" s="2" t="s">
        <v>27</v>
      </c>
      <c r="O6096" t="s">
        <v>27</v>
      </c>
      <c r="Q6096" t="s">
        <v>32</v>
      </c>
      <c r="R6096" t="s">
        <v>27</v>
      </c>
      <c r="S6096">
        <v>30</v>
      </c>
      <c r="T6096">
        <v>80</v>
      </c>
      <c r="U6096" s="2" t="s">
        <v>29</v>
      </c>
    </row>
    <row r="6097" spans="1:21" x14ac:dyDescent="0.35">
      <c r="A6097" t="s">
        <v>60</v>
      </c>
      <c r="B6097">
        <v>32</v>
      </c>
      <c r="C6097">
        <v>2024</v>
      </c>
      <c r="D6097" t="s">
        <v>256</v>
      </c>
      <c r="E6097" s="16">
        <v>220</v>
      </c>
      <c r="F6097" t="s">
        <v>222</v>
      </c>
      <c r="G6097" t="s">
        <v>210</v>
      </c>
      <c r="H6097" t="s">
        <v>25</v>
      </c>
      <c r="I6097">
        <v>25</v>
      </c>
      <c r="J6097" t="s">
        <v>106</v>
      </c>
      <c r="K6097">
        <v>8000</v>
      </c>
      <c r="L6097">
        <v>4</v>
      </c>
      <c r="M6097">
        <v>3</v>
      </c>
      <c r="N6097" s="2" t="s">
        <v>27</v>
      </c>
      <c r="O6097" t="s">
        <v>27</v>
      </c>
      <c r="P6097">
        <v>21</v>
      </c>
      <c r="Q6097" t="s">
        <v>32</v>
      </c>
      <c r="R6097" t="s">
        <v>27</v>
      </c>
      <c r="S6097">
        <v>30</v>
      </c>
      <c r="T6097">
        <v>100</v>
      </c>
      <c r="U6097" s="2" t="s">
        <v>29</v>
      </c>
    </row>
    <row r="6098" spans="1:21" x14ac:dyDescent="0.35">
      <c r="A6098" t="s">
        <v>61</v>
      </c>
      <c r="B6098">
        <v>33</v>
      </c>
      <c r="C6098">
        <v>2024</v>
      </c>
      <c r="D6098" t="s">
        <v>256</v>
      </c>
      <c r="E6098" s="16">
        <v>220</v>
      </c>
      <c r="F6098" t="s">
        <v>222</v>
      </c>
      <c r="G6098" t="s">
        <v>210</v>
      </c>
      <c r="H6098" t="s">
        <v>25</v>
      </c>
      <c r="I6098">
        <v>150</v>
      </c>
      <c r="J6098" t="s">
        <v>106</v>
      </c>
      <c r="K6098">
        <v>8000</v>
      </c>
      <c r="L6098">
        <v>4</v>
      </c>
      <c r="M6098">
        <v>2</v>
      </c>
      <c r="N6098" s="2" t="s">
        <v>27</v>
      </c>
      <c r="O6098" t="s">
        <v>27</v>
      </c>
      <c r="Q6098" t="s">
        <v>32</v>
      </c>
      <c r="R6098" t="s">
        <v>27</v>
      </c>
      <c r="S6098">
        <v>30</v>
      </c>
      <c r="T6098">
        <v>150</v>
      </c>
      <c r="U6098" s="2" t="s">
        <v>39</v>
      </c>
    </row>
    <row r="6099" spans="1:21" x14ac:dyDescent="0.35">
      <c r="A6099" t="s">
        <v>62</v>
      </c>
      <c r="B6099">
        <v>34</v>
      </c>
      <c r="C6099">
        <v>2024</v>
      </c>
      <c r="D6099" t="s">
        <v>256</v>
      </c>
      <c r="E6099" s="16">
        <v>220</v>
      </c>
      <c r="F6099" t="s">
        <v>222</v>
      </c>
      <c r="G6099" t="s">
        <v>210</v>
      </c>
      <c r="H6099" t="s">
        <v>25</v>
      </c>
      <c r="I6099">
        <v>155</v>
      </c>
      <c r="J6099" t="s">
        <v>106</v>
      </c>
      <c r="K6099">
        <v>8000</v>
      </c>
      <c r="L6099">
        <v>4</v>
      </c>
      <c r="M6099">
        <v>2</v>
      </c>
      <c r="N6099" s="2" t="s">
        <v>27</v>
      </c>
      <c r="O6099" t="s">
        <v>32</v>
      </c>
      <c r="Q6099" t="s">
        <v>32</v>
      </c>
      <c r="R6099" t="s">
        <v>32</v>
      </c>
      <c r="S6099">
        <v>24</v>
      </c>
      <c r="T6099">
        <v>80</v>
      </c>
      <c r="U6099" s="2" t="s">
        <v>29</v>
      </c>
    </row>
    <row r="6100" spans="1:21" x14ac:dyDescent="0.35">
      <c r="A6100" t="s">
        <v>63</v>
      </c>
      <c r="B6100">
        <v>35</v>
      </c>
      <c r="C6100">
        <v>2024</v>
      </c>
      <c r="D6100" t="s">
        <v>256</v>
      </c>
      <c r="E6100" s="16">
        <v>220</v>
      </c>
      <c r="F6100" t="s">
        <v>222</v>
      </c>
      <c r="G6100" t="s">
        <v>210</v>
      </c>
      <c r="H6100" t="s">
        <v>25</v>
      </c>
      <c r="I6100">
        <v>150</v>
      </c>
      <c r="J6100" t="s">
        <v>106</v>
      </c>
      <c r="K6100">
        <v>8000</v>
      </c>
      <c r="L6100">
        <v>4</v>
      </c>
      <c r="M6100">
        <v>2</v>
      </c>
      <c r="N6100" s="2" t="s">
        <v>27</v>
      </c>
      <c r="O6100" t="s">
        <v>27</v>
      </c>
      <c r="Q6100" t="s">
        <v>32</v>
      </c>
      <c r="R6100" t="s">
        <v>32</v>
      </c>
      <c r="S6100">
        <v>30</v>
      </c>
      <c r="T6100">
        <v>155</v>
      </c>
      <c r="U6100" s="2" t="s">
        <v>29</v>
      </c>
    </row>
    <row r="6101" spans="1:21" x14ac:dyDescent="0.35">
      <c r="A6101" t="s">
        <v>64</v>
      </c>
      <c r="B6101">
        <v>36</v>
      </c>
      <c r="C6101">
        <v>2024</v>
      </c>
      <c r="D6101" t="s">
        <v>256</v>
      </c>
      <c r="E6101" s="16">
        <v>220</v>
      </c>
      <c r="F6101" t="s">
        <v>222</v>
      </c>
      <c r="G6101" t="s">
        <v>210</v>
      </c>
      <c r="H6101" t="s">
        <v>25</v>
      </c>
      <c r="I6101">
        <v>377</v>
      </c>
      <c r="J6101" t="s">
        <v>106</v>
      </c>
      <c r="K6101">
        <v>8000</v>
      </c>
      <c r="L6101">
        <v>4</v>
      </c>
      <c r="M6101">
        <v>2</v>
      </c>
      <c r="N6101" s="2" t="s">
        <v>27</v>
      </c>
      <c r="O6101" t="s">
        <v>32</v>
      </c>
      <c r="P6101">
        <v>21</v>
      </c>
      <c r="Q6101" t="s">
        <v>32</v>
      </c>
      <c r="R6101" t="s">
        <v>27</v>
      </c>
      <c r="S6101">
        <v>24</v>
      </c>
      <c r="T6101">
        <v>191.33</v>
      </c>
      <c r="U6101" s="2" t="s">
        <v>29</v>
      </c>
    </row>
    <row r="6102" spans="1:21" x14ac:dyDescent="0.35">
      <c r="A6102" t="s">
        <v>65</v>
      </c>
      <c r="B6102">
        <v>37</v>
      </c>
      <c r="C6102">
        <v>2024</v>
      </c>
      <c r="D6102" t="s">
        <v>256</v>
      </c>
      <c r="E6102" s="16">
        <v>220</v>
      </c>
      <c r="F6102" t="s">
        <v>222</v>
      </c>
      <c r="G6102" t="s">
        <v>210</v>
      </c>
      <c r="H6102" t="s">
        <v>25</v>
      </c>
      <c r="I6102">
        <v>100</v>
      </c>
      <c r="J6102" t="s">
        <v>106</v>
      </c>
      <c r="K6102">
        <v>8000</v>
      </c>
      <c r="L6102">
        <v>4</v>
      </c>
      <c r="M6102">
        <v>2</v>
      </c>
      <c r="N6102" s="2" t="s">
        <v>32</v>
      </c>
      <c r="O6102" t="s">
        <v>27</v>
      </c>
      <c r="Q6102" t="s">
        <v>32</v>
      </c>
      <c r="R6102" t="s">
        <v>27</v>
      </c>
      <c r="S6102">
        <v>30</v>
      </c>
      <c r="T6102">
        <v>150</v>
      </c>
      <c r="U6102" s="2" t="s">
        <v>29</v>
      </c>
    </row>
    <row r="6103" spans="1:21" x14ac:dyDescent="0.35">
      <c r="A6103" t="s">
        <v>66</v>
      </c>
      <c r="B6103">
        <v>38</v>
      </c>
      <c r="C6103">
        <v>2024</v>
      </c>
      <c r="D6103" t="s">
        <v>256</v>
      </c>
      <c r="E6103" s="16">
        <v>220</v>
      </c>
      <c r="F6103" t="s">
        <v>222</v>
      </c>
      <c r="G6103" t="s">
        <v>210</v>
      </c>
      <c r="H6103" t="s">
        <v>25</v>
      </c>
      <c r="I6103">
        <v>150</v>
      </c>
      <c r="J6103" t="s">
        <v>106</v>
      </c>
      <c r="K6103">
        <v>8000</v>
      </c>
      <c r="L6103">
        <v>4</v>
      </c>
      <c r="M6103">
        <v>2</v>
      </c>
      <c r="N6103" s="2" t="s">
        <v>32</v>
      </c>
      <c r="O6103" t="s">
        <v>27</v>
      </c>
      <c r="Q6103" t="s">
        <v>32</v>
      </c>
      <c r="R6103" t="s">
        <v>27</v>
      </c>
      <c r="S6103">
        <v>30</v>
      </c>
      <c r="T6103">
        <v>150</v>
      </c>
      <c r="U6103" s="2" t="s">
        <v>29</v>
      </c>
    </row>
    <row r="6104" spans="1:21" x14ac:dyDescent="0.35">
      <c r="A6104" t="s">
        <v>67</v>
      </c>
      <c r="B6104">
        <v>39</v>
      </c>
      <c r="C6104">
        <v>2024</v>
      </c>
      <c r="D6104" t="s">
        <v>256</v>
      </c>
      <c r="E6104" s="16">
        <v>220</v>
      </c>
      <c r="F6104" t="s">
        <v>222</v>
      </c>
      <c r="G6104" t="s">
        <v>210</v>
      </c>
      <c r="H6104" t="s">
        <v>25</v>
      </c>
      <c r="I6104">
        <v>150</v>
      </c>
      <c r="J6104" t="s">
        <v>106</v>
      </c>
      <c r="K6104">
        <v>8000</v>
      </c>
      <c r="L6104">
        <v>4</v>
      </c>
      <c r="M6104">
        <v>2</v>
      </c>
      <c r="N6104" s="2" t="s">
        <v>27</v>
      </c>
      <c r="O6104" t="s">
        <v>32</v>
      </c>
      <c r="Q6104" t="s">
        <v>32</v>
      </c>
      <c r="R6104" t="s">
        <v>27</v>
      </c>
      <c r="S6104">
        <v>30</v>
      </c>
      <c r="T6104">
        <v>40</v>
      </c>
      <c r="U6104" s="2" t="s">
        <v>39</v>
      </c>
    </row>
    <row r="6105" spans="1:21" x14ac:dyDescent="0.35">
      <c r="A6105" t="s">
        <v>68</v>
      </c>
      <c r="B6105">
        <v>40</v>
      </c>
      <c r="C6105">
        <v>2024</v>
      </c>
      <c r="D6105" t="s">
        <v>256</v>
      </c>
      <c r="E6105" s="16">
        <v>220</v>
      </c>
      <c r="F6105" t="s">
        <v>222</v>
      </c>
      <c r="G6105" t="s">
        <v>210</v>
      </c>
      <c r="H6105" t="s">
        <v>25</v>
      </c>
      <c r="I6105">
        <v>150</v>
      </c>
      <c r="J6105" t="s">
        <v>106</v>
      </c>
      <c r="K6105">
        <v>8000</v>
      </c>
      <c r="L6105">
        <v>4</v>
      </c>
      <c r="M6105">
        <v>2</v>
      </c>
      <c r="N6105" s="2" t="s">
        <v>27</v>
      </c>
      <c r="O6105" t="s">
        <v>32</v>
      </c>
      <c r="Q6105" t="s">
        <v>32</v>
      </c>
      <c r="R6105" t="s">
        <v>27</v>
      </c>
      <c r="S6105">
        <v>30</v>
      </c>
      <c r="T6105">
        <v>150</v>
      </c>
      <c r="U6105" s="2" t="s">
        <v>29</v>
      </c>
    </row>
    <row r="6106" spans="1:21" x14ac:dyDescent="0.35">
      <c r="A6106" t="s">
        <v>69</v>
      </c>
      <c r="B6106">
        <v>41</v>
      </c>
      <c r="C6106">
        <v>2024</v>
      </c>
      <c r="D6106" t="s">
        <v>256</v>
      </c>
      <c r="E6106" s="16">
        <v>220</v>
      </c>
      <c r="F6106" t="s">
        <v>222</v>
      </c>
      <c r="G6106" t="s">
        <v>210</v>
      </c>
      <c r="H6106" t="s">
        <v>25</v>
      </c>
      <c r="I6106">
        <v>400</v>
      </c>
      <c r="J6106" t="s">
        <v>106</v>
      </c>
      <c r="K6106">
        <v>8000</v>
      </c>
      <c r="L6106">
        <v>4</v>
      </c>
      <c r="M6106">
        <v>2</v>
      </c>
      <c r="N6106" s="2" t="s">
        <v>32</v>
      </c>
      <c r="O6106" t="s">
        <v>27</v>
      </c>
      <c r="Q6106" t="s">
        <v>27</v>
      </c>
      <c r="R6106" t="s">
        <v>27</v>
      </c>
      <c r="S6106">
        <v>30</v>
      </c>
      <c r="T6106">
        <v>230</v>
      </c>
      <c r="U6106" s="2" t="s">
        <v>27</v>
      </c>
    </row>
    <row r="6107" spans="1:21" x14ac:dyDescent="0.35">
      <c r="A6107" t="s">
        <v>70</v>
      </c>
      <c r="B6107">
        <v>42</v>
      </c>
      <c r="C6107">
        <v>2024</v>
      </c>
      <c r="D6107" t="s">
        <v>256</v>
      </c>
      <c r="E6107" s="16">
        <v>220</v>
      </c>
      <c r="F6107" t="s">
        <v>222</v>
      </c>
      <c r="G6107" t="s">
        <v>210</v>
      </c>
      <c r="H6107" t="s">
        <v>25</v>
      </c>
      <c r="I6107">
        <v>100</v>
      </c>
      <c r="J6107" t="s">
        <v>106</v>
      </c>
      <c r="K6107">
        <v>8000</v>
      </c>
      <c r="L6107">
        <v>4</v>
      </c>
      <c r="M6107">
        <v>2</v>
      </c>
      <c r="N6107" s="2" t="s">
        <v>32</v>
      </c>
      <c r="O6107" t="s">
        <v>27</v>
      </c>
      <c r="Q6107" t="s">
        <v>32</v>
      </c>
      <c r="R6107" t="s">
        <v>27</v>
      </c>
      <c r="S6107">
        <v>24</v>
      </c>
      <c r="T6107">
        <v>100</v>
      </c>
      <c r="U6107" s="2" t="s">
        <v>39</v>
      </c>
    </row>
    <row r="6108" spans="1:21" x14ac:dyDescent="0.35">
      <c r="A6108" t="s">
        <v>71</v>
      </c>
      <c r="B6108">
        <v>44</v>
      </c>
      <c r="C6108">
        <v>2024</v>
      </c>
      <c r="D6108" t="s">
        <v>256</v>
      </c>
      <c r="E6108" s="16">
        <v>220</v>
      </c>
      <c r="F6108" t="s">
        <v>222</v>
      </c>
      <c r="G6108" t="s">
        <v>210</v>
      </c>
      <c r="H6108" t="s">
        <v>25</v>
      </c>
      <c r="I6108">
        <v>400</v>
      </c>
      <c r="J6108" t="s">
        <v>106</v>
      </c>
      <c r="K6108">
        <v>8000</v>
      </c>
      <c r="L6108">
        <v>4</v>
      </c>
      <c r="M6108">
        <v>2</v>
      </c>
      <c r="N6108" s="2" t="s">
        <v>32</v>
      </c>
      <c r="O6108" t="s">
        <v>27</v>
      </c>
      <c r="Q6108" t="s">
        <v>32</v>
      </c>
      <c r="R6108" t="s">
        <v>27</v>
      </c>
      <c r="S6108">
        <v>0</v>
      </c>
      <c r="T6108">
        <v>300</v>
      </c>
      <c r="U6108" s="2" t="s">
        <v>29</v>
      </c>
    </row>
    <row r="6109" spans="1:21" x14ac:dyDescent="0.35">
      <c r="A6109" t="s">
        <v>72</v>
      </c>
      <c r="B6109">
        <v>45</v>
      </c>
      <c r="C6109">
        <v>2024</v>
      </c>
      <c r="D6109" t="s">
        <v>256</v>
      </c>
      <c r="E6109" s="16">
        <v>220</v>
      </c>
      <c r="F6109" t="s">
        <v>222</v>
      </c>
      <c r="G6109" t="s">
        <v>210</v>
      </c>
      <c r="H6109" t="s">
        <v>25</v>
      </c>
      <c r="I6109">
        <v>55</v>
      </c>
      <c r="J6109" t="s">
        <v>106</v>
      </c>
      <c r="K6109">
        <v>8000</v>
      </c>
      <c r="L6109">
        <v>4</v>
      </c>
      <c r="M6109">
        <v>2</v>
      </c>
      <c r="N6109" s="2" t="s">
        <v>27</v>
      </c>
      <c r="O6109" t="s">
        <v>27</v>
      </c>
      <c r="Q6109" t="s">
        <v>32</v>
      </c>
      <c r="R6109" t="s">
        <v>32</v>
      </c>
      <c r="S6109">
        <v>30</v>
      </c>
      <c r="T6109">
        <v>70</v>
      </c>
      <c r="U6109" s="2" t="s">
        <v>29</v>
      </c>
    </row>
    <row r="6110" spans="1:21" x14ac:dyDescent="0.35">
      <c r="A6110" t="s">
        <v>73</v>
      </c>
      <c r="B6110">
        <v>46</v>
      </c>
      <c r="C6110">
        <v>2024</v>
      </c>
      <c r="D6110" t="s">
        <v>256</v>
      </c>
      <c r="E6110" s="16">
        <v>220</v>
      </c>
      <c r="F6110" t="s">
        <v>222</v>
      </c>
      <c r="G6110" t="s">
        <v>210</v>
      </c>
      <c r="H6110" t="s">
        <v>25</v>
      </c>
      <c r="I6110">
        <v>100</v>
      </c>
      <c r="J6110" t="s">
        <v>106</v>
      </c>
      <c r="K6110">
        <v>8000</v>
      </c>
      <c r="L6110">
        <v>4</v>
      </c>
      <c r="M6110">
        <v>3</v>
      </c>
      <c r="N6110" s="2" t="s">
        <v>27</v>
      </c>
      <c r="O6110" t="s">
        <v>27</v>
      </c>
      <c r="Q6110" t="s">
        <v>27</v>
      </c>
      <c r="R6110" t="s">
        <v>27</v>
      </c>
      <c r="S6110">
        <v>30</v>
      </c>
      <c r="T6110">
        <v>80</v>
      </c>
      <c r="U6110" s="2" t="s">
        <v>29</v>
      </c>
    </row>
    <row r="6111" spans="1:21" x14ac:dyDescent="0.35">
      <c r="A6111" t="s">
        <v>74</v>
      </c>
      <c r="B6111">
        <v>47</v>
      </c>
      <c r="C6111">
        <v>2024</v>
      </c>
      <c r="D6111" t="s">
        <v>256</v>
      </c>
      <c r="E6111" s="16">
        <v>220</v>
      </c>
      <c r="F6111" t="s">
        <v>222</v>
      </c>
      <c r="G6111" t="s">
        <v>210</v>
      </c>
      <c r="H6111" t="s">
        <v>25</v>
      </c>
      <c r="I6111">
        <v>170</v>
      </c>
      <c r="J6111" t="s">
        <v>106</v>
      </c>
      <c r="K6111">
        <v>8000</v>
      </c>
      <c r="L6111">
        <v>4</v>
      </c>
      <c r="M6111">
        <v>2</v>
      </c>
      <c r="N6111" s="2" t="s">
        <v>27</v>
      </c>
      <c r="O6111" t="s">
        <v>27</v>
      </c>
      <c r="Q6111" t="s">
        <v>32</v>
      </c>
      <c r="R6111" t="s">
        <v>32</v>
      </c>
      <c r="S6111">
        <v>24</v>
      </c>
      <c r="T6111">
        <v>140</v>
      </c>
      <c r="U6111" s="2" t="s">
        <v>29</v>
      </c>
    </row>
    <row r="6112" spans="1:21" x14ac:dyDescent="0.35">
      <c r="A6112" t="s">
        <v>75</v>
      </c>
      <c r="B6112">
        <v>48</v>
      </c>
      <c r="C6112">
        <v>2024</v>
      </c>
      <c r="D6112" t="s">
        <v>256</v>
      </c>
      <c r="E6112" s="16">
        <v>220</v>
      </c>
      <c r="F6112" t="s">
        <v>222</v>
      </c>
      <c r="G6112" t="s">
        <v>210</v>
      </c>
      <c r="H6112" t="s">
        <v>25</v>
      </c>
      <c r="I6112">
        <v>75</v>
      </c>
      <c r="J6112" t="s">
        <v>106</v>
      </c>
      <c r="K6112">
        <v>8000</v>
      </c>
      <c r="L6112">
        <v>4</v>
      </c>
      <c r="M6112">
        <v>3</v>
      </c>
      <c r="N6112" s="2" t="s">
        <v>27</v>
      </c>
      <c r="O6112" t="s">
        <v>27</v>
      </c>
      <c r="Q6112" t="s">
        <v>32</v>
      </c>
      <c r="R6112" t="s">
        <v>32</v>
      </c>
      <c r="S6112">
        <v>30</v>
      </c>
      <c r="T6112">
        <v>100</v>
      </c>
      <c r="U6112" s="2" t="s">
        <v>27</v>
      </c>
    </row>
    <row r="6113" spans="1:21" x14ac:dyDescent="0.35">
      <c r="A6113" t="s">
        <v>76</v>
      </c>
      <c r="B6113">
        <v>49</v>
      </c>
      <c r="C6113">
        <v>2024</v>
      </c>
      <c r="D6113" t="s">
        <v>256</v>
      </c>
      <c r="E6113" s="16">
        <v>220</v>
      </c>
      <c r="F6113" t="s">
        <v>222</v>
      </c>
      <c r="G6113" t="s">
        <v>210</v>
      </c>
      <c r="H6113" t="s">
        <v>25</v>
      </c>
      <c r="I6113">
        <v>121</v>
      </c>
      <c r="J6113" t="s">
        <v>106</v>
      </c>
      <c r="K6113">
        <v>8000</v>
      </c>
      <c r="L6113">
        <v>4</v>
      </c>
      <c r="M6113">
        <v>2</v>
      </c>
      <c r="N6113" s="2" t="s">
        <v>27</v>
      </c>
      <c r="O6113" t="s">
        <v>27</v>
      </c>
      <c r="Q6113" t="s">
        <v>27</v>
      </c>
      <c r="R6113" t="s">
        <v>27</v>
      </c>
      <c r="S6113">
        <v>30</v>
      </c>
      <c r="T6113">
        <v>74</v>
      </c>
      <c r="U6113" s="2" t="s">
        <v>29</v>
      </c>
    </row>
    <row r="6114" spans="1:21" x14ac:dyDescent="0.35">
      <c r="A6114" t="s">
        <v>77</v>
      </c>
      <c r="B6114">
        <v>50</v>
      </c>
      <c r="C6114">
        <v>2024</v>
      </c>
      <c r="D6114" t="s">
        <v>256</v>
      </c>
      <c r="E6114" s="16">
        <v>220</v>
      </c>
      <c r="F6114" t="s">
        <v>222</v>
      </c>
      <c r="G6114" t="s">
        <v>210</v>
      </c>
      <c r="H6114" t="s">
        <v>25</v>
      </c>
      <c r="I6114">
        <v>115</v>
      </c>
      <c r="J6114" t="s">
        <v>106</v>
      </c>
      <c r="K6114">
        <v>8000</v>
      </c>
      <c r="L6114">
        <v>4</v>
      </c>
      <c r="M6114">
        <v>2</v>
      </c>
      <c r="N6114" s="2" t="s">
        <v>32</v>
      </c>
      <c r="O6114" t="s">
        <v>27</v>
      </c>
      <c r="Q6114" t="s">
        <v>27</v>
      </c>
      <c r="R6114" t="s">
        <v>27</v>
      </c>
      <c r="S6114">
        <v>30</v>
      </c>
      <c r="T6114">
        <v>175</v>
      </c>
      <c r="U6114" s="2" t="s">
        <v>29</v>
      </c>
    </row>
    <row r="6115" spans="1:21" x14ac:dyDescent="0.35">
      <c r="A6115" t="s">
        <v>78</v>
      </c>
      <c r="B6115">
        <v>51</v>
      </c>
      <c r="C6115">
        <v>2024</v>
      </c>
      <c r="D6115" t="s">
        <v>256</v>
      </c>
      <c r="E6115" s="16">
        <v>220</v>
      </c>
      <c r="F6115" t="s">
        <v>222</v>
      </c>
      <c r="G6115" t="s">
        <v>210</v>
      </c>
      <c r="H6115" t="s">
        <v>25</v>
      </c>
      <c r="I6115">
        <v>60</v>
      </c>
      <c r="J6115" t="s">
        <v>106</v>
      </c>
      <c r="K6115">
        <v>8000</v>
      </c>
      <c r="L6115">
        <v>4</v>
      </c>
      <c r="M6115">
        <v>2</v>
      </c>
      <c r="N6115" s="2" t="s">
        <v>27</v>
      </c>
      <c r="O6115" t="s">
        <v>27</v>
      </c>
      <c r="Q6115" t="s">
        <v>32</v>
      </c>
      <c r="R6115" t="s">
        <v>32</v>
      </c>
      <c r="S6115">
        <v>16</v>
      </c>
      <c r="T6115">
        <v>80</v>
      </c>
      <c r="U6115" s="2" t="s">
        <v>29</v>
      </c>
    </row>
    <row r="6116" spans="1:21" x14ac:dyDescent="0.35">
      <c r="A6116" t="s">
        <v>79</v>
      </c>
      <c r="B6116">
        <v>53</v>
      </c>
      <c r="C6116">
        <v>2024</v>
      </c>
      <c r="D6116" t="s">
        <v>256</v>
      </c>
      <c r="E6116" s="16">
        <v>220</v>
      </c>
      <c r="F6116" t="s">
        <v>222</v>
      </c>
      <c r="G6116" t="s">
        <v>210</v>
      </c>
      <c r="H6116" t="s">
        <v>25</v>
      </c>
      <c r="I6116">
        <v>65</v>
      </c>
      <c r="J6116" t="s">
        <v>106</v>
      </c>
      <c r="K6116">
        <v>16000</v>
      </c>
      <c r="L6116">
        <v>4</v>
      </c>
      <c r="M6116">
        <v>2</v>
      </c>
      <c r="N6116" s="2" t="s">
        <v>27</v>
      </c>
      <c r="O6116" t="s">
        <v>27</v>
      </c>
      <c r="Q6116" t="s">
        <v>27</v>
      </c>
      <c r="R6116" t="s">
        <v>27</v>
      </c>
      <c r="S6116">
        <v>0</v>
      </c>
      <c r="T6116">
        <v>116</v>
      </c>
      <c r="U6116" s="2" t="s">
        <v>29</v>
      </c>
    </row>
    <row r="6117" spans="1:21" x14ac:dyDescent="0.35">
      <c r="A6117" t="s">
        <v>80</v>
      </c>
      <c r="B6117">
        <v>54</v>
      </c>
      <c r="C6117">
        <v>2024</v>
      </c>
      <c r="D6117" t="s">
        <v>256</v>
      </c>
      <c r="E6117" s="16">
        <v>220</v>
      </c>
      <c r="F6117" t="s">
        <v>222</v>
      </c>
      <c r="G6117" t="s">
        <v>210</v>
      </c>
      <c r="H6117" t="s">
        <v>25</v>
      </c>
      <c r="I6117">
        <v>72</v>
      </c>
      <c r="J6117" t="s">
        <v>106</v>
      </c>
      <c r="K6117">
        <v>8000</v>
      </c>
      <c r="L6117">
        <v>4</v>
      </c>
      <c r="M6117">
        <v>2</v>
      </c>
      <c r="N6117" s="2" t="s">
        <v>27</v>
      </c>
      <c r="O6117" t="s">
        <v>32</v>
      </c>
      <c r="P6117">
        <v>18</v>
      </c>
      <c r="Q6117" t="s">
        <v>32</v>
      </c>
      <c r="R6117" t="s">
        <v>27</v>
      </c>
      <c r="S6117">
        <v>30</v>
      </c>
      <c r="T6117">
        <v>63</v>
      </c>
      <c r="U6117" s="2" t="s">
        <v>39</v>
      </c>
    </row>
    <row r="6118" spans="1:21" x14ac:dyDescent="0.35">
      <c r="A6118" t="s">
        <v>81</v>
      </c>
      <c r="B6118">
        <v>55</v>
      </c>
      <c r="C6118">
        <v>2024</v>
      </c>
      <c r="D6118" t="s">
        <v>256</v>
      </c>
      <c r="E6118" s="16">
        <v>220</v>
      </c>
      <c r="F6118" t="s">
        <v>222</v>
      </c>
      <c r="G6118" t="s">
        <v>210</v>
      </c>
      <c r="H6118" t="s">
        <v>25</v>
      </c>
      <c r="I6118">
        <v>55</v>
      </c>
      <c r="J6118" t="s">
        <v>106</v>
      </c>
      <c r="K6118">
        <v>8000</v>
      </c>
      <c r="L6118">
        <v>4</v>
      </c>
      <c r="M6118">
        <v>2</v>
      </c>
      <c r="N6118" s="2" t="s">
        <v>32</v>
      </c>
      <c r="O6118" t="s">
        <v>27</v>
      </c>
      <c r="Q6118" t="s">
        <v>27</v>
      </c>
      <c r="R6118" t="s">
        <v>27</v>
      </c>
      <c r="S6118">
        <v>30</v>
      </c>
      <c r="T6118">
        <v>55</v>
      </c>
      <c r="U6118" s="2" t="s">
        <v>39</v>
      </c>
    </row>
    <row r="6119" spans="1:21" x14ac:dyDescent="0.35">
      <c r="A6119" t="s">
        <v>82</v>
      </c>
      <c r="B6119">
        <v>56</v>
      </c>
      <c r="C6119">
        <v>2024</v>
      </c>
      <c r="D6119" t="s">
        <v>256</v>
      </c>
      <c r="E6119" s="16">
        <v>220</v>
      </c>
      <c r="F6119" t="s">
        <v>222</v>
      </c>
      <c r="G6119" t="s">
        <v>210</v>
      </c>
      <c r="H6119" t="s">
        <v>25</v>
      </c>
      <c r="I6119">
        <v>100</v>
      </c>
      <c r="J6119" t="s">
        <v>106</v>
      </c>
      <c r="K6119">
        <v>8000</v>
      </c>
      <c r="L6119">
        <v>4</v>
      </c>
      <c r="M6119">
        <v>2</v>
      </c>
      <c r="N6119" s="2" t="s">
        <v>32</v>
      </c>
      <c r="O6119" t="s">
        <v>32</v>
      </c>
      <c r="Q6119" t="s">
        <v>27</v>
      </c>
      <c r="R6119" t="s">
        <v>27</v>
      </c>
      <c r="S6119">
        <v>30</v>
      </c>
      <c r="T6119">
        <v>90</v>
      </c>
      <c r="U6119" s="2" t="s">
        <v>29</v>
      </c>
    </row>
    <row r="6120" spans="1:21" x14ac:dyDescent="0.35">
      <c r="A6120" t="s">
        <v>21</v>
      </c>
      <c r="B6120">
        <v>1</v>
      </c>
      <c r="C6120">
        <v>2024</v>
      </c>
      <c r="D6120" t="s">
        <v>257</v>
      </c>
      <c r="E6120" s="16">
        <v>221</v>
      </c>
      <c r="F6120" t="s">
        <v>237</v>
      </c>
      <c r="G6120" t="s">
        <v>227</v>
      </c>
      <c r="H6120" t="s">
        <v>121</v>
      </c>
    </row>
    <row r="6121" spans="1:21" x14ac:dyDescent="0.35">
      <c r="A6121" t="s">
        <v>30</v>
      </c>
      <c r="B6121">
        <v>2</v>
      </c>
      <c r="C6121">
        <v>2024</v>
      </c>
      <c r="D6121" t="s">
        <v>257</v>
      </c>
      <c r="E6121" s="16">
        <v>221</v>
      </c>
      <c r="F6121" t="s">
        <v>237</v>
      </c>
      <c r="G6121" t="s">
        <v>227</v>
      </c>
      <c r="H6121" t="s">
        <v>121</v>
      </c>
    </row>
    <row r="6122" spans="1:21" x14ac:dyDescent="0.35">
      <c r="A6122" t="s">
        <v>33</v>
      </c>
      <c r="B6122">
        <v>4</v>
      </c>
      <c r="C6122">
        <v>2024</v>
      </c>
      <c r="D6122" t="s">
        <v>257</v>
      </c>
      <c r="E6122" s="16">
        <v>221</v>
      </c>
      <c r="F6122" t="s">
        <v>237</v>
      </c>
      <c r="G6122" t="s">
        <v>227</v>
      </c>
      <c r="H6122" t="s">
        <v>121</v>
      </c>
    </row>
    <row r="6123" spans="1:21" x14ac:dyDescent="0.35">
      <c r="A6123" t="s">
        <v>34</v>
      </c>
      <c r="B6123">
        <v>5</v>
      </c>
      <c r="C6123">
        <v>2024</v>
      </c>
      <c r="D6123" t="s">
        <v>257</v>
      </c>
      <c r="E6123" s="16">
        <v>221</v>
      </c>
      <c r="F6123" t="s">
        <v>237</v>
      </c>
      <c r="G6123" t="s">
        <v>227</v>
      </c>
      <c r="H6123" t="s">
        <v>121</v>
      </c>
    </row>
    <row r="6124" spans="1:21" x14ac:dyDescent="0.35">
      <c r="A6124" t="s">
        <v>35</v>
      </c>
      <c r="B6124">
        <v>6</v>
      </c>
      <c r="C6124">
        <v>2024</v>
      </c>
      <c r="D6124" t="s">
        <v>257</v>
      </c>
      <c r="E6124" s="16">
        <v>221</v>
      </c>
      <c r="F6124" t="s">
        <v>237</v>
      </c>
      <c r="G6124" t="s">
        <v>227</v>
      </c>
      <c r="H6124" t="s">
        <v>25</v>
      </c>
      <c r="I6124">
        <v>175</v>
      </c>
      <c r="J6124" t="s">
        <v>106</v>
      </c>
      <c r="K6124">
        <v>14000</v>
      </c>
      <c r="L6124">
        <v>4</v>
      </c>
      <c r="M6124">
        <v>1</v>
      </c>
      <c r="N6124" t="s">
        <v>27</v>
      </c>
      <c r="O6124" t="s">
        <v>27</v>
      </c>
      <c r="P6124" t="s">
        <v>28</v>
      </c>
      <c r="Q6124" t="s">
        <v>27</v>
      </c>
      <c r="R6124" t="s">
        <v>27</v>
      </c>
      <c r="S6124">
        <v>0</v>
      </c>
      <c r="T6124">
        <v>180</v>
      </c>
      <c r="U6124" t="s">
        <v>29</v>
      </c>
    </row>
    <row r="6125" spans="1:21" x14ac:dyDescent="0.35">
      <c r="A6125" t="s">
        <v>36</v>
      </c>
      <c r="B6125">
        <v>8</v>
      </c>
      <c r="C6125">
        <v>2024</v>
      </c>
      <c r="D6125" t="s">
        <v>257</v>
      </c>
      <c r="E6125" s="16">
        <v>221</v>
      </c>
      <c r="F6125" t="s">
        <v>237</v>
      </c>
      <c r="G6125" t="s">
        <v>227</v>
      </c>
      <c r="H6125" t="s">
        <v>121</v>
      </c>
    </row>
    <row r="6126" spans="1:21" x14ac:dyDescent="0.35">
      <c r="A6126" t="s">
        <v>37</v>
      </c>
      <c r="B6126">
        <v>9</v>
      </c>
      <c r="C6126">
        <v>2024</v>
      </c>
      <c r="D6126" t="s">
        <v>257</v>
      </c>
      <c r="E6126" s="16">
        <v>221</v>
      </c>
      <c r="F6126" t="s">
        <v>237</v>
      </c>
      <c r="G6126" t="s">
        <v>227</v>
      </c>
      <c r="H6126" t="s">
        <v>121</v>
      </c>
    </row>
    <row r="6127" spans="1:21" x14ac:dyDescent="0.35">
      <c r="A6127" t="s">
        <v>38</v>
      </c>
      <c r="B6127">
        <v>10</v>
      </c>
      <c r="C6127">
        <v>2024</v>
      </c>
      <c r="D6127" t="s">
        <v>257</v>
      </c>
      <c r="E6127" s="16">
        <v>221</v>
      </c>
      <c r="F6127" t="s">
        <v>237</v>
      </c>
      <c r="G6127" t="s">
        <v>227</v>
      </c>
      <c r="H6127" t="s">
        <v>121</v>
      </c>
    </row>
    <row r="6128" spans="1:21" x14ac:dyDescent="0.35">
      <c r="A6128" t="s">
        <v>40</v>
      </c>
      <c r="B6128">
        <v>11</v>
      </c>
      <c r="C6128">
        <v>2024</v>
      </c>
      <c r="D6128" t="s">
        <v>257</v>
      </c>
      <c r="E6128" s="16">
        <v>221</v>
      </c>
      <c r="F6128" t="s">
        <v>237</v>
      </c>
      <c r="G6128" t="s">
        <v>227</v>
      </c>
      <c r="H6128" t="s">
        <v>121</v>
      </c>
    </row>
    <row r="6129" spans="1:8" x14ac:dyDescent="0.35">
      <c r="A6129" t="s">
        <v>41</v>
      </c>
      <c r="B6129">
        <v>12</v>
      </c>
      <c r="C6129">
        <v>2024</v>
      </c>
      <c r="D6129" t="s">
        <v>257</v>
      </c>
      <c r="E6129" s="16">
        <v>221</v>
      </c>
      <c r="F6129" t="s">
        <v>237</v>
      </c>
      <c r="G6129" t="s">
        <v>227</v>
      </c>
      <c r="H6129" t="s">
        <v>121</v>
      </c>
    </row>
    <row r="6130" spans="1:8" x14ac:dyDescent="0.35">
      <c r="A6130" t="s">
        <v>42</v>
      </c>
      <c r="B6130">
        <v>13</v>
      </c>
      <c r="C6130">
        <v>2024</v>
      </c>
      <c r="D6130" t="s">
        <v>257</v>
      </c>
      <c r="E6130" s="16">
        <v>221</v>
      </c>
      <c r="F6130" t="s">
        <v>237</v>
      </c>
      <c r="G6130" t="s">
        <v>227</v>
      </c>
      <c r="H6130" t="s">
        <v>121</v>
      </c>
    </row>
    <row r="6131" spans="1:8" x14ac:dyDescent="0.35">
      <c r="A6131" t="s">
        <v>43</v>
      </c>
      <c r="B6131">
        <v>15</v>
      </c>
      <c r="C6131">
        <v>2024</v>
      </c>
      <c r="D6131" t="s">
        <v>257</v>
      </c>
      <c r="E6131" s="16">
        <v>221</v>
      </c>
      <c r="F6131" t="s">
        <v>237</v>
      </c>
      <c r="G6131" t="s">
        <v>227</v>
      </c>
      <c r="H6131" t="s">
        <v>121</v>
      </c>
    </row>
    <row r="6132" spans="1:8" x14ac:dyDescent="0.35">
      <c r="A6132" t="s">
        <v>44</v>
      </c>
      <c r="B6132">
        <v>16</v>
      </c>
      <c r="C6132">
        <v>2024</v>
      </c>
      <c r="D6132" t="s">
        <v>257</v>
      </c>
      <c r="E6132" s="16">
        <v>221</v>
      </c>
      <c r="F6132" t="s">
        <v>237</v>
      </c>
      <c r="G6132" t="s">
        <v>227</v>
      </c>
      <c r="H6132" t="s">
        <v>121</v>
      </c>
    </row>
    <row r="6133" spans="1:8" x14ac:dyDescent="0.35">
      <c r="A6133" t="s">
        <v>45</v>
      </c>
      <c r="B6133">
        <v>17</v>
      </c>
      <c r="C6133">
        <v>2024</v>
      </c>
      <c r="D6133" t="s">
        <v>257</v>
      </c>
      <c r="E6133" s="16">
        <v>221</v>
      </c>
      <c r="F6133" t="s">
        <v>237</v>
      </c>
      <c r="G6133" t="s">
        <v>227</v>
      </c>
      <c r="H6133" t="s">
        <v>121</v>
      </c>
    </row>
    <row r="6134" spans="1:8" x14ac:dyDescent="0.35">
      <c r="A6134" t="s">
        <v>46</v>
      </c>
      <c r="B6134">
        <v>18</v>
      </c>
      <c r="C6134">
        <v>2024</v>
      </c>
      <c r="D6134" t="s">
        <v>257</v>
      </c>
      <c r="E6134" s="16">
        <v>221</v>
      </c>
      <c r="F6134" t="s">
        <v>237</v>
      </c>
      <c r="G6134" t="s">
        <v>227</v>
      </c>
      <c r="H6134" t="s">
        <v>121</v>
      </c>
    </row>
    <row r="6135" spans="1:8" x14ac:dyDescent="0.35">
      <c r="A6135" t="s">
        <v>47</v>
      </c>
      <c r="B6135">
        <v>19</v>
      </c>
      <c r="C6135">
        <v>2024</v>
      </c>
      <c r="D6135" t="s">
        <v>257</v>
      </c>
      <c r="E6135" s="16">
        <v>221</v>
      </c>
      <c r="F6135" t="s">
        <v>237</v>
      </c>
      <c r="G6135" t="s">
        <v>227</v>
      </c>
      <c r="H6135" t="s">
        <v>121</v>
      </c>
    </row>
    <row r="6136" spans="1:8" x14ac:dyDescent="0.35">
      <c r="A6136" t="s">
        <v>48</v>
      </c>
      <c r="B6136">
        <v>20</v>
      </c>
      <c r="C6136">
        <v>2024</v>
      </c>
      <c r="D6136" t="s">
        <v>257</v>
      </c>
      <c r="E6136" s="16">
        <v>221</v>
      </c>
      <c r="F6136" t="s">
        <v>237</v>
      </c>
      <c r="G6136" t="s">
        <v>227</v>
      </c>
      <c r="H6136" t="s">
        <v>121</v>
      </c>
    </row>
    <row r="6137" spans="1:8" x14ac:dyDescent="0.35">
      <c r="A6137" t="s">
        <v>49</v>
      </c>
      <c r="B6137">
        <v>21</v>
      </c>
      <c r="C6137">
        <v>2024</v>
      </c>
      <c r="D6137" t="s">
        <v>257</v>
      </c>
      <c r="E6137" s="16">
        <v>221</v>
      </c>
      <c r="F6137" t="s">
        <v>237</v>
      </c>
      <c r="G6137" t="s">
        <v>227</v>
      </c>
      <c r="H6137" t="s">
        <v>121</v>
      </c>
    </row>
    <row r="6138" spans="1:8" x14ac:dyDescent="0.35">
      <c r="A6138" t="s">
        <v>50</v>
      </c>
      <c r="B6138">
        <v>22</v>
      </c>
      <c r="C6138">
        <v>2024</v>
      </c>
      <c r="D6138" t="s">
        <v>257</v>
      </c>
      <c r="E6138" s="16">
        <v>221</v>
      </c>
      <c r="F6138" t="s">
        <v>237</v>
      </c>
      <c r="G6138" t="s">
        <v>227</v>
      </c>
      <c r="H6138" t="s">
        <v>121</v>
      </c>
    </row>
    <row r="6139" spans="1:8" x14ac:dyDescent="0.35">
      <c r="A6139" t="s">
        <v>51</v>
      </c>
      <c r="B6139">
        <v>23</v>
      </c>
      <c r="C6139">
        <v>2024</v>
      </c>
      <c r="D6139" t="s">
        <v>257</v>
      </c>
      <c r="E6139" s="16">
        <v>221</v>
      </c>
      <c r="F6139" t="s">
        <v>237</v>
      </c>
      <c r="G6139" t="s">
        <v>227</v>
      </c>
      <c r="H6139" t="s">
        <v>121</v>
      </c>
    </row>
    <row r="6140" spans="1:8" x14ac:dyDescent="0.35">
      <c r="A6140" t="s">
        <v>52</v>
      </c>
      <c r="B6140">
        <v>24</v>
      </c>
      <c r="C6140">
        <v>2024</v>
      </c>
      <c r="D6140" t="s">
        <v>257</v>
      </c>
      <c r="E6140" s="16">
        <v>221</v>
      </c>
      <c r="F6140" t="s">
        <v>237</v>
      </c>
      <c r="G6140" t="s">
        <v>227</v>
      </c>
      <c r="H6140" t="s">
        <v>121</v>
      </c>
    </row>
    <row r="6141" spans="1:8" x14ac:dyDescent="0.35">
      <c r="A6141" t="s">
        <v>53</v>
      </c>
      <c r="B6141">
        <v>25</v>
      </c>
      <c r="C6141">
        <v>2024</v>
      </c>
      <c r="D6141" t="s">
        <v>257</v>
      </c>
      <c r="E6141" s="16">
        <v>221</v>
      </c>
      <c r="F6141" t="s">
        <v>237</v>
      </c>
      <c r="G6141" t="s">
        <v>227</v>
      </c>
      <c r="H6141" t="s">
        <v>121</v>
      </c>
    </row>
    <row r="6142" spans="1:8" x14ac:dyDescent="0.35">
      <c r="A6142" t="s">
        <v>54</v>
      </c>
      <c r="B6142">
        <v>26</v>
      </c>
      <c r="C6142">
        <v>2024</v>
      </c>
      <c r="D6142" t="s">
        <v>257</v>
      </c>
      <c r="E6142" s="16">
        <v>221</v>
      </c>
      <c r="F6142" t="s">
        <v>237</v>
      </c>
      <c r="G6142" t="s">
        <v>227</v>
      </c>
      <c r="H6142" t="s">
        <v>121</v>
      </c>
    </row>
    <row r="6143" spans="1:8" x14ac:dyDescent="0.35">
      <c r="A6143" t="s">
        <v>55</v>
      </c>
      <c r="B6143">
        <v>27</v>
      </c>
      <c r="C6143">
        <v>2024</v>
      </c>
      <c r="D6143" t="s">
        <v>257</v>
      </c>
      <c r="E6143" s="16">
        <v>221</v>
      </c>
      <c r="F6143" t="s">
        <v>237</v>
      </c>
      <c r="G6143" t="s">
        <v>227</v>
      </c>
      <c r="H6143" t="s">
        <v>121</v>
      </c>
    </row>
    <row r="6144" spans="1:8" x14ac:dyDescent="0.35">
      <c r="A6144" t="s">
        <v>56</v>
      </c>
      <c r="B6144">
        <v>28</v>
      </c>
      <c r="C6144">
        <v>2024</v>
      </c>
      <c r="D6144" t="s">
        <v>257</v>
      </c>
      <c r="E6144" s="16">
        <v>221</v>
      </c>
      <c r="F6144" t="s">
        <v>237</v>
      </c>
      <c r="G6144" t="s">
        <v>227</v>
      </c>
      <c r="H6144" t="s">
        <v>121</v>
      </c>
    </row>
    <row r="6145" spans="1:8" x14ac:dyDescent="0.35">
      <c r="A6145" t="s">
        <v>57</v>
      </c>
      <c r="B6145">
        <v>29</v>
      </c>
      <c r="C6145">
        <v>2024</v>
      </c>
      <c r="D6145" t="s">
        <v>257</v>
      </c>
      <c r="E6145" s="16">
        <v>221</v>
      </c>
      <c r="F6145" t="s">
        <v>237</v>
      </c>
      <c r="G6145" t="s">
        <v>227</v>
      </c>
      <c r="H6145" t="s">
        <v>121</v>
      </c>
    </row>
    <row r="6146" spans="1:8" x14ac:dyDescent="0.35">
      <c r="A6146" t="s">
        <v>58</v>
      </c>
      <c r="B6146">
        <v>30</v>
      </c>
      <c r="C6146">
        <v>2024</v>
      </c>
      <c r="D6146" t="s">
        <v>257</v>
      </c>
      <c r="E6146" s="16">
        <v>221</v>
      </c>
      <c r="F6146" t="s">
        <v>237</v>
      </c>
      <c r="G6146" t="s">
        <v>227</v>
      </c>
      <c r="H6146" t="s">
        <v>121</v>
      </c>
    </row>
    <row r="6147" spans="1:8" x14ac:dyDescent="0.35">
      <c r="A6147" t="s">
        <v>59</v>
      </c>
      <c r="B6147">
        <v>31</v>
      </c>
      <c r="C6147">
        <v>2024</v>
      </c>
      <c r="D6147" t="s">
        <v>257</v>
      </c>
      <c r="E6147" s="16">
        <v>221</v>
      </c>
      <c r="F6147" t="s">
        <v>237</v>
      </c>
      <c r="G6147" t="s">
        <v>227</v>
      </c>
      <c r="H6147" t="s">
        <v>121</v>
      </c>
    </row>
    <row r="6148" spans="1:8" x14ac:dyDescent="0.35">
      <c r="A6148" t="s">
        <v>60</v>
      </c>
      <c r="B6148">
        <v>32</v>
      </c>
      <c r="C6148">
        <v>2024</v>
      </c>
      <c r="D6148" t="s">
        <v>257</v>
      </c>
      <c r="E6148" s="16">
        <v>221</v>
      </c>
      <c r="F6148" t="s">
        <v>237</v>
      </c>
      <c r="G6148" t="s">
        <v>227</v>
      </c>
      <c r="H6148" t="s">
        <v>121</v>
      </c>
    </row>
    <row r="6149" spans="1:8" x14ac:dyDescent="0.35">
      <c r="A6149" t="s">
        <v>61</v>
      </c>
      <c r="B6149">
        <v>33</v>
      </c>
      <c r="C6149">
        <v>2024</v>
      </c>
      <c r="D6149" t="s">
        <v>257</v>
      </c>
      <c r="E6149" s="16">
        <v>221</v>
      </c>
      <c r="F6149" t="s">
        <v>237</v>
      </c>
      <c r="G6149" t="s">
        <v>227</v>
      </c>
      <c r="H6149" t="s">
        <v>121</v>
      </c>
    </row>
    <row r="6150" spans="1:8" x14ac:dyDescent="0.35">
      <c r="A6150" t="s">
        <v>62</v>
      </c>
      <c r="B6150">
        <v>34</v>
      </c>
      <c r="C6150">
        <v>2024</v>
      </c>
      <c r="D6150" t="s">
        <v>257</v>
      </c>
      <c r="E6150" s="16">
        <v>221</v>
      </c>
      <c r="F6150" t="s">
        <v>237</v>
      </c>
      <c r="G6150" t="s">
        <v>227</v>
      </c>
      <c r="H6150" t="s">
        <v>121</v>
      </c>
    </row>
    <row r="6151" spans="1:8" x14ac:dyDescent="0.35">
      <c r="A6151" t="s">
        <v>63</v>
      </c>
      <c r="B6151">
        <v>35</v>
      </c>
      <c r="C6151">
        <v>2024</v>
      </c>
      <c r="D6151" t="s">
        <v>257</v>
      </c>
      <c r="E6151" s="16">
        <v>221</v>
      </c>
      <c r="F6151" t="s">
        <v>237</v>
      </c>
      <c r="G6151" t="s">
        <v>227</v>
      </c>
      <c r="H6151" t="s">
        <v>121</v>
      </c>
    </row>
    <row r="6152" spans="1:8" x14ac:dyDescent="0.35">
      <c r="A6152" t="s">
        <v>64</v>
      </c>
      <c r="B6152">
        <v>36</v>
      </c>
      <c r="C6152">
        <v>2024</v>
      </c>
      <c r="D6152" t="s">
        <v>257</v>
      </c>
      <c r="E6152" s="16">
        <v>221</v>
      </c>
      <c r="F6152" t="s">
        <v>237</v>
      </c>
      <c r="G6152" t="s">
        <v>227</v>
      </c>
      <c r="H6152" t="s">
        <v>121</v>
      </c>
    </row>
    <row r="6153" spans="1:8" x14ac:dyDescent="0.35">
      <c r="A6153" t="s">
        <v>65</v>
      </c>
      <c r="B6153">
        <v>37</v>
      </c>
      <c r="C6153">
        <v>2024</v>
      </c>
      <c r="D6153" t="s">
        <v>257</v>
      </c>
      <c r="E6153" s="16">
        <v>221</v>
      </c>
      <c r="F6153" t="s">
        <v>237</v>
      </c>
      <c r="G6153" t="s">
        <v>227</v>
      </c>
      <c r="H6153" t="s">
        <v>121</v>
      </c>
    </row>
    <row r="6154" spans="1:8" x14ac:dyDescent="0.35">
      <c r="A6154" t="s">
        <v>66</v>
      </c>
      <c r="B6154">
        <v>38</v>
      </c>
      <c r="C6154">
        <v>2024</v>
      </c>
      <c r="D6154" t="s">
        <v>257</v>
      </c>
      <c r="E6154" s="16">
        <v>221</v>
      </c>
      <c r="F6154" t="s">
        <v>237</v>
      </c>
      <c r="G6154" t="s">
        <v>227</v>
      </c>
      <c r="H6154" t="s">
        <v>121</v>
      </c>
    </row>
    <row r="6155" spans="1:8" x14ac:dyDescent="0.35">
      <c r="A6155" t="s">
        <v>67</v>
      </c>
      <c r="B6155">
        <v>39</v>
      </c>
      <c r="C6155">
        <v>2024</v>
      </c>
      <c r="D6155" t="s">
        <v>257</v>
      </c>
      <c r="E6155" s="16">
        <v>221</v>
      </c>
      <c r="F6155" t="s">
        <v>237</v>
      </c>
      <c r="G6155" t="s">
        <v>227</v>
      </c>
      <c r="H6155" t="s">
        <v>121</v>
      </c>
    </row>
    <row r="6156" spans="1:8" x14ac:dyDescent="0.35">
      <c r="A6156" t="s">
        <v>68</v>
      </c>
      <c r="B6156">
        <v>40</v>
      </c>
      <c r="C6156">
        <v>2024</v>
      </c>
      <c r="D6156" t="s">
        <v>257</v>
      </c>
      <c r="E6156" s="16">
        <v>221</v>
      </c>
      <c r="F6156" t="s">
        <v>237</v>
      </c>
      <c r="G6156" t="s">
        <v>227</v>
      </c>
      <c r="H6156" t="s">
        <v>121</v>
      </c>
    </row>
    <row r="6157" spans="1:8" x14ac:dyDescent="0.35">
      <c r="A6157" t="s">
        <v>69</v>
      </c>
      <c r="B6157">
        <v>41</v>
      </c>
      <c r="C6157">
        <v>2024</v>
      </c>
      <c r="D6157" t="s">
        <v>257</v>
      </c>
      <c r="E6157" s="16">
        <v>221</v>
      </c>
      <c r="F6157" t="s">
        <v>237</v>
      </c>
      <c r="G6157" t="s">
        <v>227</v>
      </c>
      <c r="H6157" t="s">
        <v>121</v>
      </c>
    </row>
    <row r="6158" spans="1:8" x14ac:dyDescent="0.35">
      <c r="A6158" t="s">
        <v>70</v>
      </c>
      <c r="B6158">
        <v>42</v>
      </c>
      <c r="C6158">
        <v>2024</v>
      </c>
      <c r="D6158" t="s">
        <v>257</v>
      </c>
      <c r="E6158" s="16">
        <v>221</v>
      </c>
      <c r="F6158" t="s">
        <v>237</v>
      </c>
      <c r="G6158" t="s">
        <v>227</v>
      </c>
      <c r="H6158" t="s">
        <v>121</v>
      </c>
    </row>
    <row r="6159" spans="1:8" x14ac:dyDescent="0.35">
      <c r="A6159" t="s">
        <v>71</v>
      </c>
      <c r="B6159">
        <v>44</v>
      </c>
      <c r="C6159">
        <v>2024</v>
      </c>
      <c r="D6159" t="s">
        <v>257</v>
      </c>
      <c r="E6159" s="16">
        <v>221</v>
      </c>
      <c r="F6159" t="s">
        <v>237</v>
      </c>
      <c r="G6159" t="s">
        <v>227</v>
      </c>
      <c r="H6159" t="s">
        <v>121</v>
      </c>
    </row>
    <row r="6160" spans="1:8" x14ac:dyDescent="0.35">
      <c r="A6160" t="s">
        <v>72</v>
      </c>
      <c r="B6160">
        <v>45</v>
      </c>
      <c r="C6160">
        <v>2024</v>
      </c>
      <c r="D6160" t="s">
        <v>257</v>
      </c>
      <c r="E6160" s="16">
        <v>221</v>
      </c>
      <c r="F6160" t="s">
        <v>237</v>
      </c>
      <c r="G6160" t="s">
        <v>227</v>
      </c>
      <c r="H6160" t="s">
        <v>121</v>
      </c>
    </row>
    <row r="6161" spans="1:21" x14ac:dyDescent="0.35">
      <c r="A6161" t="s">
        <v>73</v>
      </c>
      <c r="B6161">
        <v>46</v>
      </c>
      <c r="C6161">
        <v>2024</v>
      </c>
      <c r="D6161" t="s">
        <v>257</v>
      </c>
      <c r="E6161" s="16">
        <v>221</v>
      </c>
      <c r="F6161" t="s">
        <v>237</v>
      </c>
      <c r="G6161" t="s">
        <v>227</v>
      </c>
      <c r="H6161" t="s">
        <v>121</v>
      </c>
    </row>
    <row r="6162" spans="1:21" x14ac:dyDescent="0.35">
      <c r="A6162" t="s">
        <v>74</v>
      </c>
      <c r="B6162">
        <v>47</v>
      </c>
      <c r="C6162">
        <v>2024</v>
      </c>
      <c r="D6162" t="s">
        <v>257</v>
      </c>
      <c r="E6162" s="16">
        <v>221</v>
      </c>
      <c r="F6162" t="s">
        <v>237</v>
      </c>
      <c r="G6162" t="s">
        <v>227</v>
      </c>
      <c r="H6162" t="s">
        <v>121</v>
      </c>
    </row>
    <row r="6163" spans="1:21" x14ac:dyDescent="0.35">
      <c r="A6163" t="s">
        <v>75</v>
      </c>
      <c r="B6163">
        <v>48</v>
      </c>
      <c r="C6163">
        <v>2024</v>
      </c>
      <c r="D6163" t="s">
        <v>257</v>
      </c>
      <c r="E6163" s="16">
        <v>221</v>
      </c>
      <c r="F6163" t="s">
        <v>237</v>
      </c>
      <c r="G6163" t="s">
        <v>227</v>
      </c>
      <c r="H6163" t="s">
        <v>121</v>
      </c>
    </row>
    <row r="6164" spans="1:21" x14ac:dyDescent="0.35">
      <c r="A6164" t="s">
        <v>76</v>
      </c>
      <c r="B6164">
        <v>49</v>
      </c>
      <c r="C6164">
        <v>2024</v>
      </c>
      <c r="D6164" t="s">
        <v>257</v>
      </c>
      <c r="E6164" s="16">
        <v>221</v>
      </c>
      <c r="F6164" t="s">
        <v>237</v>
      </c>
      <c r="G6164" t="s">
        <v>227</v>
      </c>
      <c r="H6164" t="s">
        <v>121</v>
      </c>
    </row>
    <row r="6165" spans="1:21" x14ac:dyDescent="0.35">
      <c r="A6165" t="s">
        <v>77</v>
      </c>
      <c r="B6165">
        <v>50</v>
      </c>
      <c r="C6165">
        <v>2024</v>
      </c>
      <c r="D6165" t="s">
        <v>257</v>
      </c>
      <c r="E6165" s="16">
        <v>221</v>
      </c>
      <c r="F6165" t="s">
        <v>237</v>
      </c>
      <c r="G6165" t="s">
        <v>227</v>
      </c>
      <c r="H6165" t="s">
        <v>121</v>
      </c>
    </row>
    <row r="6166" spans="1:21" x14ac:dyDescent="0.35">
      <c r="A6166" t="s">
        <v>78</v>
      </c>
      <c r="B6166">
        <v>51</v>
      </c>
      <c r="C6166">
        <v>2024</v>
      </c>
      <c r="D6166" t="s">
        <v>257</v>
      </c>
      <c r="E6166" s="16">
        <v>221</v>
      </c>
      <c r="F6166" t="s">
        <v>237</v>
      </c>
      <c r="G6166" t="s">
        <v>227</v>
      </c>
      <c r="H6166" t="s">
        <v>121</v>
      </c>
    </row>
    <row r="6167" spans="1:21" x14ac:dyDescent="0.35">
      <c r="A6167" t="s">
        <v>79</v>
      </c>
      <c r="B6167">
        <v>53</v>
      </c>
      <c r="C6167">
        <v>2024</v>
      </c>
      <c r="D6167" t="s">
        <v>257</v>
      </c>
      <c r="E6167" s="16">
        <v>221</v>
      </c>
      <c r="F6167" t="s">
        <v>237</v>
      </c>
      <c r="G6167" t="s">
        <v>227</v>
      </c>
      <c r="H6167" t="s">
        <v>121</v>
      </c>
    </row>
    <row r="6168" spans="1:21" x14ac:dyDescent="0.35">
      <c r="A6168" t="s">
        <v>80</v>
      </c>
      <c r="B6168">
        <v>54</v>
      </c>
      <c r="C6168">
        <v>2024</v>
      </c>
      <c r="D6168" t="s">
        <v>257</v>
      </c>
      <c r="E6168" s="16">
        <v>221</v>
      </c>
      <c r="F6168" t="s">
        <v>237</v>
      </c>
      <c r="G6168" t="s">
        <v>227</v>
      </c>
      <c r="H6168" t="s">
        <v>121</v>
      </c>
    </row>
    <row r="6169" spans="1:21" x14ac:dyDescent="0.35">
      <c r="A6169" t="s">
        <v>81</v>
      </c>
      <c r="B6169">
        <v>55</v>
      </c>
      <c r="C6169">
        <v>2024</v>
      </c>
      <c r="D6169" t="s">
        <v>257</v>
      </c>
      <c r="E6169" s="16">
        <v>221</v>
      </c>
      <c r="F6169" t="s">
        <v>237</v>
      </c>
      <c r="G6169" t="s">
        <v>227</v>
      </c>
      <c r="H6169" t="s">
        <v>121</v>
      </c>
    </row>
    <row r="6170" spans="1:21" x14ac:dyDescent="0.35">
      <c r="A6170" t="s">
        <v>82</v>
      </c>
      <c r="B6170">
        <v>56</v>
      </c>
      <c r="C6170">
        <v>2024</v>
      </c>
      <c r="D6170" t="s">
        <v>257</v>
      </c>
      <c r="E6170" s="16">
        <v>221</v>
      </c>
      <c r="F6170" t="s">
        <v>237</v>
      </c>
      <c r="G6170" t="s">
        <v>227</v>
      </c>
      <c r="H6170" t="s">
        <v>121</v>
      </c>
    </row>
    <row r="6171" spans="1:21" x14ac:dyDescent="0.35">
      <c r="A6171" t="s">
        <v>21</v>
      </c>
      <c r="B6171">
        <v>1</v>
      </c>
      <c r="C6171">
        <v>2024</v>
      </c>
      <c r="D6171" t="s">
        <v>258</v>
      </c>
      <c r="E6171" s="16">
        <v>222</v>
      </c>
      <c r="F6171" t="s">
        <v>237</v>
      </c>
      <c r="G6171" t="s">
        <v>227</v>
      </c>
      <c r="H6171" s="2" t="s">
        <v>25</v>
      </c>
      <c r="I6171">
        <v>700</v>
      </c>
      <c r="J6171" t="s">
        <v>106</v>
      </c>
      <c r="K6171">
        <v>10000</v>
      </c>
      <c r="L6171">
        <v>4</v>
      </c>
      <c r="M6171">
        <v>2</v>
      </c>
      <c r="N6171" t="s">
        <v>27</v>
      </c>
      <c r="O6171" t="s">
        <v>32</v>
      </c>
      <c r="Q6171" t="s">
        <v>32</v>
      </c>
      <c r="R6171" t="s">
        <v>32</v>
      </c>
      <c r="S6171">
        <v>30</v>
      </c>
      <c r="T6171">
        <v>150</v>
      </c>
      <c r="U6171" t="s">
        <v>39</v>
      </c>
    </row>
    <row r="6172" spans="1:21" x14ac:dyDescent="0.35">
      <c r="A6172" t="s">
        <v>30</v>
      </c>
      <c r="B6172">
        <v>2</v>
      </c>
      <c r="C6172">
        <v>2024</v>
      </c>
      <c r="D6172" t="s">
        <v>258</v>
      </c>
      <c r="E6172" s="16">
        <v>222</v>
      </c>
      <c r="F6172" t="s">
        <v>237</v>
      </c>
      <c r="G6172" t="s">
        <v>227</v>
      </c>
      <c r="H6172" s="2" t="s">
        <v>25</v>
      </c>
      <c r="I6172">
        <v>50</v>
      </c>
      <c r="J6172" t="s">
        <v>106</v>
      </c>
      <c r="K6172">
        <v>16000</v>
      </c>
      <c r="L6172">
        <v>4</v>
      </c>
      <c r="M6172" s="2">
        <v>0</v>
      </c>
      <c r="O6172" t="s">
        <v>27</v>
      </c>
      <c r="Q6172" t="s">
        <v>27</v>
      </c>
      <c r="R6172" t="s">
        <v>27</v>
      </c>
      <c r="S6172">
        <v>0</v>
      </c>
      <c r="T6172">
        <v>0</v>
      </c>
      <c r="U6172" t="s">
        <v>27</v>
      </c>
    </row>
    <row r="6173" spans="1:21" x14ac:dyDescent="0.35">
      <c r="A6173" t="s">
        <v>33</v>
      </c>
      <c r="B6173">
        <v>4</v>
      </c>
      <c r="C6173">
        <v>2024</v>
      </c>
      <c r="D6173" t="s">
        <v>258</v>
      </c>
      <c r="E6173" s="16">
        <v>222</v>
      </c>
      <c r="F6173" t="s">
        <v>237</v>
      </c>
      <c r="G6173" t="s">
        <v>227</v>
      </c>
      <c r="H6173" s="2" t="s">
        <v>25</v>
      </c>
      <c r="I6173">
        <v>325</v>
      </c>
      <c r="J6173" t="s">
        <v>106</v>
      </c>
      <c r="K6173">
        <v>8000</v>
      </c>
      <c r="L6173">
        <v>4</v>
      </c>
      <c r="M6173">
        <v>2</v>
      </c>
      <c r="N6173" t="s">
        <v>32</v>
      </c>
      <c r="O6173" t="s">
        <v>32</v>
      </c>
      <c r="Q6173" t="s">
        <v>32</v>
      </c>
      <c r="R6173" t="s">
        <v>27</v>
      </c>
      <c r="S6173">
        <v>0</v>
      </c>
      <c r="T6173">
        <v>150</v>
      </c>
      <c r="U6173" t="s">
        <v>39</v>
      </c>
    </row>
    <row r="6174" spans="1:21" x14ac:dyDescent="0.35">
      <c r="A6174" t="s">
        <v>34</v>
      </c>
      <c r="B6174">
        <v>5</v>
      </c>
      <c r="C6174">
        <v>2024</v>
      </c>
      <c r="D6174" t="s">
        <v>258</v>
      </c>
      <c r="E6174" s="16">
        <v>222</v>
      </c>
      <c r="F6174" t="s">
        <v>237</v>
      </c>
      <c r="G6174" t="s">
        <v>227</v>
      </c>
      <c r="H6174" s="2" t="s">
        <v>25</v>
      </c>
      <c r="I6174">
        <v>80</v>
      </c>
      <c r="J6174" t="s">
        <v>106</v>
      </c>
      <c r="K6174">
        <v>14000</v>
      </c>
      <c r="L6174">
        <v>4</v>
      </c>
      <c r="M6174">
        <v>1</v>
      </c>
      <c r="N6174" t="s">
        <v>32</v>
      </c>
      <c r="O6174" t="s">
        <v>27</v>
      </c>
      <c r="Q6174" t="s">
        <v>32</v>
      </c>
      <c r="R6174" t="s">
        <v>27</v>
      </c>
      <c r="S6174">
        <v>0</v>
      </c>
      <c r="T6174">
        <v>120</v>
      </c>
      <c r="U6174" t="s">
        <v>39</v>
      </c>
    </row>
    <row r="6175" spans="1:21" x14ac:dyDescent="0.35">
      <c r="A6175" t="s">
        <v>35</v>
      </c>
      <c r="B6175">
        <v>6</v>
      </c>
      <c r="C6175">
        <v>2024</v>
      </c>
      <c r="D6175" t="s">
        <v>258</v>
      </c>
      <c r="E6175" s="16">
        <v>222</v>
      </c>
      <c r="F6175" t="s">
        <v>237</v>
      </c>
      <c r="G6175" t="s">
        <v>227</v>
      </c>
      <c r="H6175" s="2" t="s">
        <v>25</v>
      </c>
      <c r="I6175">
        <v>175</v>
      </c>
      <c r="J6175" t="s">
        <v>106</v>
      </c>
      <c r="K6175">
        <v>10000</v>
      </c>
      <c r="L6175">
        <v>4</v>
      </c>
      <c r="M6175">
        <v>3</v>
      </c>
      <c r="N6175" t="s">
        <v>32</v>
      </c>
      <c r="O6175" t="s">
        <v>27</v>
      </c>
      <c r="Q6175" t="s">
        <v>27</v>
      </c>
      <c r="R6175" t="s">
        <v>27</v>
      </c>
      <c r="S6175">
        <v>0</v>
      </c>
      <c r="T6175">
        <v>180</v>
      </c>
      <c r="U6175" t="s">
        <v>29</v>
      </c>
    </row>
    <row r="6176" spans="1:21" x14ac:dyDescent="0.35">
      <c r="A6176" t="s">
        <v>36</v>
      </c>
      <c r="B6176">
        <v>8</v>
      </c>
      <c r="C6176">
        <v>2024</v>
      </c>
      <c r="D6176" t="s">
        <v>258</v>
      </c>
      <c r="E6176" s="16">
        <v>222</v>
      </c>
      <c r="F6176" t="s">
        <v>237</v>
      </c>
      <c r="G6176" t="s">
        <v>227</v>
      </c>
      <c r="H6176" s="2" t="s">
        <v>121</v>
      </c>
    </row>
    <row r="6177" spans="1:21" x14ac:dyDescent="0.35">
      <c r="A6177" t="s">
        <v>37</v>
      </c>
      <c r="B6177">
        <v>9</v>
      </c>
      <c r="C6177">
        <v>2024</v>
      </c>
      <c r="D6177" t="s">
        <v>258</v>
      </c>
      <c r="E6177" s="16">
        <v>222</v>
      </c>
      <c r="F6177" t="s">
        <v>237</v>
      </c>
      <c r="G6177" t="s">
        <v>227</v>
      </c>
      <c r="H6177" s="2" t="s">
        <v>121</v>
      </c>
    </row>
    <row r="6178" spans="1:21" x14ac:dyDescent="0.35">
      <c r="A6178" t="s">
        <v>38</v>
      </c>
      <c r="B6178">
        <v>10</v>
      </c>
      <c r="C6178">
        <v>2024</v>
      </c>
      <c r="D6178" t="s">
        <v>258</v>
      </c>
      <c r="E6178" s="16">
        <v>222</v>
      </c>
      <c r="F6178" t="s">
        <v>237</v>
      </c>
      <c r="G6178" t="s">
        <v>227</v>
      </c>
      <c r="H6178" s="2" t="s">
        <v>25</v>
      </c>
      <c r="I6178">
        <v>237</v>
      </c>
      <c r="J6178" t="s">
        <v>106</v>
      </c>
      <c r="K6178">
        <v>10000</v>
      </c>
      <c r="L6178">
        <v>4</v>
      </c>
      <c r="M6178">
        <v>2</v>
      </c>
      <c r="N6178" t="s">
        <v>27</v>
      </c>
      <c r="O6178" t="s">
        <v>27</v>
      </c>
      <c r="Q6178" t="s">
        <v>32</v>
      </c>
      <c r="R6178" t="s">
        <v>27</v>
      </c>
      <c r="S6178">
        <v>24</v>
      </c>
      <c r="T6178">
        <v>237</v>
      </c>
      <c r="U6178" t="s">
        <v>39</v>
      </c>
    </row>
    <row r="6179" spans="1:21" x14ac:dyDescent="0.35">
      <c r="A6179" t="s">
        <v>40</v>
      </c>
      <c r="B6179">
        <v>11</v>
      </c>
      <c r="C6179">
        <v>2024</v>
      </c>
      <c r="D6179" t="s">
        <v>258</v>
      </c>
      <c r="E6179" s="16">
        <v>222</v>
      </c>
      <c r="F6179" t="s">
        <v>237</v>
      </c>
      <c r="G6179" t="s">
        <v>227</v>
      </c>
      <c r="H6179" s="2" t="s">
        <v>121</v>
      </c>
    </row>
    <row r="6180" spans="1:21" x14ac:dyDescent="0.35">
      <c r="A6180" t="s">
        <v>41</v>
      </c>
      <c r="B6180">
        <v>12</v>
      </c>
      <c r="C6180">
        <v>2024</v>
      </c>
      <c r="D6180" t="s">
        <v>258</v>
      </c>
      <c r="E6180" s="16">
        <v>222</v>
      </c>
      <c r="F6180" t="s">
        <v>237</v>
      </c>
      <c r="G6180" t="s">
        <v>227</v>
      </c>
      <c r="H6180" s="2" t="s">
        <v>25</v>
      </c>
      <c r="I6180">
        <v>302.5</v>
      </c>
      <c r="J6180" t="s">
        <v>106</v>
      </c>
      <c r="K6180">
        <v>10000</v>
      </c>
      <c r="L6180">
        <v>4</v>
      </c>
      <c r="M6180">
        <v>2</v>
      </c>
      <c r="N6180" t="s">
        <v>27</v>
      </c>
      <c r="O6180" t="s">
        <v>27</v>
      </c>
      <c r="P6180">
        <v>18</v>
      </c>
      <c r="Q6180" t="s">
        <v>27</v>
      </c>
      <c r="R6180" t="s">
        <v>27</v>
      </c>
      <c r="S6180">
        <v>0</v>
      </c>
      <c r="T6180">
        <v>125</v>
      </c>
      <c r="U6180" t="s">
        <v>29</v>
      </c>
    </row>
    <row r="6181" spans="1:21" x14ac:dyDescent="0.35">
      <c r="A6181" t="s">
        <v>42</v>
      </c>
      <c r="B6181">
        <v>13</v>
      </c>
      <c r="C6181">
        <v>2024</v>
      </c>
      <c r="D6181" t="s">
        <v>258</v>
      </c>
      <c r="E6181" s="16">
        <v>222</v>
      </c>
      <c r="F6181" t="s">
        <v>237</v>
      </c>
      <c r="G6181" t="s">
        <v>227</v>
      </c>
      <c r="H6181" s="2" t="s">
        <v>25</v>
      </c>
      <c r="I6181">
        <v>30</v>
      </c>
      <c r="J6181" t="s">
        <v>106</v>
      </c>
      <c r="K6181">
        <v>14000</v>
      </c>
      <c r="L6181">
        <v>4</v>
      </c>
      <c r="M6181">
        <v>2</v>
      </c>
      <c r="N6181" t="s">
        <v>27</v>
      </c>
      <c r="O6181" t="s">
        <v>32</v>
      </c>
      <c r="P6181">
        <v>18</v>
      </c>
      <c r="Q6181" t="s">
        <v>32</v>
      </c>
      <c r="R6181" t="s">
        <v>27</v>
      </c>
      <c r="S6181">
        <v>0</v>
      </c>
      <c r="T6181">
        <v>90</v>
      </c>
      <c r="U6181" t="s">
        <v>39</v>
      </c>
    </row>
    <row r="6182" spans="1:21" x14ac:dyDescent="0.35">
      <c r="A6182" t="s">
        <v>43</v>
      </c>
      <c r="B6182">
        <v>15</v>
      </c>
      <c r="C6182">
        <v>2024</v>
      </c>
      <c r="D6182" t="s">
        <v>258</v>
      </c>
      <c r="E6182" s="16">
        <v>222</v>
      </c>
      <c r="F6182" t="s">
        <v>237</v>
      </c>
      <c r="G6182" t="s">
        <v>227</v>
      </c>
      <c r="H6182" s="2" t="s">
        <v>121</v>
      </c>
    </row>
    <row r="6183" spans="1:21" x14ac:dyDescent="0.35">
      <c r="A6183" t="s">
        <v>44</v>
      </c>
      <c r="B6183">
        <v>16</v>
      </c>
      <c r="C6183">
        <v>2024</v>
      </c>
      <c r="D6183" t="s">
        <v>258</v>
      </c>
      <c r="E6183" s="16">
        <v>222</v>
      </c>
      <c r="F6183" t="s">
        <v>237</v>
      </c>
      <c r="G6183" t="s">
        <v>227</v>
      </c>
      <c r="H6183" s="2" t="s">
        <v>25</v>
      </c>
      <c r="I6183">
        <v>320</v>
      </c>
      <c r="J6183" t="s">
        <v>106</v>
      </c>
      <c r="K6183">
        <v>14000</v>
      </c>
      <c r="L6183">
        <v>4</v>
      </c>
      <c r="M6183">
        <v>2</v>
      </c>
      <c r="N6183" t="s">
        <v>27</v>
      </c>
      <c r="O6183" t="s">
        <v>32</v>
      </c>
      <c r="Q6183" t="s">
        <v>32</v>
      </c>
      <c r="R6183" t="s">
        <v>27</v>
      </c>
      <c r="S6183">
        <v>0</v>
      </c>
      <c r="T6183">
        <v>120</v>
      </c>
      <c r="U6183" t="s">
        <v>27</v>
      </c>
    </row>
    <row r="6184" spans="1:21" x14ac:dyDescent="0.35">
      <c r="A6184" t="s">
        <v>45</v>
      </c>
      <c r="B6184">
        <v>17</v>
      </c>
      <c r="C6184">
        <v>2024</v>
      </c>
      <c r="D6184" t="s">
        <v>258</v>
      </c>
      <c r="E6184" s="16">
        <v>222</v>
      </c>
      <c r="F6184" t="s">
        <v>237</v>
      </c>
      <c r="G6184" t="s">
        <v>227</v>
      </c>
      <c r="H6184" s="2" t="s">
        <v>25</v>
      </c>
      <c r="I6184">
        <v>250</v>
      </c>
      <c r="J6184" t="s">
        <v>106</v>
      </c>
      <c r="K6184">
        <v>8000</v>
      </c>
      <c r="L6184">
        <v>4</v>
      </c>
      <c r="M6184">
        <v>2</v>
      </c>
      <c r="N6184" t="s">
        <v>32</v>
      </c>
      <c r="O6184" t="s">
        <v>27</v>
      </c>
      <c r="Q6184" t="s">
        <v>32</v>
      </c>
      <c r="R6184" t="s">
        <v>27</v>
      </c>
      <c r="S6184">
        <v>0</v>
      </c>
      <c r="T6184">
        <v>150</v>
      </c>
      <c r="U6184" t="s">
        <v>29</v>
      </c>
    </row>
    <row r="6185" spans="1:21" x14ac:dyDescent="0.35">
      <c r="A6185" t="s">
        <v>46</v>
      </c>
      <c r="B6185">
        <v>18</v>
      </c>
      <c r="C6185">
        <v>2024</v>
      </c>
      <c r="D6185" t="s">
        <v>258</v>
      </c>
      <c r="E6185" s="16">
        <v>222</v>
      </c>
      <c r="F6185" t="s">
        <v>237</v>
      </c>
      <c r="G6185" t="s">
        <v>227</v>
      </c>
      <c r="H6185" s="2" t="s">
        <v>25</v>
      </c>
      <c r="I6185">
        <v>160</v>
      </c>
      <c r="J6185" t="s">
        <v>106</v>
      </c>
      <c r="K6185">
        <v>10000</v>
      </c>
      <c r="L6185">
        <v>4</v>
      </c>
      <c r="M6185">
        <v>2</v>
      </c>
      <c r="N6185" t="s">
        <v>27</v>
      </c>
      <c r="O6185" t="s">
        <v>27</v>
      </c>
      <c r="Q6185" t="s">
        <v>27</v>
      </c>
      <c r="R6185" t="s">
        <v>27</v>
      </c>
      <c r="S6185">
        <v>0</v>
      </c>
      <c r="T6185">
        <v>100</v>
      </c>
      <c r="U6185" t="s">
        <v>27</v>
      </c>
    </row>
    <row r="6186" spans="1:21" x14ac:dyDescent="0.35">
      <c r="A6186" t="s">
        <v>47</v>
      </c>
      <c r="B6186">
        <v>19</v>
      </c>
      <c r="C6186">
        <v>2024</v>
      </c>
      <c r="D6186" t="s">
        <v>258</v>
      </c>
      <c r="E6186" s="16">
        <v>222</v>
      </c>
      <c r="F6186" t="s">
        <v>237</v>
      </c>
      <c r="G6186" t="s">
        <v>227</v>
      </c>
      <c r="H6186" s="2" t="s">
        <v>121</v>
      </c>
    </row>
    <row r="6187" spans="1:21" x14ac:dyDescent="0.35">
      <c r="A6187" t="s">
        <v>48</v>
      </c>
      <c r="B6187">
        <v>20</v>
      </c>
      <c r="C6187">
        <v>2024</v>
      </c>
      <c r="D6187" t="s">
        <v>258</v>
      </c>
      <c r="E6187" s="16">
        <v>222</v>
      </c>
      <c r="F6187" t="s">
        <v>237</v>
      </c>
      <c r="G6187" t="s">
        <v>227</v>
      </c>
      <c r="H6187" s="2" t="s">
        <v>25</v>
      </c>
      <c r="I6187">
        <v>60</v>
      </c>
      <c r="J6187" t="s">
        <v>106</v>
      </c>
      <c r="K6187">
        <v>8000</v>
      </c>
      <c r="L6187">
        <v>4</v>
      </c>
      <c r="M6187">
        <v>2</v>
      </c>
      <c r="N6187" t="s">
        <v>27</v>
      </c>
      <c r="O6187" t="s">
        <v>32</v>
      </c>
      <c r="Q6187" t="s">
        <v>27</v>
      </c>
      <c r="R6187" t="s">
        <v>27</v>
      </c>
      <c r="S6187">
        <v>30</v>
      </c>
      <c r="T6187">
        <v>70</v>
      </c>
      <c r="U6187" t="s">
        <v>39</v>
      </c>
    </row>
    <row r="6188" spans="1:21" x14ac:dyDescent="0.35">
      <c r="A6188" t="s">
        <v>49</v>
      </c>
      <c r="B6188">
        <v>21</v>
      </c>
      <c r="C6188">
        <v>2024</v>
      </c>
      <c r="D6188" t="s">
        <v>258</v>
      </c>
      <c r="E6188" s="16">
        <v>222</v>
      </c>
      <c r="F6188" t="s">
        <v>237</v>
      </c>
      <c r="G6188" t="s">
        <v>227</v>
      </c>
      <c r="H6188" s="2" t="s">
        <v>25</v>
      </c>
      <c r="I6188">
        <v>150</v>
      </c>
      <c r="J6188" t="s">
        <v>106</v>
      </c>
      <c r="K6188">
        <v>10000</v>
      </c>
      <c r="L6188">
        <v>4</v>
      </c>
      <c r="M6188">
        <v>2</v>
      </c>
      <c r="N6188" t="s">
        <v>27</v>
      </c>
      <c r="O6188" t="s">
        <v>27</v>
      </c>
      <c r="Q6188" t="s">
        <v>27</v>
      </c>
      <c r="R6188" t="s">
        <v>27</v>
      </c>
      <c r="S6188">
        <v>0</v>
      </c>
      <c r="T6188">
        <v>175</v>
      </c>
      <c r="U6188" t="s">
        <v>29</v>
      </c>
    </row>
    <row r="6189" spans="1:21" x14ac:dyDescent="0.35">
      <c r="A6189" t="s">
        <v>50</v>
      </c>
      <c r="B6189">
        <v>22</v>
      </c>
      <c r="C6189">
        <v>2024</v>
      </c>
      <c r="D6189" t="s">
        <v>258</v>
      </c>
      <c r="E6189" s="16">
        <v>222</v>
      </c>
      <c r="F6189" t="s">
        <v>237</v>
      </c>
      <c r="G6189" t="s">
        <v>227</v>
      </c>
      <c r="H6189" s="2" t="s">
        <v>25</v>
      </c>
      <c r="I6189">
        <v>200</v>
      </c>
      <c r="J6189" t="s">
        <v>106</v>
      </c>
      <c r="K6189">
        <v>10000</v>
      </c>
      <c r="L6189">
        <v>4</v>
      </c>
      <c r="M6189">
        <v>2</v>
      </c>
      <c r="N6189" t="s">
        <v>27</v>
      </c>
      <c r="O6189" t="s">
        <v>27</v>
      </c>
      <c r="Q6189" t="s">
        <v>32</v>
      </c>
      <c r="R6189" t="s">
        <v>27</v>
      </c>
      <c r="S6189">
        <v>30</v>
      </c>
      <c r="T6189">
        <v>300</v>
      </c>
      <c r="U6189" t="s">
        <v>39</v>
      </c>
    </row>
    <row r="6190" spans="1:21" x14ac:dyDescent="0.35">
      <c r="A6190" t="s">
        <v>51</v>
      </c>
      <c r="B6190">
        <v>23</v>
      </c>
      <c r="C6190">
        <v>2024</v>
      </c>
      <c r="D6190" t="s">
        <v>258</v>
      </c>
      <c r="E6190" s="16">
        <v>222</v>
      </c>
      <c r="F6190" t="s">
        <v>237</v>
      </c>
      <c r="G6190" t="s">
        <v>227</v>
      </c>
      <c r="H6190" s="2" t="s">
        <v>25</v>
      </c>
      <c r="I6190">
        <v>216</v>
      </c>
      <c r="J6190" t="s">
        <v>106</v>
      </c>
      <c r="K6190">
        <v>14000</v>
      </c>
      <c r="L6190">
        <v>4</v>
      </c>
      <c r="M6190">
        <v>3</v>
      </c>
      <c r="N6190" t="s">
        <v>32</v>
      </c>
      <c r="O6190" t="s">
        <v>27</v>
      </c>
      <c r="Q6190" t="s">
        <v>27</v>
      </c>
      <c r="R6190" t="s">
        <v>27</v>
      </c>
      <c r="S6190">
        <v>0</v>
      </c>
      <c r="T6190">
        <v>340</v>
      </c>
      <c r="U6190" t="s">
        <v>39</v>
      </c>
    </row>
    <row r="6191" spans="1:21" x14ac:dyDescent="0.35">
      <c r="A6191" t="s">
        <v>52</v>
      </c>
      <c r="B6191">
        <v>24</v>
      </c>
      <c r="C6191">
        <v>2024</v>
      </c>
      <c r="D6191" t="s">
        <v>258</v>
      </c>
      <c r="E6191" s="16">
        <v>222</v>
      </c>
      <c r="F6191" t="s">
        <v>237</v>
      </c>
      <c r="G6191" t="s">
        <v>227</v>
      </c>
      <c r="H6191" s="2" t="s">
        <v>121</v>
      </c>
    </row>
    <row r="6192" spans="1:21" x14ac:dyDescent="0.35">
      <c r="A6192" t="s">
        <v>53</v>
      </c>
      <c r="B6192">
        <v>25</v>
      </c>
      <c r="C6192">
        <v>2024</v>
      </c>
      <c r="D6192" t="s">
        <v>258</v>
      </c>
      <c r="E6192" s="16">
        <v>222</v>
      </c>
      <c r="F6192" t="s">
        <v>237</v>
      </c>
      <c r="G6192" t="s">
        <v>227</v>
      </c>
      <c r="H6192" s="2" t="s">
        <v>121</v>
      </c>
    </row>
    <row r="6193" spans="1:21" x14ac:dyDescent="0.35">
      <c r="A6193" t="s">
        <v>54</v>
      </c>
      <c r="B6193">
        <v>26</v>
      </c>
      <c r="C6193">
        <v>2024</v>
      </c>
      <c r="D6193" t="s">
        <v>258</v>
      </c>
      <c r="E6193" s="16">
        <v>222</v>
      </c>
      <c r="F6193" t="s">
        <v>237</v>
      </c>
      <c r="G6193" t="s">
        <v>227</v>
      </c>
      <c r="H6193" s="2" t="s">
        <v>121</v>
      </c>
    </row>
    <row r="6194" spans="1:21" x14ac:dyDescent="0.35">
      <c r="A6194" t="s">
        <v>55</v>
      </c>
      <c r="B6194">
        <v>27</v>
      </c>
      <c r="C6194">
        <v>2024</v>
      </c>
      <c r="D6194" t="s">
        <v>258</v>
      </c>
      <c r="E6194" s="16">
        <v>222</v>
      </c>
      <c r="F6194" t="s">
        <v>237</v>
      </c>
      <c r="G6194" t="s">
        <v>227</v>
      </c>
      <c r="H6194" s="2" t="s">
        <v>25</v>
      </c>
      <c r="I6194">
        <v>195</v>
      </c>
      <c r="J6194" t="s">
        <v>106</v>
      </c>
      <c r="K6194">
        <v>10000</v>
      </c>
      <c r="L6194">
        <v>4</v>
      </c>
      <c r="M6194">
        <v>2</v>
      </c>
      <c r="N6194" t="s">
        <v>27</v>
      </c>
      <c r="O6194" t="s">
        <v>27</v>
      </c>
      <c r="Q6194" t="s">
        <v>32</v>
      </c>
      <c r="R6194" t="s">
        <v>27</v>
      </c>
      <c r="S6194">
        <v>24</v>
      </c>
      <c r="T6194">
        <v>120</v>
      </c>
      <c r="U6194" t="s">
        <v>39</v>
      </c>
    </row>
    <row r="6195" spans="1:21" x14ac:dyDescent="0.35">
      <c r="A6195" t="s">
        <v>56</v>
      </c>
      <c r="B6195">
        <v>28</v>
      </c>
      <c r="C6195">
        <v>2024</v>
      </c>
      <c r="D6195" t="s">
        <v>258</v>
      </c>
      <c r="E6195" s="16">
        <v>222</v>
      </c>
      <c r="F6195" t="s">
        <v>237</v>
      </c>
      <c r="G6195" t="s">
        <v>227</v>
      </c>
      <c r="H6195" s="2" t="s">
        <v>25</v>
      </c>
      <c r="I6195">
        <v>200</v>
      </c>
      <c r="J6195" t="s">
        <v>106</v>
      </c>
      <c r="K6195">
        <v>8000</v>
      </c>
      <c r="L6195">
        <v>4</v>
      </c>
      <c r="M6195">
        <v>2</v>
      </c>
      <c r="N6195" t="s">
        <v>27</v>
      </c>
      <c r="O6195" t="s">
        <v>27</v>
      </c>
      <c r="Q6195" t="s">
        <v>27</v>
      </c>
      <c r="R6195" t="s">
        <v>32</v>
      </c>
      <c r="S6195">
        <v>0</v>
      </c>
      <c r="T6195">
        <v>400</v>
      </c>
      <c r="U6195" t="s">
        <v>39</v>
      </c>
    </row>
    <row r="6196" spans="1:21" x14ac:dyDescent="0.35">
      <c r="A6196" t="s">
        <v>57</v>
      </c>
      <c r="B6196">
        <v>29</v>
      </c>
      <c r="C6196">
        <v>2024</v>
      </c>
      <c r="D6196" t="s">
        <v>258</v>
      </c>
      <c r="E6196" s="16">
        <v>222</v>
      </c>
      <c r="F6196" t="s">
        <v>237</v>
      </c>
      <c r="G6196" t="s">
        <v>227</v>
      </c>
      <c r="H6196" s="2" t="s">
        <v>25</v>
      </c>
      <c r="I6196">
        <v>125</v>
      </c>
      <c r="J6196" t="s">
        <v>106</v>
      </c>
      <c r="K6196">
        <v>6000</v>
      </c>
      <c r="L6196">
        <v>4</v>
      </c>
      <c r="M6196">
        <v>2</v>
      </c>
      <c r="N6196" t="s">
        <v>27</v>
      </c>
      <c r="O6196" t="s">
        <v>27</v>
      </c>
      <c r="Q6196" t="s">
        <v>27</v>
      </c>
      <c r="R6196" t="s">
        <v>27</v>
      </c>
      <c r="S6196">
        <v>0</v>
      </c>
      <c r="T6196">
        <v>250</v>
      </c>
      <c r="U6196" t="s">
        <v>39</v>
      </c>
    </row>
    <row r="6197" spans="1:21" x14ac:dyDescent="0.35">
      <c r="A6197" t="s">
        <v>58</v>
      </c>
      <c r="B6197">
        <v>30</v>
      </c>
      <c r="C6197">
        <v>2024</v>
      </c>
      <c r="D6197" t="s">
        <v>258</v>
      </c>
      <c r="E6197" s="16">
        <v>222</v>
      </c>
      <c r="F6197" t="s">
        <v>237</v>
      </c>
      <c r="G6197" t="s">
        <v>227</v>
      </c>
      <c r="H6197" s="2" t="s">
        <v>121</v>
      </c>
    </row>
    <row r="6198" spans="1:21" x14ac:dyDescent="0.35">
      <c r="A6198" t="s">
        <v>59</v>
      </c>
      <c r="B6198">
        <v>31</v>
      </c>
      <c r="C6198">
        <v>2024</v>
      </c>
      <c r="D6198" t="s">
        <v>258</v>
      </c>
      <c r="E6198" s="16">
        <v>222</v>
      </c>
      <c r="F6198" t="s">
        <v>237</v>
      </c>
      <c r="G6198" t="s">
        <v>227</v>
      </c>
      <c r="H6198" s="2" t="s">
        <v>25</v>
      </c>
      <c r="I6198">
        <v>100</v>
      </c>
      <c r="J6198" t="s">
        <v>106</v>
      </c>
      <c r="K6198">
        <v>10000</v>
      </c>
      <c r="L6198">
        <v>4</v>
      </c>
      <c r="M6198">
        <v>2</v>
      </c>
      <c r="N6198" t="s">
        <v>27</v>
      </c>
      <c r="O6198" t="s">
        <v>27</v>
      </c>
      <c r="Q6198" t="s">
        <v>27</v>
      </c>
      <c r="R6198" t="s">
        <v>27</v>
      </c>
      <c r="S6198">
        <v>0</v>
      </c>
      <c r="T6198">
        <v>130</v>
      </c>
      <c r="U6198" t="s">
        <v>39</v>
      </c>
    </row>
    <row r="6199" spans="1:21" x14ac:dyDescent="0.35">
      <c r="A6199" t="s">
        <v>60</v>
      </c>
      <c r="B6199">
        <v>32</v>
      </c>
      <c r="C6199">
        <v>2024</v>
      </c>
      <c r="D6199" t="s">
        <v>258</v>
      </c>
      <c r="E6199" s="16">
        <v>222</v>
      </c>
      <c r="F6199" t="s">
        <v>237</v>
      </c>
      <c r="G6199" t="s">
        <v>227</v>
      </c>
      <c r="H6199" s="2" t="s">
        <v>121</v>
      </c>
    </row>
    <row r="6200" spans="1:21" x14ac:dyDescent="0.35">
      <c r="A6200" t="s">
        <v>61</v>
      </c>
      <c r="B6200">
        <v>33</v>
      </c>
      <c r="C6200">
        <v>2024</v>
      </c>
      <c r="D6200" t="s">
        <v>258</v>
      </c>
      <c r="E6200" s="16">
        <v>222</v>
      </c>
      <c r="F6200" t="s">
        <v>237</v>
      </c>
      <c r="G6200" t="s">
        <v>227</v>
      </c>
      <c r="H6200" s="2" t="s">
        <v>25</v>
      </c>
      <c r="I6200">
        <v>225</v>
      </c>
      <c r="J6200" t="s">
        <v>106</v>
      </c>
      <c r="K6200">
        <v>10000</v>
      </c>
      <c r="L6200">
        <v>4</v>
      </c>
      <c r="M6200">
        <v>2</v>
      </c>
      <c r="N6200" t="s">
        <v>27</v>
      </c>
      <c r="O6200" t="s">
        <v>32</v>
      </c>
      <c r="Q6200" t="s">
        <v>27</v>
      </c>
      <c r="R6200" t="s">
        <v>27</v>
      </c>
      <c r="S6200">
        <v>24</v>
      </c>
      <c r="T6200">
        <v>150</v>
      </c>
      <c r="U6200" t="s">
        <v>29</v>
      </c>
    </row>
    <row r="6201" spans="1:21" x14ac:dyDescent="0.35">
      <c r="A6201" t="s">
        <v>62</v>
      </c>
      <c r="B6201">
        <v>34</v>
      </c>
      <c r="C6201">
        <v>2024</v>
      </c>
      <c r="D6201" t="s">
        <v>258</v>
      </c>
      <c r="E6201" s="16">
        <v>222</v>
      </c>
      <c r="F6201" t="s">
        <v>237</v>
      </c>
      <c r="G6201" t="s">
        <v>227</v>
      </c>
      <c r="H6201" s="2" t="s">
        <v>121</v>
      </c>
    </row>
    <row r="6202" spans="1:21" x14ac:dyDescent="0.35">
      <c r="A6202" t="s">
        <v>63</v>
      </c>
      <c r="B6202">
        <v>35</v>
      </c>
      <c r="C6202">
        <v>2024</v>
      </c>
      <c r="D6202" t="s">
        <v>258</v>
      </c>
      <c r="E6202" s="16">
        <v>222</v>
      </c>
      <c r="F6202" t="s">
        <v>237</v>
      </c>
      <c r="G6202" t="s">
        <v>227</v>
      </c>
      <c r="H6202" s="2" t="s">
        <v>121</v>
      </c>
    </row>
    <row r="6203" spans="1:21" x14ac:dyDescent="0.35">
      <c r="A6203" t="s">
        <v>64</v>
      </c>
      <c r="B6203">
        <v>36</v>
      </c>
      <c r="C6203">
        <v>2024</v>
      </c>
      <c r="D6203" t="s">
        <v>258</v>
      </c>
      <c r="E6203" s="16">
        <v>222</v>
      </c>
      <c r="F6203" t="s">
        <v>237</v>
      </c>
      <c r="G6203" t="s">
        <v>227</v>
      </c>
      <c r="H6203" s="2" t="s">
        <v>25</v>
      </c>
      <c r="I6203">
        <v>430</v>
      </c>
      <c r="J6203" t="s">
        <v>106</v>
      </c>
      <c r="K6203">
        <v>10000</v>
      </c>
      <c r="L6203">
        <v>4</v>
      </c>
      <c r="M6203">
        <v>2</v>
      </c>
      <c r="N6203" t="s">
        <v>27</v>
      </c>
      <c r="O6203" t="s">
        <v>32</v>
      </c>
      <c r="P6203">
        <v>21</v>
      </c>
      <c r="Q6203" t="s">
        <v>32</v>
      </c>
      <c r="R6203" t="s">
        <v>27</v>
      </c>
      <c r="S6203" s="2">
        <v>24</v>
      </c>
      <c r="T6203">
        <v>140</v>
      </c>
      <c r="U6203" t="s">
        <v>29</v>
      </c>
    </row>
    <row r="6204" spans="1:21" x14ac:dyDescent="0.35">
      <c r="A6204" t="s">
        <v>65</v>
      </c>
      <c r="B6204">
        <v>37</v>
      </c>
      <c r="C6204">
        <v>2024</v>
      </c>
      <c r="D6204" t="s">
        <v>258</v>
      </c>
      <c r="E6204" s="16">
        <v>222</v>
      </c>
      <c r="F6204" t="s">
        <v>237</v>
      </c>
      <c r="G6204" t="s">
        <v>227</v>
      </c>
      <c r="H6204" s="2" t="s">
        <v>25</v>
      </c>
      <c r="I6204">
        <v>55</v>
      </c>
      <c r="J6204" t="s">
        <v>106</v>
      </c>
      <c r="K6204">
        <v>10000</v>
      </c>
      <c r="L6204">
        <v>4</v>
      </c>
      <c r="M6204">
        <v>2</v>
      </c>
      <c r="N6204" t="s">
        <v>27</v>
      </c>
      <c r="O6204" t="s">
        <v>27</v>
      </c>
      <c r="Q6204" t="s">
        <v>32</v>
      </c>
      <c r="R6204" t="s">
        <v>27</v>
      </c>
      <c r="S6204">
        <v>24</v>
      </c>
      <c r="T6204">
        <v>170</v>
      </c>
      <c r="U6204" t="s">
        <v>29</v>
      </c>
    </row>
    <row r="6205" spans="1:21" x14ac:dyDescent="0.35">
      <c r="A6205" t="s">
        <v>66</v>
      </c>
      <c r="B6205">
        <v>38</v>
      </c>
      <c r="C6205">
        <v>2024</v>
      </c>
      <c r="D6205" t="s">
        <v>258</v>
      </c>
      <c r="E6205" s="16">
        <v>222</v>
      </c>
      <c r="F6205" t="s">
        <v>237</v>
      </c>
      <c r="G6205" t="s">
        <v>227</v>
      </c>
      <c r="H6205" s="2" t="s">
        <v>121</v>
      </c>
    </row>
    <row r="6206" spans="1:21" x14ac:dyDescent="0.35">
      <c r="A6206" t="s">
        <v>67</v>
      </c>
      <c r="B6206">
        <v>39</v>
      </c>
      <c r="C6206">
        <v>2024</v>
      </c>
      <c r="D6206" t="s">
        <v>258</v>
      </c>
      <c r="E6206" s="16">
        <v>222</v>
      </c>
      <c r="F6206" t="s">
        <v>237</v>
      </c>
      <c r="G6206" t="s">
        <v>227</v>
      </c>
      <c r="H6206" s="2" t="s">
        <v>121</v>
      </c>
    </row>
    <row r="6207" spans="1:21" x14ac:dyDescent="0.35">
      <c r="A6207" t="s">
        <v>68</v>
      </c>
      <c r="B6207">
        <v>40</v>
      </c>
      <c r="C6207">
        <v>2024</v>
      </c>
      <c r="D6207" t="s">
        <v>258</v>
      </c>
      <c r="E6207" s="16">
        <v>222</v>
      </c>
      <c r="F6207" t="s">
        <v>237</v>
      </c>
      <c r="G6207" t="s">
        <v>227</v>
      </c>
      <c r="H6207" s="2" t="s">
        <v>121</v>
      </c>
    </row>
    <row r="6208" spans="1:21" x14ac:dyDescent="0.35">
      <c r="A6208" t="s">
        <v>69</v>
      </c>
      <c r="B6208">
        <v>41</v>
      </c>
      <c r="C6208">
        <v>2024</v>
      </c>
      <c r="D6208" t="s">
        <v>258</v>
      </c>
      <c r="E6208" s="16">
        <v>222</v>
      </c>
      <c r="F6208" t="s">
        <v>237</v>
      </c>
      <c r="G6208" t="s">
        <v>227</v>
      </c>
      <c r="H6208" s="2" t="s">
        <v>25</v>
      </c>
      <c r="I6208">
        <v>395</v>
      </c>
      <c r="J6208" t="s">
        <v>106</v>
      </c>
      <c r="K6208">
        <v>14000</v>
      </c>
      <c r="L6208">
        <v>4</v>
      </c>
      <c r="M6208">
        <v>2</v>
      </c>
      <c r="N6208" t="s">
        <v>27</v>
      </c>
      <c r="O6208" t="s">
        <v>27</v>
      </c>
      <c r="Q6208" t="s">
        <v>27</v>
      </c>
      <c r="R6208" t="s">
        <v>27</v>
      </c>
      <c r="S6208">
        <v>16</v>
      </c>
      <c r="T6208">
        <v>480</v>
      </c>
      <c r="U6208" t="s">
        <v>29</v>
      </c>
    </row>
    <row r="6209" spans="1:21" x14ac:dyDescent="0.35">
      <c r="A6209" t="s">
        <v>70</v>
      </c>
      <c r="B6209">
        <v>42</v>
      </c>
      <c r="C6209">
        <v>2024</v>
      </c>
      <c r="D6209" t="s">
        <v>258</v>
      </c>
      <c r="E6209" s="16">
        <v>222</v>
      </c>
      <c r="F6209" t="s">
        <v>237</v>
      </c>
      <c r="G6209" t="s">
        <v>227</v>
      </c>
      <c r="H6209" s="2" t="s">
        <v>25</v>
      </c>
      <c r="I6209">
        <v>100</v>
      </c>
      <c r="J6209" t="s">
        <v>106</v>
      </c>
      <c r="K6209">
        <v>10000</v>
      </c>
      <c r="L6209">
        <v>4</v>
      </c>
      <c r="M6209">
        <v>2</v>
      </c>
      <c r="N6209" t="s">
        <v>27</v>
      </c>
      <c r="O6209" t="s">
        <v>27</v>
      </c>
      <c r="Q6209" t="s">
        <v>32</v>
      </c>
      <c r="R6209" t="s">
        <v>27</v>
      </c>
      <c r="S6209">
        <v>24</v>
      </c>
      <c r="T6209">
        <v>100</v>
      </c>
      <c r="U6209" t="s">
        <v>39</v>
      </c>
    </row>
    <row r="6210" spans="1:21" x14ac:dyDescent="0.35">
      <c r="A6210" t="s">
        <v>71</v>
      </c>
      <c r="B6210">
        <v>44</v>
      </c>
      <c r="C6210">
        <v>2024</v>
      </c>
      <c r="D6210" t="s">
        <v>258</v>
      </c>
      <c r="E6210" s="16">
        <v>222</v>
      </c>
      <c r="F6210" t="s">
        <v>237</v>
      </c>
      <c r="G6210" t="s">
        <v>227</v>
      </c>
      <c r="H6210" s="2" t="s">
        <v>121</v>
      </c>
    </row>
    <row r="6211" spans="1:21" x14ac:dyDescent="0.35">
      <c r="A6211" t="s">
        <v>72</v>
      </c>
      <c r="B6211">
        <v>45</v>
      </c>
      <c r="C6211">
        <v>2024</v>
      </c>
      <c r="D6211" t="s">
        <v>258</v>
      </c>
      <c r="E6211" s="16">
        <v>222</v>
      </c>
      <c r="F6211" t="s">
        <v>237</v>
      </c>
      <c r="G6211" t="s">
        <v>227</v>
      </c>
      <c r="H6211" s="2" t="s">
        <v>25</v>
      </c>
      <c r="I6211">
        <v>200</v>
      </c>
      <c r="J6211" t="s">
        <v>106</v>
      </c>
      <c r="K6211">
        <v>10000</v>
      </c>
      <c r="L6211">
        <v>4</v>
      </c>
      <c r="M6211">
        <v>2</v>
      </c>
      <c r="N6211" t="s">
        <v>27</v>
      </c>
      <c r="O6211" t="s">
        <v>32</v>
      </c>
      <c r="Q6211" t="s">
        <v>27</v>
      </c>
      <c r="R6211" t="s">
        <v>27</v>
      </c>
      <c r="S6211">
        <v>24</v>
      </c>
      <c r="T6211">
        <v>300</v>
      </c>
      <c r="U6211" t="s">
        <v>29</v>
      </c>
    </row>
    <row r="6212" spans="1:21" x14ac:dyDescent="0.35">
      <c r="A6212" t="s">
        <v>73</v>
      </c>
      <c r="B6212">
        <v>46</v>
      </c>
      <c r="C6212">
        <v>2024</v>
      </c>
      <c r="D6212" t="s">
        <v>258</v>
      </c>
      <c r="E6212" s="16">
        <v>222</v>
      </c>
      <c r="F6212" t="s">
        <v>237</v>
      </c>
      <c r="G6212" t="s">
        <v>227</v>
      </c>
      <c r="H6212" s="2" t="s">
        <v>121</v>
      </c>
    </row>
    <row r="6213" spans="1:21" x14ac:dyDescent="0.35">
      <c r="A6213" t="s">
        <v>74</v>
      </c>
      <c r="B6213">
        <v>47</v>
      </c>
      <c r="C6213">
        <v>2024</v>
      </c>
      <c r="D6213" t="s">
        <v>258</v>
      </c>
      <c r="E6213" s="16">
        <v>222</v>
      </c>
      <c r="F6213" t="s">
        <v>237</v>
      </c>
      <c r="G6213" t="s">
        <v>227</v>
      </c>
      <c r="H6213" s="2" t="s">
        <v>25</v>
      </c>
      <c r="I6213">
        <v>115</v>
      </c>
      <c r="J6213" t="s">
        <v>106</v>
      </c>
      <c r="K6213">
        <v>10000</v>
      </c>
      <c r="L6213">
        <v>4</v>
      </c>
      <c r="M6213">
        <v>2</v>
      </c>
      <c r="N6213" t="s">
        <v>27</v>
      </c>
      <c r="O6213" t="s">
        <v>32</v>
      </c>
      <c r="Q6213" t="s">
        <v>27</v>
      </c>
      <c r="R6213" t="s">
        <v>27</v>
      </c>
      <c r="S6213">
        <v>0</v>
      </c>
      <c r="T6213">
        <v>100</v>
      </c>
      <c r="U6213" t="s">
        <v>39</v>
      </c>
    </row>
    <row r="6214" spans="1:21" x14ac:dyDescent="0.35">
      <c r="A6214" t="s">
        <v>75</v>
      </c>
      <c r="B6214">
        <v>48</v>
      </c>
      <c r="C6214">
        <v>2024</v>
      </c>
      <c r="D6214" t="s">
        <v>258</v>
      </c>
      <c r="E6214" s="16">
        <v>222</v>
      </c>
      <c r="F6214" t="s">
        <v>237</v>
      </c>
      <c r="G6214" t="s">
        <v>227</v>
      </c>
      <c r="H6214" s="2" t="s">
        <v>25</v>
      </c>
      <c r="I6214">
        <v>255</v>
      </c>
      <c r="J6214" t="s">
        <v>106</v>
      </c>
      <c r="K6214">
        <v>10000</v>
      </c>
      <c r="L6214">
        <v>4</v>
      </c>
      <c r="M6214">
        <v>2</v>
      </c>
      <c r="N6214" t="s">
        <v>27</v>
      </c>
      <c r="O6214" t="s">
        <v>32</v>
      </c>
      <c r="Q6214" t="s">
        <v>32</v>
      </c>
      <c r="R6214" t="s">
        <v>27</v>
      </c>
      <c r="S6214">
        <v>30</v>
      </c>
      <c r="T6214">
        <v>446</v>
      </c>
      <c r="U6214" t="s">
        <v>39</v>
      </c>
    </row>
    <row r="6215" spans="1:21" x14ac:dyDescent="0.35">
      <c r="A6215" t="s">
        <v>76</v>
      </c>
      <c r="B6215">
        <v>49</v>
      </c>
      <c r="C6215">
        <v>2024</v>
      </c>
      <c r="D6215" t="s">
        <v>258</v>
      </c>
      <c r="E6215" s="16">
        <v>222</v>
      </c>
      <c r="F6215" t="s">
        <v>237</v>
      </c>
      <c r="G6215" t="s">
        <v>227</v>
      </c>
      <c r="H6215" s="2" t="s">
        <v>25</v>
      </c>
      <c r="I6215">
        <v>165</v>
      </c>
      <c r="J6215" t="s">
        <v>106</v>
      </c>
      <c r="K6215">
        <v>10000</v>
      </c>
      <c r="L6215">
        <v>4</v>
      </c>
      <c r="M6215">
        <v>2</v>
      </c>
      <c r="N6215" t="s">
        <v>27</v>
      </c>
      <c r="O6215" t="s">
        <v>32</v>
      </c>
      <c r="Q6215" t="s">
        <v>27</v>
      </c>
      <c r="R6215" t="s">
        <v>27</v>
      </c>
      <c r="S6215">
        <v>0</v>
      </c>
      <c r="T6215">
        <v>138</v>
      </c>
      <c r="U6215" t="s">
        <v>29</v>
      </c>
    </row>
    <row r="6216" spans="1:21" x14ac:dyDescent="0.35">
      <c r="A6216" t="s">
        <v>77</v>
      </c>
      <c r="B6216">
        <v>50</v>
      </c>
      <c r="C6216">
        <v>2024</v>
      </c>
      <c r="D6216" t="s">
        <v>258</v>
      </c>
      <c r="E6216" s="16">
        <v>222</v>
      </c>
      <c r="F6216" t="s">
        <v>237</v>
      </c>
      <c r="G6216" t="s">
        <v>227</v>
      </c>
      <c r="H6216" s="2" t="s">
        <v>121</v>
      </c>
    </row>
    <row r="6217" spans="1:21" x14ac:dyDescent="0.35">
      <c r="A6217" t="s">
        <v>78</v>
      </c>
      <c r="B6217">
        <v>51</v>
      </c>
      <c r="C6217">
        <v>2024</v>
      </c>
      <c r="D6217" t="s">
        <v>258</v>
      </c>
      <c r="E6217" s="16">
        <v>222</v>
      </c>
      <c r="F6217" t="s">
        <v>237</v>
      </c>
      <c r="G6217" t="s">
        <v>227</v>
      </c>
      <c r="H6217" s="2" t="s">
        <v>25</v>
      </c>
      <c r="I6217">
        <v>90</v>
      </c>
      <c r="J6217" t="s">
        <v>106</v>
      </c>
      <c r="K6217">
        <v>14000</v>
      </c>
      <c r="L6217">
        <v>4</v>
      </c>
      <c r="M6217">
        <v>2</v>
      </c>
      <c r="N6217" t="s">
        <v>27</v>
      </c>
      <c r="O6217" t="s">
        <v>27</v>
      </c>
      <c r="Q6217" t="s">
        <v>32</v>
      </c>
      <c r="R6217" t="s">
        <v>27</v>
      </c>
      <c r="S6217">
        <v>0</v>
      </c>
      <c r="T6217">
        <v>70</v>
      </c>
      <c r="U6217" t="s">
        <v>29</v>
      </c>
    </row>
    <row r="6218" spans="1:21" x14ac:dyDescent="0.35">
      <c r="A6218" t="s">
        <v>79</v>
      </c>
      <c r="B6218">
        <v>53</v>
      </c>
      <c r="C6218">
        <v>2024</v>
      </c>
      <c r="D6218" t="s">
        <v>258</v>
      </c>
      <c r="E6218" s="16">
        <v>222</v>
      </c>
      <c r="F6218" t="s">
        <v>237</v>
      </c>
      <c r="G6218" t="s">
        <v>227</v>
      </c>
      <c r="H6218" s="2" t="s">
        <v>25</v>
      </c>
      <c r="I6218">
        <v>135</v>
      </c>
      <c r="J6218" t="s">
        <v>106</v>
      </c>
      <c r="K6218">
        <v>10000</v>
      </c>
      <c r="L6218">
        <v>4</v>
      </c>
      <c r="M6218">
        <v>2</v>
      </c>
      <c r="N6218" t="s">
        <v>27</v>
      </c>
      <c r="O6218" t="s">
        <v>27</v>
      </c>
      <c r="Q6218" t="s">
        <v>32</v>
      </c>
      <c r="R6218" t="s">
        <v>27</v>
      </c>
      <c r="S6218">
        <v>0</v>
      </c>
      <c r="T6218">
        <v>270</v>
      </c>
      <c r="U6218" t="s">
        <v>39</v>
      </c>
    </row>
    <row r="6219" spans="1:21" x14ac:dyDescent="0.35">
      <c r="A6219" t="s">
        <v>80</v>
      </c>
      <c r="B6219">
        <v>54</v>
      </c>
      <c r="C6219">
        <v>2024</v>
      </c>
      <c r="D6219" t="s">
        <v>258</v>
      </c>
      <c r="E6219" s="16">
        <v>222</v>
      </c>
      <c r="F6219" t="s">
        <v>237</v>
      </c>
      <c r="G6219" t="s">
        <v>227</v>
      </c>
      <c r="H6219" s="2" t="s">
        <v>121</v>
      </c>
    </row>
    <row r="6220" spans="1:21" x14ac:dyDescent="0.35">
      <c r="A6220" t="s">
        <v>81</v>
      </c>
      <c r="B6220">
        <v>55</v>
      </c>
      <c r="C6220">
        <v>2024</v>
      </c>
      <c r="D6220" t="s">
        <v>258</v>
      </c>
      <c r="E6220" s="16">
        <v>222</v>
      </c>
      <c r="F6220" t="s">
        <v>237</v>
      </c>
      <c r="G6220" t="s">
        <v>227</v>
      </c>
      <c r="H6220" s="2" t="s">
        <v>25</v>
      </c>
      <c r="I6220">
        <v>56</v>
      </c>
      <c r="J6220" t="s">
        <v>106</v>
      </c>
      <c r="K6220">
        <v>10000</v>
      </c>
      <c r="L6220">
        <v>4</v>
      </c>
      <c r="M6220">
        <v>2</v>
      </c>
      <c r="N6220" t="s">
        <v>27</v>
      </c>
      <c r="O6220" t="s">
        <v>32</v>
      </c>
      <c r="Q6220" t="s">
        <v>27</v>
      </c>
      <c r="R6220" t="s">
        <v>27</v>
      </c>
      <c r="S6220">
        <v>0</v>
      </c>
      <c r="T6220">
        <v>170</v>
      </c>
      <c r="U6220" t="s">
        <v>39</v>
      </c>
    </row>
    <row r="6221" spans="1:21" x14ac:dyDescent="0.35">
      <c r="A6221" t="s">
        <v>82</v>
      </c>
      <c r="B6221">
        <v>56</v>
      </c>
      <c r="C6221">
        <v>2024</v>
      </c>
      <c r="D6221" t="s">
        <v>258</v>
      </c>
      <c r="E6221" s="16">
        <v>222</v>
      </c>
      <c r="F6221" t="s">
        <v>237</v>
      </c>
      <c r="G6221" t="s">
        <v>227</v>
      </c>
      <c r="H6221" s="2" t="s">
        <v>25</v>
      </c>
      <c r="I6221">
        <v>75</v>
      </c>
      <c r="J6221" t="s">
        <v>106</v>
      </c>
      <c r="K6221">
        <v>8000</v>
      </c>
      <c r="L6221">
        <v>4</v>
      </c>
      <c r="M6221">
        <v>2</v>
      </c>
      <c r="N6221" t="s">
        <v>27</v>
      </c>
      <c r="O6221" t="s">
        <v>27</v>
      </c>
      <c r="Q6221" t="s">
        <v>27</v>
      </c>
      <c r="R6221" t="s">
        <v>27</v>
      </c>
      <c r="S6221">
        <v>0</v>
      </c>
      <c r="T6221">
        <v>180</v>
      </c>
      <c r="U6221" t="s">
        <v>29</v>
      </c>
    </row>
    <row r="6222" spans="1:21" x14ac:dyDescent="0.35">
      <c r="A6222" t="s">
        <v>21</v>
      </c>
      <c r="B6222">
        <v>1</v>
      </c>
      <c r="C6222">
        <v>2024</v>
      </c>
      <c r="D6222" t="s">
        <v>259</v>
      </c>
      <c r="E6222" s="16">
        <v>223</v>
      </c>
      <c r="F6222" t="s">
        <v>245</v>
      </c>
      <c r="G6222" t="s">
        <v>210</v>
      </c>
      <c r="H6222" t="s">
        <v>25</v>
      </c>
      <c r="I6222">
        <v>225</v>
      </c>
      <c r="J6222" t="s">
        <v>106</v>
      </c>
      <c r="K6222">
        <v>8000</v>
      </c>
      <c r="L6222">
        <v>4</v>
      </c>
      <c r="M6222">
        <v>3</v>
      </c>
      <c r="N6222" t="s">
        <v>32</v>
      </c>
      <c r="O6222" t="s">
        <v>32</v>
      </c>
      <c r="Q6222" t="s">
        <v>32</v>
      </c>
      <c r="R6222" t="s">
        <v>27</v>
      </c>
      <c r="S6222">
        <v>30</v>
      </c>
      <c r="T6222">
        <v>100</v>
      </c>
      <c r="U6222" s="2" t="s">
        <v>29</v>
      </c>
    </row>
    <row r="6223" spans="1:21" x14ac:dyDescent="0.35">
      <c r="A6223" t="s">
        <v>30</v>
      </c>
      <c r="B6223">
        <v>2</v>
      </c>
      <c r="C6223">
        <v>2024</v>
      </c>
      <c r="D6223" t="s">
        <v>259</v>
      </c>
      <c r="E6223" s="16">
        <v>223</v>
      </c>
      <c r="F6223" t="s">
        <v>245</v>
      </c>
      <c r="G6223" t="s">
        <v>210</v>
      </c>
      <c r="H6223" t="s">
        <v>25</v>
      </c>
      <c r="I6223">
        <v>400</v>
      </c>
      <c r="J6223" t="s">
        <v>106</v>
      </c>
      <c r="K6223">
        <v>8000</v>
      </c>
      <c r="L6223">
        <v>4</v>
      </c>
      <c r="M6223">
        <v>3</v>
      </c>
      <c r="N6223" t="s">
        <v>32</v>
      </c>
      <c r="O6223" t="s">
        <v>27</v>
      </c>
      <c r="Q6223" t="s">
        <v>32</v>
      </c>
      <c r="R6223" t="s">
        <v>27</v>
      </c>
      <c r="S6223">
        <v>24</v>
      </c>
      <c r="T6223">
        <v>100</v>
      </c>
      <c r="U6223" s="2" t="s">
        <v>29</v>
      </c>
    </row>
    <row r="6224" spans="1:21" x14ac:dyDescent="0.35">
      <c r="A6224" t="s">
        <v>33</v>
      </c>
      <c r="B6224">
        <v>4</v>
      </c>
      <c r="C6224">
        <v>2024</v>
      </c>
      <c r="D6224" t="s">
        <v>259</v>
      </c>
      <c r="E6224" s="16">
        <v>223</v>
      </c>
      <c r="F6224" t="s">
        <v>245</v>
      </c>
      <c r="G6224" t="s">
        <v>210</v>
      </c>
      <c r="H6224" t="s">
        <v>25</v>
      </c>
      <c r="I6224">
        <v>325</v>
      </c>
      <c r="J6224" t="s">
        <v>106</v>
      </c>
      <c r="K6224">
        <v>8000</v>
      </c>
      <c r="L6224">
        <v>4</v>
      </c>
      <c r="M6224">
        <v>3</v>
      </c>
      <c r="N6224" s="2" t="s">
        <v>32</v>
      </c>
      <c r="O6224" t="s">
        <v>27</v>
      </c>
      <c r="Q6224" t="s">
        <v>32</v>
      </c>
      <c r="R6224" t="s">
        <v>27</v>
      </c>
      <c r="S6224">
        <v>0</v>
      </c>
      <c r="T6224">
        <v>150</v>
      </c>
      <c r="U6224" t="s">
        <v>27</v>
      </c>
    </row>
    <row r="6225" spans="1:21" x14ac:dyDescent="0.35">
      <c r="A6225" t="s">
        <v>34</v>
      </c>
      <c r="B6225">
        <v>5</v>
      </c>
      <c r="C6225">
        <v>2024</v>
      </c>
      <c r="D6225" t="s">
        <v>259</v>
      </c>
      <c r="E6225" s="16">
        <v>223</v>
      </c>
      <c r="F6225" t="s">
        <v>245</v>
      </c>
      <c r="G6225" t="s">
        <v>210</v>
      </c>
      <c r="H6225" t="s">
        <v>25</v>
      </c>
      <c r="I6225">
        <v>175</v>
      </c>
      <c r="J6225" t="s">
        <v>106</v>
      </c>
      <c r="K6225">
        <v>6000</v>
      </c>
      <c r="L6225">
        <v>4</v>
      </c>
      <c r="M6225">
        <v>3</v>
      </c>
      <c r="N6225" t="s">
        <v>32</v>
      </c>
      <c r="O6225" t="s">
        <v>27</v>
      </c>
      <c r="P6225">
        <v>21</v>
      </c>
      <c r="Q6225" t="s">
        <v>32</v>
      </c>
      <c r="R6225" t="s">
        <v>27</v>
      </c>
      <c r="S6225">
        <v>30</v>
      </c>
      <c r="T6225">
        <v>60</v>
      </c>
      <c r="U6225" s="2" t="s">
        <v>29</v>
      </c>
    </row>
    <row r="6226" spans="1:21" x14ac:dyDescent="0.35">
      <c r="A6226" t="s">
        <v>35</v>
      </c>
      <c r="B6226">
        <v>6</v>
      </c>
      <c r="C6226">
        <v>2024</v>
      </c>
      <c r="D6226" t="s">
        <v>259</v>
      </c>
      <c r="E6226" s="16">
        <v>223</v>
      </c>
      <c r="F6226" t="s">
        <v>245</v>
      </c>
      <c r="G6226" t="s">
        <v>210</v>
      </c>
      <c r="H6226" t="s">
        <v>25</v>
      </c>
      <c r="I6226">
        <v>175</v>
      </c>
      <c r="J6226" t="s">
        <v>106</v>
      </c>
      <c r="K6226">
        <v>4000</v>
      </c>
      <c r="L6226">
        <v>4</v>
      </c>
      <c r="M6226">
        <v>4</v>
      </c>
      <c r="N6226" t="s">
        <v>32</v>
      </c>
      <c r="O6226" t="s">
        <v>27</v>
      </c>
      <c r="Q6226" t="s">
        <v>27</v>
      </c>
      <c r="R6226" t="s">
        <v>27</v>
      </c>
      <c r="S6226">
        <v>0</v>
      </c>
      <c r="T6226">
        <v>180</v>
      </c>
      <c r="U6226" s="2" t="s">
        <v>29</v>
      </c>
    </row>
    <row r="6227" spans="1:21" x14ac:dyDescent="0.35">
      <c r="A6227" t="s">
        <v>36</v>
      </c>
      <c r="B6227">
        <v>8</v>
      </c>
      <c r="C6227">
        <v>2024</v>
      </c>
      <c r="D6227" t="s">
        <v>259</v>
      </c>
      <c r="E6227" s="16">
        <v>223</v>
      </c>
      <c r="F6227" t="s">
        <v>245</v>
      </c>
      <c r="G6227" t="s">
        <v>210</v>
      </c>
      <c r="H6227" t="s">
        <v>25</v>
      </c>
      <c r="I6227">
        <v>100</v>
      </c>
      <c r="J6227" t="s">
        <v>106</v>
      </c>
      <c r="K6227">
        <v>4000</v>
      </c>
      <c r="L6227">
        <v>4</v>
      </c>
      <c r="M6227">
        <v>3</v>
      </c>
      <c r="N6227" t="s">
        <v>32</v>
      </c>
      <c r="O6227" t="s">
        <v>27</v>
      </c>
      <c r="Q6227" t="s">
        <v>27</v>
      </c>
      <c r="R6227" t="s">
        <v>27</v>
      </c>
      <c r="S6227">
        <v>0</v>
      </c>
      <c r="T6227">
        <v>60</v>
      </c>
      <c r="U6227" s="2" t="s">
        <v>29</v>
      </c>
    </row>
    <row r="6228" spans="1:21" x14ac:dyDescent="0.35">
      <c r="A6228" t="s">
        <v>37</v>
      </c>
      <c r="B6228">
        <v>9</v>
      </c>
      <c r="C6228">
        <v>2024</v>
      </c>
      <c r="D6228" t="s">
        <v>259</v>
      </c>
      <c r="E6228" s="16">
        <v>223</v>
      </c>
      <c r="F6228" t="s">
        <v>245</v>
      </c>
      <c r="G6228" t="s">
        <v>210</v>
      </c>
      <c r="H6228" t="s">
        <v>25</v>
      </c>
      <c r="I6228">
        <v>300</v>
      </c>
      <c r="J6228" t="s">
        <v>106</v>
      </c>
      <c r="K6228">
        <v>6000</v>
      </c>
      <c r="L6228">
        <v>4</v>
      </c>
      <c r="M6228">
        <v>2</v>
      </c>
      <c r="N6228" t="s">
        <v>32</v>
      </c>
      <c r="O6228" t="s">
        <v>27</v>
      </c>
      <c r="Q6228" t="s">
        <v>32</v>
      </c>
      <c r="R6228" t="s">
        <v>27</v>
      </c>
      <c r="S6228">
        <v>0</v>
      </c>
      <c r="T6228">
        <v>450</v>
      </c>
      <c r="U6228" s="2" t="s">
        <v>39</v>
      </c>
    </row>
    <row r="6229" spans="1:21" x14ac:dyDescent="0.35">
      <c r="A6229" t="s">
        <v>38</v>
      </c>
      <c r="B6229">
        <v>10</v>
      </c>
      <c r="C6229">
        <v>2024</v>
      </c>
      <c r="D6229" t="s">
        <v>259</v>
      </c>
      <c r="E6229" s="16">
        <v>223</v>
      </c>
      <c r="F6229" t="s">
        <v>245</v>
      </c>
      <c r="G6229" t="s">
        <v>210</v>
      </c>
      <c r="H6229" t="s">
        <v>25</v>
      </c>
      <c r="I6229">
        <v>205</v>
      </c>
      <c r="J6229" t="s">
        <v>106</v>
      </c>
      <c r="K6229">
        <v>8000</v>
      </c>
      <c r="L6229">
        <v>4</v>
      </c>
      <c r="M6229">
        <v>3</v>
      </c>
      <c r="N6229" t="s">
        <v>32</v>
      </c>
      <c r="O6229" t="s">
        <v>27</v>
      </c>
      <c r="Q6229" t="s">
        <v>27</v>
      </c>
      <c r="R6229" t="s">
        <v>27</v>
      </c>
      <c r="S6229">
        <v>24</v>
      </c>
      <c r="T6229">
        <v>205</v>
      </c>
      <c r="U6229" s="2" t="s">
        <v>39</v>
      </c>
    </row>
    <row r="6230" spans="1:21" x14ac:dyDescent="0.35">
      <c r="A6230" t="s">
        <v>40</v>
      </c>
      <c r="B6230">
        <v>11</v>
      </c>
      <c r="C6230">
        <v>2024</v>
      </c>
      <c r="D6230" t="s">
        <v>259</v>
      </c>
      <c r="E6230" s="16">
        <v>223</v>
      </c>
      <c r="F6230" t="s">
        <v>245</v>
      </c>
      <c r="G6230" t="s">
        <v>210</v>
      </c>
      <c r="H6230" t="s">
        <v>25</v>
      </c>
      <c r="I6230">
        <v>185</v>
      </c>
      <c r="J6230" t="s">
        <v>106</v>
      </c>
      <c r="K6230">
        <v>8000</v>
      </c>
      <c r="L6230">
        <v>4</v>
      </c>
      <c r="M6230">
        <v>3</v>
      </c>
      <c r="N6230" t="s">
        <v>27</v>
      </c>
      <c r="O6230" t="s">
        <v>27</v>
      </c>
      <c r="Q6230" t="s">
        <v>27</v>
      </c>
      <c r="R6230" t="s">
        <v>27</v>
      </c>
      <c r="S6230">
        <v>12</v>
      </c>
      <c r="T6230">
        <v>155</v>
      </c>
      <c r="U6230" s="2" t="s">
        <v>39</v>
      </c>
    </row>
    <row r="6231" spans="1:21" x14ac:dyDescent="0.35">
      <c r="A6231" t="s">
        <v>41</v>
      </c>
      <c r="B6231">
        <v>12</v>
      </c>
      <c r="C6231">
        <v>2024</v>
      </c>
      <c r="D6231" t="s">
        <v>259</v>
      </c>
      <c r="E6231" s="16">
        <v>223</v>
      </c>
      <c r="F6231" t="s">
        <v>245</v>
      </c>
      <c r="G6231" t="s">
        <v>210</v>
      </c>
      <c r="H6231" t="s">
        <v>25</v>
      </c>
      <c r="I6231">
        <v>255</v>
      </c>
      <c r="J6231" t="s">
        <v>106</v>
      </c>
      <c r="K6231">
        <v>8000</v>
      </c>
      <c r="L6231">
        <v>4</v>
      </c>
      <c r="M6231">
        <v>3</v>
      </c>
      <c r="N6231" t="s">
        <v>32</v>
      </c>
      <c r="O6231" t="s">
        <v>27</v>
      </c>
      <c r="Q6231" t="s">
        <v>32</v>
      </c>
      <c r="R6231" t="s">
        <v>27</v>
      </c>
      <c r="S6231">
        <v>24</v>
      </c>
      <c r="T6231">
        <v>255</v>
      </c>
      <c r="U6231" s="2" t="s">
        <v>29</v>
      </c>
    </row>
    <row r="6232" spans="1:21" x14ac:dyDescent="0.35">
      <c r="A6232" t="s">
        <v>42</v>
      </c>
      <c r="B6232">
        <v>13</v>
      </c>
      <c r="C6232">
        <v>2024</v>
      </c>
      <c r="D6232" t="s">
        <v>259</v>
      </c>
      <c r="E6232" s="16">
        <v>223</v>
      </c>
      <c r="F6232" t="s">
        <v>245</v>
      </c>
      <c r="G6232" t="s">
        <v>210</v>
      </c>
      <c r="H6232" t="s">
        <v>25</v>
      </c>
      <c r="I6232">
        <v>50</v>
      </c>
      <c r="J6232" t="s">
        <v>106</v>
      </c>
      <c r="K6232">
        <v>8000</v>
      </c>
      <c r="L6232">
        <v>4</v>
      </c>
      <c r="M6232">
        <v>3</v>
      </c>
      <c r="N6232" t="s">
        <v>32</v>
      </c>
      <c r="O6232" t="s">
        <v>32</v>
      </c>
      <c r="P6232">
        <v>18</v>
      </c>
      <c r="Q6232" t="s">
        <v>32</v>
      </c>
      <c r="R6232" t="s">
        <v>27</v>
      </c>
      <c r="S6232">
        <v>15</v>
      </c>
      <c r="T6232">
        <v>50</v>
      </c>
      <c r="U6232" s="2" t="s">
        <v>29</v>
      </c>
    </row>
    <row r="6233" spans="1:21" x14ac:dyDescent="0.35">
      <c r="A6233" t="s">
        <v>43</v>
      </c>
      <c r="B6233">
        <v>15</v>
      </c>
      <c r="C6233">
        <v>2024</v>
      </c>
      <c r="D6233" t="s">
        <v>259</v>
      </c>
      <c r="E6233" s="16">
        <v>223</v>
      </c>
      <c r="F6233" t="s">
        <v>245</v>
      </c>
      <c r="G6233" t="s">
        <v>210</v>
      </c>
      <c r="H6233" t="s">
        <v>25</v>
      </c>
      <c r="I6233">
        <v>230</v>
      </c>
      <c r="J6233" t="s">
        <v>106</v>
      </c>
      <c r="K6233">
        <v>6000</v>
      </c>
      <c r="L6233">
        <v>4</v>
      </c>
      <c r="M6233">
        <v>3</v>
      </c>
      <c r="N6233" t="s">
        <v>32</v>
      </c>
      <c r="O6233" t="s">
        <v>27</v>
      </c>
      <c r="Q6233" t="s">
        <v>27</v>
      </c>
      <c r="R6233" t="s">
        <v>27</v>
      </c>
      <c r="S6233">
        <v>0</v>
      </c>
      <c r="T6233">
        <v>204</v>
      </c>
      <c r="U6233" s="2" t="s">
        <v>29</v>
      </c>
    </row>
    <row r="6234" spans="1:21" x14ac:dyDescent="0.35">
      <c r="A6234" t="s">
        <v>44</v>
      </c>
      <c r="B6234">
        <v>16</v>
      </c>
      <c r="C6234">
        <v>2024</v>
      </c>
      <c r="D6234" t="s">
        <v>259</v>
      </c>
      <c r="E6234" s="16">
        <v>223</v>
      </c>
      <c r="F6234" t="s">
        <v>245</v>
      </c>
      <c r="G6234" t="s">
        <v>210</v>
      </c>
      <c r="H6234" t="s">
        <v>25</v>
      </c>
      <c r="I6234">
        <v>80</v>
      </c>
      <c r="J6234" t="s">
        <v>106</v>
      </c>
      <c r="K6234">
        <v>8000</v>
      </c>
      <c r="L6234">
        <v>4</v>
      </c>
      <c r="M6234">
        <v>3</v>
      </c>
      <c r="N6234" t="s">
        <v>27</v>
      </c>
      <c r="O6234" t="s">
        <v>27</v>
      </c>
      <c r="Q6234" t="s">
        <v>32</v>
      </c>
      <c r="R6234" t="s">
        <v>27</v>
      </c>
      <c r="S6234">
        <v>30</v>
      </c>
      <c r="T6234">
        <v>150</v>
      </c>
      <c r="U6234" t="s">
        <v>27</v>
      </c>
    </row>
    <row r="6235" spans="1:21" x14ac:dyDescent="0.35">
      <c r="A6235" t="s">
        <v>45</v>
      </c>
      <c r="B6235">
        <v>17</v>
      </c>
      <c r="C6235">
        <v>2024</v>
      </c>
      <c r="D6235" t="s">
        <v>259</v>
      </c>
      <c r="E6235" s="16">
        <v>223</v>
      </c>
      <c r="F6235" t="s">
        <v>245</v>
      </c>
      <c r="G6235" t="s">
        <v>210</v>
      </c>
      <c r="H6235" t="s">
        <v>25</v>
      </c>
      <c r="I6235">
        <v>150</v>
      </c>
      <c r="J6235" t="s">
        <v>106</v>
      </c>
      <c r="K6235">
        <v>8000</v>
      </c>
      <c r="L6235">
        <v>4</v>
      </c>
      <c r="M6235">
        <v>3</v>
      </c>
      <c r="N6235" t="s">
        <v>27</v>
      </c>
      <c r="O6235" t="s">
        <v>27</v>
      </c>
      <c r="Q6235" t="s">
        <v>32</v>
      </c>
      <c r="R6235" t="s">
        <v>27</v>
      </c>
      <c r="S6235">
        <v>20</v>
      </c>
      <c r="T6235">
        <v>60</v>
      </c>
      <c r="U6235" s="2" t="s">
        <v>29</v>
      </c>
    </row>
    <row r="6236" spans="1:21" x14ac:dyDescent="0.35">
      <c r="A6236" t="s">
        <v>46</v>
      </c>
      <c r="B6236">
        <v>18</v>
      </c>
      <c r="C6236">
        <v>2024</v>
      </c>
      <c r="D6236" t="s">
        <v>259</v>
      </c>
      <c r="E6236" s="16">
        <v>223</v>
      </c>
      <c r="F6236" t="s">
        <v>245</v>
      </c>
      <c r="G6236" t="s">
        <v>210</v>
      </c>
      <c r="H6236" t="s">
        <v>25</v>
      </c>
      <c r="I6236">
        <v>300</v>
      </c>
      <c r="J6236" t="s">
        <v>106</v>
      </c>
      <c r="K6236">
        <v>8000</v>
      </c>
      <c r="L6236">
        <v>4</v>
      </c>
      <c r="M6236">
        <v>2</v>
      </c>
      <c r="N6236" t="s">
        <v>32</v>
      </c>
      <c r="O6236" t="s">
        <v>32</v>
      </c>
      <c r="Q6236" t="s">
        <v>27</v>
      </c>
      <c r="R6236" t="s">
        <v>27</v>
      </c>
      <c r="S6236">
        <v>24</v>
      </c>
      <c r="T6236">
        <v>100</v>
      </c>
      <c r="U6236" s="2" t="s">
        <v>29</v>
      </c>
    </row>
    <row r="6237" spans="1:21" x14ac:dyDescent="0.35">
      <c r="A6237" t="s">
        <v>47</v>
      </c>
      <c r="B6237">
        <v>19</v>
      </c>
      <c r="C6237">
        <v>2024</v>
      </c>
      <c r="D6237" t="s">
        <v>259</v>
      </c>
      <c r="E6237" s="16">
        <v>223</v>
      </c>
      <c r="F6237" t="s">
        <v>245</v>
      </c>
      <c r="G6237" t="s">
        <v>210</v>
      </c>
      <c r="H6237" t="s">
        <v>25</v>
      </c>
      <c r="I6237">
        <v>100</v>
      </c>
      <c r="J6237" t="s">
        <v>106</v>
      </c>
      <c r="K6237">
        <v>8000</v>
      </c>
      <c r="L6237">
        <v>4</v>
      </c>
      <c r="M6237">
        <v>3</v>
      </c>
      <c r="N6237" t="s">
        <v>32</v>
      </c>
      <c r="O6237" t="s">
        <v>27</v>
      </c>
      <c r="Q6237" t="s">
        <v>27</v>
      </c>
      <c r="R6237" t="s">
        <v>27</v>
      </c>
      <c r="S6237">
        <v>30</v>
      </c>
      <c r="T6237">
        <v>100</v>
      </c>
      <c r="U6237" s="2" t="s">
        <v>29</v>
      </c>
    </row>
    <row r="6238" spans="1:21" x14ac:dyDescent="0.35">
      <c r="A6238" t="s">
        <v>48</v>
      </c>
      <c r="B6238">
        <v>20</v>
      </c>
      <c r="C6238">
        <v>2024</v>
      </c>
      <c r="D6238" t="s">
        <v>259</v>
      </c>
      <c r="E6238" s="16">
        <v>223</v>
      </c>
      <c r="F6238" t="s">
        <v>245</v>
      </c>
      <c r="G6238" t="s">
        <v>210</v>
      </c>
      <c r="H6238" t="s">
        <v>25</v>
      </c>
      <c r="I6238">
        <v>60</v>
      </c>
      <c r="J6238" t="s">
        <v>106</v>
      </c>
      <c r="K6238">
        <v>8000</v>
      </c>
      <c r="L6238">
        <v>4</v>
      </c>
      <c r="M6238">
        <v>3</v>
      </c>
      <c r="N6238" t="s">
        <v>32</v>
      </c>
      <c r="O6238" t="s">
        <v>27</v>
      </c>
      <c r="Q6238" t="s">
        <v>27</v>
      </c>
      <c r="R6238" t="s">
        <v>27</v>
      </c>
      <c r="S6238">
        <v>30</v>
      </c>
      <c r="T6238">
        <v>70</v>
      </c>
      <c r="U6238" s="2" t="s">
        <v>39</v>
      </c>
    </row>
    <row r="6239" spans="1:21" x14ac:dyDescent="0.35">
      <c r="A6239" t="s">
        <v>49</v>
      </c>
      <c r="B6239">
        <v>21</v>
      </c>
      <c r="C6239">
        <v>2024</v>
      </c>
      <c r="D6239" t="s">
        <v>259</v>
      </c>
      <c r="E6239" s="16">
        <v>223</v>
      </c>
      <c r="F6239" t="s">
        <v>245</v>
      </c>
      <c r="G6239" t="s">
        <v>210</v>
      </c>
      <c r="H6239" t="s">
        <v>25</v>
      </c>
      <c r="I6239">
        <v>0</v>
      </c>
      <c r="J6239" t="s">
        <v>106</v>
      </c>
      <c r="K6239">
        <v>6000</v>
      </c>
      <c r="L6239">
        <v>4</v>
      </c>
      <c r="M6239">
        <v>2</v>
      </c>
      <c r="N6239" t="s">
        <v>27</v>
      </c>
      <c r="O6239" t="s">
        <v>27</v>
      </c>
      <c r="Q6239" t="s">
        <v>27</v>
      </c>
      <c r="R6239" t="s">
        <v>27</v>
      </c>
      <c r="S6239">
        <v>16</v>
      </c>
      <c r="T6239">
        <v>150</v>
      </c>
      <c r="U6239" s="2" t="s">
        <v>29</v>
      </c>
    </row>
    <row r="6240" spans="1:21" x14ac:dyDescent="0.35">
      <c r="A6240" t="s">
        <v>50</v>
      </c>
      <c r="B6240">
        <v>22</v>
      </c>
      <c r="C6240">
        <v>2024</v>
      </c>
      <c r="D6240" t="s">
        <v>259</v>
      </c>
      <c r="E6240" s="16">
        <v>223</v>
      </c>
      <c r="F6240" t="s">
        <v>245</v>
      </c>
      <c r="G6240" t="s">
        <v>210</v>
      </c>
      <c r="H6240" t="s">
        <v>25</v>
      </c>
      <c r="I6240">
        <v>50</v>
      </c>
      <c r="J6240" t="s">
        <v>106</v>
      </c>
      <c r="K6240">
        <v>8000</v>
      </c>
      <c r="L6240">
        <v>4</v>
      </c>
      <c r="M6240">
        <v>3</v>
      </c>
      <c r="N6240" t="s">
        <v>27</v>
      </c>
      <c r="O6240" t="s">
        <v>27</v>
      </c>
      <c r="Q6240" t="s">
        <v>32</v>
      </c>
      <c r="R6240" t="s">
        <v>27</v>
      </c>
      <c r="S6240">
        <v>32</v>
      </c>
      <c r="T6240">
        <v>120</v>
      </c>
      <c r="U6240" s="2" t="s">
        <v>29</v>
      </c>
    </row>
    <row r="6241" spans="1:21" x14ac:dyDescent="0.35">
      <c r="A6241" t="s">
        <v>51</v>
      </c>
      <c r="B6241">
        <v>23</v>
      </c>
      <c r="C6241">
        <v>2024</v>
      </c>
      <c r="D6241" t="s">
        <v>259</v>
      </c>
      <c r="E6241" s="16">
        <v>223</v>
      </c>
      <c r="F6241" t="s">
        <v>245</v>
      </c>
      <c r="G6241" t="s">
        <v>210</v>
      </c>
      <c r="H6241" t="s">
        <v>25</v>
      </c>
      <c r="I6241">
        <v>446</v>
      </c>
      <c r="J6241" t="s">
        <v>106</v>
      </c>
      <c r="K6241">
        <v>4000</v>
      </c>
      <c r="L6241">
        <v>4</v>
      </c>
      <c r="M6241">
        <v>2</v>
      </c>
      <c r="N6241" t="s">
        <v>32</v>
      </c>
      <c r="O6241" t="s">
        <v>27</v>
      </c>
      <c r="P6241">
        <v>18</v>
      </c>
      <c r="Q6241" t="s">
        <v>27</v>
      </c>
      <c r="R6241" t="s">
        <v>27</v>
      </c>
      <c r="S6241">
        <v>8</v>
      </c>
      <c r="T6241">
        <v>275</v>
      </c>
      <c r="U6241" s="2" t="s">
        <v>29</v>
      </c>
    </row>
    <row r="6242" spans="1:21" x14ac:dyDescent="0.35">
      <c r="A6242" t="s">
        <v>52</v>
      </c>
      <c r="B6242">
        <v>24</v>
      </c>
      <c r="C6242">
        <v>2024</v>
      </c>
      <c r="D6242" t="s">
        <v>259</v>
      </c>
      <c r="E6242" s="16">
        <v>223</v>
      </c>
      <c r="F6242" t="s">
        <v>245</v>
      </c>
      <c r="G6242" t="s">
        <v>210</v>
      </c>
      <c r="H6242" t="s">
        <v>25</v>
      </c>
      <c r="I6242">
        <v>126</v>
      </c>
      <c r="J6242" t="s">
        <v>106</v>
      </c>
      <c r="K6242">
        <v>4000</v>
      </c>
      <c r="L6242">
        <v>4</v>
      </c>
      <c r="M6242">
        <v>4</v>
      </c>
      <c r="N6242" t="s">
        <v>32</v>
      </c>
      <c r="O6242" t="s">
        <v>27</v>
      </c>
      <c r="Q6242" t="s">
        <v>32</v>
      </c>
      <c r="R6242" t="s">
        <v>27</v>
      </c>
      <c r="S6242">
        <v>24</v>
      </c>
      <c r="T6242">
        <v>76</v>
      </c>
      <c r="U6242" s="2" t="s">
        <v>39</v>
      </c>
    </row>
    <row r="6243" spans="1:21" x14ac:dyDescent="0.35">
      <c r="A6243" t="s">
        <v>53</v>
      </c>
      <c r="B6243">
        <v>25</v>
      </c>
      <c r="C6243">
        <v>2024</v>
      </c>
      <c r="D6243" t="s">
        <v>259</v>
      </c>
      <c r="E6243" s="16">
        <v>223</v>
      </c>
      <c r="F6243" t="s">
        <v>245</v>
      </c>
      <c r="G6243" t="s">
        <v>210</v>
      </c>
      <c r="H6243" t="s">
        <v>25</v>
      </c>
      <c r="I6243">
        <v>358</v>
      </c>
      <c r="J6243" t="s">
        <v>106</v>
      </c>
      <c r="K6243">
        <v>8000</v>
      </c>
      <c r="L6243">
        <v>4</v>
      </c>
      <c r="M6243">
        <v>3</v>
      </c>
      <c r="N6243" t="s">
        <v>32</v>
      </c>
      <c r="O6243" t="s">
        <v>27</v>
      </c>
      <c r="Q6243" t="s">
        <v>27</v>
      </c>
      <c r="R6243" t="s">
        <v>27</v>
      </c>
      <c r="S6243">
        <v>0</v>
      </c>
      <c r="T6243">
        <v>150</v>
      </c>
      <c r="U6243" s="2" t="s">
        <v>29</v>
      </c>
    </row>
    <row r="6244" spans="1:21" x14ac:dyDescent="0.35">
      <c r="A6244" t="s">
        <v>54</v>
      </c>
      <c r="B6244">
        <v>26</v>
      </c>
      <c r="C6244">
        <v>2024</v>
      </c>
      <c r="D6244" t="s">
        <v>259</v>
      </c>
      <c r="E6244" s="16">
        <v>223</v>
      </c>
      <c r="F6244" t="s">
        <v>245</v>
      </c>
      <c r="G6244" t="s">
        <v>210</v>
      </c>
      <c r="H6244" t="s">
        <v>25</v>
      </c>
      <c r="I6244">
        <v>135</v>
      </c>
      <c r="J6244" t="s">
        <v>106</v>
      </c>
      <c r="K6244">
        <v>8000</v>
      </c>
      <c r="L6244">
        <v>4</v>
      </c>
      <c r="M6244">
        <v>3</v>
      </c>
      <c r="N6244" t="s">
        <v>27</v>
      </c>
      <c r="O6244" t="s">
        <v>27</v>
      </c>
      <c r="Q6244" t="s">
        <v>32</v>
      </c>
      <c r="R6244" t="s">
        <v>27</v>
      </c>
      <c r="S6244">
        <v>30</v>
      </c>
      <c r="T6244">
        <v>100</v>
      </c>
      <c r="U6244" t="s">
        <v>27</v>
      </c>
    </row>
    <row r="6245" spans="1:21" x14ac:dyDescent="0.35">
      <c r="A6245" t="s">
        <v>55</v>
      </c>
      <c r="B6245">
        <v>27</v>
      </c>
      <c r="C6245">
        <v>2024</v>
      </c>
      <c r="D6245" t="s">
        <v>259</v>
      </c>
      <c r="E6245" s="16">
        <v>223</v>
      </c>
      <c r="F6245" t="s">
        <v>245</v>
      </c>
      <c r="G6245" t="s">
        <v>210</v>
      </c>
      <c r="H6245" t="s">
        <v>25</v>
      </c>
      <c r="I6245">
        <v>195</v>
      </c>
      <c r="J6245" t="s">
        <v>106</v>
      </c>
      <c r="K6245" s="2">
        <v>6000</v>
      </c>
      <c r="L6245">
        <v>4</v>
      </c>
      <c r="M6245">
        <v>3</v>
      </c>
      <c r="N6245" t="s">
        <v>32</v>
      </c>
      <c r="O6245" t="s">
        <v>27</v>
      </c>
      <c r="Q6245" t="s">
        <v>27</v>
      </c>
      <c r="R6245" t="s">
        <v>27</v>
      </c>
      <c r="S6245">
        <v>24</v>
      </c>
      <c r="T6245">
        <v>120</v>
      </c>
      <c r="U6245" s="2" t="s">
        <v>29</v>
      </c>
    </row>
    <row r="6246" spans="1:21" x14ac:dyDescent="0.35">
      <c r="A6246" t="s">
        <v>56</v>
      </c>
      <c r="B6246">
        <v>28</v>
      </c>
      <c r="C6246">
        <v>2024</v>
      </c>
      <c r="D6246" t="s">
        <v>259</v>
      </c>
      <c r="E6246" s="16">
        <v>223</v>
      </c>
      <c r="F6246" t="s">
        <v>245</v>
      </c>
      <c r="G6246" t="s">
        <v>210</v>
      </c>
      <c r="H6246" t="s">
        <v>25</v>
      </c>
      <c r="I6246">
        <v>150</v>
      </c>
      <c r="J6246" t="s">
        <v>106</v>
      </c>
      <c r="K6246">
        <v>8000</v>
      </c>
      <c r="L6246">
        <v>4</v>
      </c>
      <c r="M6246">
        <v>3</v>
      </c>
      <c r="N6246" t="s">
        <v>32</v>
      </c>
      <c r="O6246" t="s">
        <v>27</v>
      </c>
      <c r="Q6246" t="s">
        <v>32</v>
      </c>
      <c r="R6246" t="s">
        <v>27</v>
      </c>
      <c r="S6246">
        <v>24</v>
      </c>
      <c r="T6246">
        <v>70</v>
      </c>
      <c r="U6246" s="2" t="s">
        <v>29</v>
      </c>
    </row>
    <row r="6247" spans="1:21" x14ac:dyDescent="0.35">
      <c r="A6247" t="s">
        <v>57</v>
      </c>
      <c r="B6247">
        <v>29</v>
      </c>
      <c r="C6247">
        <v>2024</v>
      </c>
      <c r="D6247" t="s">
        <v>259</v>
      </c>
      <c r="E6247" s="16">
        <v>223</v>
      </c>
      <c r="F6247" t="s">
        <v>245</v>
      </c>
      <c r="G6247" t="s">
        <v>210</v>
      </c>
      <c r="H6247" t="s">
        <v>25</v>
      </c>
      <c r="I6247">
        <v>100</v>
      </c>
      <c r="J6247" t="s">
        <v>106</v>
      </c>
      <c r="K6247">
        <v>4000</v>
      </c>
      <c r="L6247">
        <v>4</v>
      </c>
      <c r="M6247">
        <v>3</v>
      </c>
      <c r="N6247" t="s">
        <v>32</v>
      </c>
      <c r="O6247" t="s">
        <v>27</v>
      </c>
      <c r="Q6247" t="s">
        <v>27</v>
      </c>
      <c r="R6247" t="s">
        <v>27</v>
      </c>
      <c r="S6247">
        <v>20</v>
      </c>
      <c r="T6247">
        <v>35</v>
      </c>
      <c r="U6247" s="2" t="s">
        <v>29</v>
      </c>
    </row>
    <row r="6248" spans="1:21" x14ac:dyDescent="0.35">
      <c r="A6248" t="s">
        <v>58</v>
      </c>
      <c r="B6248">
        <v>30</v>
      </c>
      <c r="C6248">
        <v>2024</v>
      </c>
      <c r="D6248" t="s">
        <v>259</v>
      </c>
      <c r="E6248" s="16">
        <v>223</v>
      </c>
      <c r="F6248" t="s">
        <v>245</v>
      </c>
      <c r="G6248" t="s">
        <v>210</v>
      </c>
      <c r="H6248" t="s">
        <v>25</v>
      </c>
      <c r="I6248">
        <v>175</v>
      </c>
      <c r="J6248" t="s">
        <v>106</v>
      </c>
      <c r="K6248">
        <v>8000</v>
      </c>
      <c r="L6248">
        <v>4</v>
      </c>
      <c r="M6248">
        <v>3</v>
      </c>
      <c r="N6248" t="s">
        <v>32</v>
      </c>
      <c r="O6248" t="s">
        <v>27</v>
      </c>
      <c r="Q6248" t="s">
        <v>27</v>
      </c>
      <c r="R6248" t="s">
        <v>27</v>
      </c>
      <c r="S6248">
        <v>30</v>
      </c>
      <c r="T6248">
        <v>75</v>
      </c>
      <c r="U6248" s="2" t="s">
        <v>29</v>
      </c>
    </row>
    <row r="6249" spans="1:21" x14ac:dyDescent="0.35">
      <c r="A6249" t="s">
        <v>59</v>
      </c>
      <c r="B6249">
        <v>31</v>
      </c>
      <c r="C6249">
        <v>2024</v>
      </c>
      <c r="D6249" t="s">
        <v>259</v>
      </c>
      <c r="E6249" s="16">
        <v>223</v>
      </c>
      <c r="F6249" t="s">
        <v>245</v>
      </c>
      <c r="G6249" t="s">
        <v>210</v>
      </c>
      <c r="H6249" t="s">
        <v>25</v>
      </c>
      <c r="I6249">
        <v>140</v>
      </c>
      <c r="J6249" t="s">
        <v>106</v>
      </c>
      <c r="K6249">
        <v>4000</v>
      </c>
      <c r="L6249">
        <v>4</v>
      </c>
      <c r="M6249">
        <v>2</v>
      </c>
      <c r="N6249" t="s">
        <v>32</v>
      </c>
      <c r="O6249" t="s">
        <v>27</v>
      </c>
      <c r="Q6249" t="s">
        <v>27</v>
      </c>
      <c r="R6249" t="s">
        <v>27</v>
      </c>
      <c r="S6249">
        <v>30</v>
      </c>
      <c r="T6249">
        <v>100</v>
      </c>
      <c r="U6249" s="2" t="s">
        <v>39</v>
      </c>
    </row>
    <row r="6250" spans="1:21" x14ac:dyDescent="0.35">
      <c r="A6250" t="s">
        <v>60</v>
      </c>
      <c r="B6250">
        <v>32</v>
      </c>
      <c r="C6250">
        <v>2024</v>
      </c>
      <c r="D6250" t="s">
        <v>259</v>
      </c>
      <c r="E6250" s="16">
        <v>223</v>
      </c>
      <c r="F6250" t="s">
        <v>245</v>
      </c>
      <c r="G6250" t="s">
        <v>210</v>
      </c>
      <c r="H6250" t="s">
        <v>25</v>
      </c>
      <c r="I6250">
        <v>25</v>
      </c>
      <c r="J6250" t="s">
        <v>106</v>
      </c>
      <c r="K6250">
        <v>8000</v>
      </c>
      <c r="L6250">
        <v>4</v>
      </c>
      <c r="M6250">
        <v>3</v>
      </c>
      <c r="N6250" t="s">
        <v>27</v>
      </c>
      <c r="O6250" t="s">
        <v>27</v>
      </c>
      <c r="P6250">
        <v>21</v>
      </c>
      <c r="Q6250" t="s">
        <v>32</v>
      </c>
      <c r="R6250" t="s">
        <v>27</v>
      </c>
      <c r="S6250">
        <v>30</v>
      </c>
      <c r="T6250">
        <v>100</v>
      </c>
      <c r="U6250" s="2" t="s">
        <v>29</v>
      </c>
    </row>
    <row r="6251" spans="1:21" x14ac:dyDescent="0.35">
      <c r="A6251" t="s">
        <v>61</v>
      </c>
      <c r="B6251">
        <v>33</v>
      </c>
      <c r="C6251">
        <v>2024</v>
      </c>
      <c r="D6251" t="s">
        <v>259</v>
      </c>
      <c r="E6251" s="16">
        <v>223</v>
      </c>
      <c r="F6251" t="s">
        <v>245</v>
      </c>
      <c r="G6251" t="s">
        <v>210</v>
      </c>
      <c r="H6251" t="s">
        <v>25</v>
      </c>
      <c r="I6251">
        <v>150</v>
      </c>
      <c r="J6251" t="s">
        <v>106</v>
      </c>
      <c r="K6251">
        <v>4000</v>
      </c>
      <c r="L6251">
        <v>4</v>
      </c>
      <c r="M6251">
        <v>3</v>
      </c>
      <c r="N6251" t="s">
        <v>32</v>
      </c>
      <c r="O6251" t="s">
        <v>27</v>
      </c>
      <c r="Q6251" t="s">
        <v>27</v>
      </c>
      <c r="R6251" t="s">
        <v>27</v>
      </c>
      <c r="S6251">
        <v>8</v>
      </c>
      <c r="T6251">
        <v>150</v>
      </c>
      <c r="U6251" t="s">
        <v>27</v>
      </c>
    </row>
    <row r="6252" spans="1:21" x14ac:dyDescent="0.35">
      <c r="A6252" t="s">
        <v>62</v>
      </c>
      <c r="B6252">
        <v>34</v>
      </c>
      <c r="C6252">
        <v>2024</v>
      </c>
      <c r="D6252" t="s">
        <v>259</v>
      </c>
      <c r="E6252" s="16">
        <v>223</v>
      </c>
      <c r="F6252" t="s">
        <v>245</v>
      </c>
      <c r="G6252" t="s">
        <v>210</v>
      </c>
      <c r="H6252" t="s">
        <v>25</v>
      </c>
      <c r="I6252">
        <v>155</v>
      </c>
      <c r="J6252" t="s">
        <v>106</v>
      </c>
      <c r="K6252">
        <v>6000</v>
      </c>
      <c r="L6252">
        <v>4</v>
      </c>
      <c r="M6252">
        <v>2</v>
      </c>
      <c r="N6252" t="s">
        <v>32</v>
      </c>
      <c r="O6252" t="s">
        <v>32</v>
      </c>
      <c r="Q6252" t="s">
        <v>32</v>
      </c>
      <c r="R6252" t="s">
        <v>32</v>
      </c>
      <c r="S6252">
        <v>24</v>
      </c>
      <c r="T6252">
        <v>80</v>
      </c>
      <c r="U6252" s="2" t="s">
        <v>29</v>
      </c>
    </row>
    <row r="6253" spans="1:21" x14ac:dyDescent="0.35">
      <c r="A6253" t="s">
        <v>63</v>
      </c>
      <c r="B6253">
        <v>35</v>
      </c>
      <c r="C6253">
        <v>2024</v>
      </c>
      <c r="D6253" t="s">
        <v>259</v>
      </c>
      <c r="E6253" s="16">
        <v>223</v>
      </c>
      <c r="F6253" t="s">
        <v>245</v>
      </c>
      <c r="G6253" t="s">
        <v>210</v>
      </c>
      <c r="H6253" t="s">
        <v>25</v>
      </c>
      <c r="I6253">
        <v>150</v>
      </c>
      <c r="J6253" t="s">
        <v>106</v>
      </c>
      <c r="K6253">
        <v>8000</v>
      </c>
      <c r="L6253">
        <v>4</v>
      </c>
      <c r="M6253">
        <v>2</v>
      </c>
      <c r="N6253" t="s">
        <v>27</v>
      </c>
      <c r="O6253" t="s">
        <v>27</v>
      </c>
      <c r="Q6253" t="s">
        <v>32</v>
      </c>
      <c r="R6253" t="s">
        <v>27</v>
      </c>
      <c r="S6253">
        <v>30</v>
      </c>
      <c r="T6253">
        <v>155</v>
      </c>
      <c r="U6253" s="2" t="s">
        <v>29</v>
      </c>
    </row>
    <row r="6254" spans="1:21" x14ac:dyDescent="0.35">
      <c r="A6254" t="s">
        <v>64</v>
      </c>
      <c r="B6254">
        <v>36</v>
      </c>
      <c r="C6254">
        <v>2024</v>
      </c>
      <c r="D6254" t="s">
        <v>259</v>
      </c>
      <c r="E6254" s="16">
        <v>223</v>
      </c>
      <c r="F6254" t="s">
        <v>245</v>
      </c>
      <c r="G6254" t="s">
        <v>210</v>
      </c>
      <c r="H6254" t="s">
        <v>25</v>
      </c>
      <c r="I6254">
        <v>377</v>
      </c>
      <c r="J6254" t="s">
        <v>106</v>
      </c>
      <c r="K6254">
        <v>8000</v>
      </c>
      <c r="L6254">
        <v>4</v>
      </c>
      <c r="M6254">
        <v>3</v>
      </c>
      <c r="N6254" t="s">
        <v>32</v>
      </c>
      <c r="O6254" t="s">
        <v>32</v>
      </c>
      <c r="P6254">
        <v>21</v>
      </c>
      <c r="Q6254" t="s">
        <v>32</v>
      </c>
      <c r="R6254" t="s">
        <v>27</v>
      </c>
      <c r="S6254">
        <v>16</v>
      </c>
      <c r="T6254">
        <v>191.33</v>
      </c>
      <c r="U6254" s="2" t="s">
        <v>29</v>
      </c>
    </row>
    <row r="6255" spans="1:21" x14ac:dyDescent="0.35">
      <c r="A6255" t="s">
        <v>65</v>
      </c>
      <c r="B6255">
        <v>37</v>
      </c>
      <c r="C6255">
        <v>2024</v>
      </c>
      <c r="D6255" t="s">
        <v>259</v>
      </c>
      <c r="E6255" s="16">
        <v>223</v>
      </c>
      <c r="F6255" t="s">
        <v>245</v>
      </c>
      <c r="G6255" t="s">
        <v>210</v>
      </c>
      <c r="H6255" t="s">
        <v>25</v>
      </c>
      <c r="I6255">
        <v>275</v>
      </c>
      <c r="J6255" t="s">
        <v>106</v>
      </c>
      <c r="K6255">
        <v>4000</v>
      </c>
      <c r="L6255">
        <v>4</v>
      </c>
      <c r="M6255">
        <v>3</v>
      </c>
      <c r="N6255" t="s">
        <v>32</v>
      </c>
      <c r="O6255" t="s">
        <v>27</v>
      </c>
      <c r="Q6255" t="s">
        <v>32</v>
      </c>
      <c r="R6255" t="s">
        <v>27</v>
      </c>
      <c r="S6255">
        <v>30</v>
      </c>
      <c r="T6255">
        <v>150</v>
      </c>
      <c r="U6255" s="2" t="s">
        <v>29</v>
      </c>
    </row>
    <row r="6256" spans="1:21" x14ac:dyDescent="0.35">
      <c r="A6256" t="s">
        <v>66</v>
      </c>
      <c r="B6256">
        <v>38</v>
      </c>
      <c r="C6256">
        <v>2024</v>
      </c>
      <c r="D6256" t="s">
        <v>259</v>
      </c>
      <c r="E6256" s="16">
        <v>223</v>
      </c>
      <c r="F6256" t="s">
        <v>245</v>
      </c>
      <c r="G6256" t="s">
        <v>210</v>
      </c>
      <c r="H6256" t="s">
        <v>25</v>
      </c>
      <c r="I6256">
        <v>150</v>
      </c>
      <c r="J6256" t="s">
        <v>106</v>
      </c>
      <c r="K6256">
        <v>8000</v>
      </c>
      <c r="L6256">
        <v>4</v>
      </c>
      <c r="M6256">
        <v>2</v>
      </c>
      <c r="N6256" t="s">
        <v>32</v>
      </c>
      <c r="O6256" t="s">
        <v>27</v>
      </c>
      <c r="P6256">
        <v>18</v>
      </c>
      <c r="Q6256" t="s">
        <v>32</v>
      </c>
      <c r="R6256" t="s">
        <v>27</v>
      </c>
      <c r="S6256">
        <v>30</v>
      </c>
      <c r="T6256">
        <v>150</v>
      </c>
      <c r="U6256" s="2" t="s">
        <v>29</v>
      </c>
    </row>
    <row r="6257" spans="1:21" x14ac:dyDescent="0.35">
      <c r="A6257" t="s">
        <v>67</v>
      </c>
      <c r="B6257">
        <v>39</v>
      </c>
      <c r="C6257">
        <v>2024</v>
      </c>
      <c r="D6257" t="s">
        <v>259</v>
      </c>
      <c r="E6257" s="16">
        <v>223</v>
      </c>
      <c r="F6257" t="s">
        <v>245</v>
      </c>
      <c r="G6257" t="s">
        <v>210</v>
      </c>
      <c r="H6257" t="s">
        <v>25</v>
      </c>
      <c r="I6257">
        <v>150</v>
      </c>
      <c r="J6257" t="s">
        <v>106</v>
      </c>
      <c r="K6257">
        <v>8000</v>
      </c>
      <c r="L6257">
        <v>4</v>
      </c>
      <c r="M6257">
        <v>3</v>
      </c>
      <c r="N6257" t="s">
        <v>27</v>
      </c>
      <c r="O6257" t="s">
        <v>32</v>
      </c>
      <c r="Q6257" t="s">
        <v>32</v>
      </c>
      <c r="R6257" t="s">
        <v>27</v>
      </c>
      <c r="S6257">
        <v>30</v>
      </c>
      <c r="T6257">
        <v>40</v>
      </c>
      <c r="U6257" s="2" t="s">
        <v>39</v>
      </c>
    </row>
    <row r="6258" spans="1:21" x14ac:dyDescent="0.35">
      <c r="A6258" t="s">
        <v>68</v>
      </c>
      <c r="B6258">
        <v>40</v>
      </c>
      <c r="C6258">
        <v>2024</v>
      </c>
      <c r="D6258" t="s">
        <v>259</v>
      </c>
      <c r="E6258" s="16">
        <v>223</v>
      </c>
      <c r="F6258" t="s">
        <v>245</v>
      </c>
      <c r="G6258" t="s">
        <v>210</v>
      </c>
      <c r="H6258" t="s">
        <v>25</v>
      </c>
      <c r="I6258">
        <v>150</v>
      </c>
      <c r="J6258" t="s">
        <v>106</v>
      </c>
      <c r="K6258">
        <v>8000</v>
      </c>
      <c r="L6258">
        <v>4</v>
      </c>
      <c r="M6258">
        <v>3</v>
      </c>
      <c r="N6258" t="s">
        <v>32</v>
      </c>
      <c r="O6258" t="s">
        <v>27</v>
      </c>
      <c r="Q6258" t="s">
        <v>27</v>
      </c>
      <c r="R6258" t="s">
        <v>27</v>
      </c>
      <c r="S6258">
        <v>30</v>
      </c>
      <c r="T6258">
        <v>150</v>
      </c>
      <c r="U6258" s="2" t="s">
        <v>29</v>
      </c>
    </row>
    <row r="6259" spans="1:21" x14ac:dyDescent="0.35">
      <c r="A6259" t="s">
        <v>69</v>
      </c>
      <c r="B6259">
        <v>41</v>
      </c>
      <c r="C6259">
        <v>2024</v>
      </c>
      <c r="D6259" t="s">
        <v>259</v>
      </c>
      <c r="E6259" s="16">
        <v>223</v>
      </c>
      <c r="F6259" t="s">
        <v>245</v>
      </c>
      <c r="G6259" t="s">
        <v>210</v>
      </c>
      <c r="H6259" t="s">
        <v>25</v>
      </c>
      <c r="I6259">
        <v>400</v>
      </c>
      <c r="J6259" t="s">
        <v>106</v>
      </c>
      <c r="K6259">
        <v>6000</v>
      </c>
      <c r="L6259">
        <v>4</v>
      </c>
      <c r="M6259">
        <v>3</v>
      </c>
      <c r="N6259" t="s">
        <v>32</v>
      </c>
      <c r="O6259" t="s">
        <v>27</v>
      </c>
      <c r="Q6259" t="s">
        <v>27</v>
      </c>
      <c r="R6259" t="s">
        <v>27</v>
      </c>
      <c r="S6259">
        <v>30</v>
      </c>
      <c r="T6259">
        <v>230</v>
      </c>
      <c r="U6259" s="2" t="s">
        <v>39</v>
      </c>
    </row>
    <row r="6260" spans="1:21" x14ac:dyDescent="0.35">
      <c r="A6260" t="s">
        <v>70</v>
      </c>
      <c r="B6260">
        <v>42</v>
      </c>
      <c r="C6260">
        <v>2024</v>
      </c>
      <c r="D6260" t="s">
        <v>259</v>
      </c>
      <c r="E6260" s="16">
        <v>223</v>
      </c>
      <c r="F6260" t="s">
        <v>245</v>
      </c>
      <c r="G6260" t="s">
        <v>210</v>
      </c>
      <c r="H6260" t="s">
        <v>25</v>
      </c>
      <c r="I6260">
        <v>100</v>
      </c>
      <c r="J6260" t="s">
        <v>106</v>
      </c>
      <c r="K6260">
        <v>8000</v>
      </c>
      <c r="L6260">
        <v>4</v>
      </c>
      <c r="M6260">
        <v>2</v>
      </c>
      <c r="N6260" t="s">
        <v>32</v>
      </c>
      <c r="O6260" t="s">
        <v>27</v>
      </c>
      <c r="Q6260" t="s">
        <v>32</v>
      </c>
      <c r="R6260" t="s">
        <v>27</v>
      </c>
      <c r="S6260">
        <v>24</v>
      </c>
      <c r="T6260">
        <v>100</v>
      </c>
      <c r="U6260" s="2" t="s">
        <v>39</v>
      </c>
    </row>
    <row r="6261" spans="1:21" x14ac:dyDescent="0.35">
      <c r="A6261" t="s">
        <v>71</v>
      </c>
      <c r="B6261">
        <v>44</v>
      </c>
      <c r="C6261">
        <v>2024</v>
      </c>
      <c r="D6261" t="s">
        <v>259</v>
      </c>
      <c r="E6261" s="16">
        <v>223</v>
      </c>
      <c r="F6261" t="s">
        <v>245</v>
      </c>
      <c r="G6261" t="s">
        <v>210</v>
      </c>
      <c r="H6261" t="s">
        <v>25</v>
      </c>
      <c r="I6261">
        <v>225</v>
      </c>
      <c r="J6261" t="s">
        <v>106</v>
      </c>
      <c r="K6261">
        <v>8000</v>
      </c>
      <c r="L6261">
        <v>4</v>
      </c>
      <c r="M6261">
        <v>3</v>
      </c>
      <c r="N6261" t="s">
        <v>32</v>
      </c>
      <c r="O6261" t="s">
        <v>27</v>
      </c>
      <c r="Q6261" t="s">
        <v>32</v>
      </c>
      <c r="R6261" t="s">
        <v>27</v>
      </c>
      <c r="S6261">
        <v>20</v>
      </c>
      <c r="T6261">
        <v>250</v>
      </c>
      <c r="U6261" s="2" t="s">
        <v>29</v>
      </c>
    </row>
    <row r="6262" spans="1:21" x14ac:dyDescent="0.35">
      <c r="A6262" t="s">
        <v>72</v>
      </c>
      <c r="B6262">
        <v>45</v>
      </c>
      <c r="C6262">
        <v>2024</v>
      </c>
      <c r="D6262" t="s">
        <v>259</v>
      </c>
      <c r="E6262" s="16">
        <v>223</v>
      </c>
      <c r="F6262" t="s">
        <v>245</v>
      </c>
      <c r="G6262" t="s">
        <v>210</v>
      </c>
      <c r="H6262" t="s">
        <v>25</v>
      </c>
      <c r="I6262">
        <v>60</v>
      </c>
      <c r="J6262" t="s">
        <v>106</v>
      </c>
      <c r="K6262">
        <v>8000</v>
      </c>
      <c r="L6262">
        <v>4</v>
      </c>
      <c r="M6262">
        <v>2</v>
      </c>
      <c r="N6262" t="s">
        <v>27</v>
      </c>
      <c r="O6262" t="s">
        <v>32</v>
      </c>
      <c r="Q6262" t="s">
        <v>32</v>
      </c>
      <c r="R6262" t="s">
        <v>32</v>
      </c>
      <c r="S6262">
        <v>30</v>
      </c>
      <c r="T6262">
        <v>70</v>
      </c>
      <c r="U6262" s="2" t="s">
        <v>29</v>
      </c>
    </row>
    <row r="6263" spans="1:21" x14ac:dyDescent="0.35">
      <c r="A6263" t="s">
        <v>73</v>
      </c>
      <c r="B6263">
        <v>46</v>
      </c>
      <c r="C6263">
        <v>2024</v>
      </c>
      <c r="D6263" t="s">
        <v>259</v>
      </c>
      <c r="E6263" s="16">
        <v>223</v>
      </c>
      <c r="F6263" t="s">
        <v>245</v>
      </c>
      <c r="G6263" t="s">
        <v>210</v>
      </c>
      <c r="H6263" t="s">
        <v>25</v>
      </c>
      <c r="I6263">
        <v>100</v>
      </c>
      <c r="J6263" t="s">
        <v>106</v>
      </c>
      <c r="K6263">
        <v>8000</v>
      </c>
      <c r="L6263">
        <v>4</v>
      </c>
      <c r="M6263">
        <v>3</v>
      </c>
      <c r="N6263" t="s">
        <v>27</v>
      </c>
      <c r="O6263" t="s">
        <v>27</v>
      </c>
      <c r="Q6263" t="s">
        <v>27</v>
      </c>
      <c r="R6263" t="s">
        <v>27</v>
      </c>
      <c r="S6263">
        <v>30</v>
      </c>
      <c r="T6263">
        <v>80</v>
      </c>
      <c r="U6263" s="2" t="s">
        <v>29</v>
      </c>
    </row>
    <row r="6264" spans="1:21" x14ac:dyDescent="0.35">
      <c r="A6264" t="s">
        <v>74</v>
      </c>
      <c r="B6264">
        <v>47</v>
      </c>
      <c r="C6264">
        <v>2024</v>
      </c>
      <c r="D6264" t="s">
        <v>259</v>
      </c>
      <c r="E6264" s="16">
        <v>223</v>
      </c>
      <c r="F6264" t="s">
        <v>245</v>
      </c>
      <c r="G6264" t="s">
        <v>210</v>
      </c>
      <c r="H6264" t="s">
        <v>25</v>
      </c>
      <c r="I6264">
        <v>200</v>
      </c>
      <c r="J6264" t="s">
        <v>106</v>
      </c>
      <c r="K6264">
        <v>4000</v>
      </c>
      <c r="L6264">
        <v>4</v>
      </c>
      <c r="M6264">
        <v>3</v>
      </c>
      <c r="N6264" t="s">
        <v>32</v>
      </c>
      <c r="O6264" t="s">
        <v>27</v>
      </c>
      <c r="Q6264" t="s">
        <v>32</v>
      </c>
      <c r="R6264" t="s">
        <v>32</v>
      </c>
      <c r="S6264">
        <v>30</v>
      </c>
      <c r="T6264">
        <v>280</v>
      </c>
      <c r="U6264" s="2" t="s">
        <v>39</v>
      </c>
    </row>
    <row r="6265" spans="1:21" x14ac:dyDescent="0.35">
      <c r="A6265" t="s">
        <v>75</v>
      </c>
      <c r="B6265">
        <v>48</v>
      </c>
      <c r="C6265">
        <v>2024</v>
      </c>
      <c r="D6265" t="s">
        <v>259</v>
      </c>
      <c r="E6265" s="16">
        <v>223</v>
      </c>
      <c r="F6265" t="s">
        <v>245</v>
      </c>
      <c r="G6265" t="s">
        <v>210</v>
      </c>
      <c r="H6265" t="s">
        <v>25</v>
      </c>
      <c r="I6265">
        <v>75</v>
      </c>
      <c r="J6265" t="s">
        <v>106</v>
      </c>
      <c r="K6265">
        <v>4000</v>
      </c>
      <c r="L6265">
        <v>4</v>
      </c>
      <c r="M6265">
        <v>2</v>
      </c>
      <c r="N6265" t="s">
        <v>32</v>
      </c>
      <c r="O6265" t="s">
        <v>27</v>
      </c>
      <c r="Q6265" t="s">
        <v>27</v>
      </c>
      <c r="R6265" t="s">
        <v>27</v>
      </c>
      <c r="S6265">
        <v>24</v>
      </c>
      <c r="T6265">
        <v>100</v>
      </c>
      <c r="U6265" s="2" t="s">
        <v>39</v>
      </c>
    </row>
    <row r="6266" spans="1:21" x14ac:dyDescent="0.35">
      <c r="A6266" t="s">
        <v>76</v>
      </c>
      <c r="B6266">
        <v>49</v>
      </c>
      <c r="C6266">
        <v>2024</v>
      </c>
      <c r="D6266" t="s">
        <v>259</v>
      </c>
      <c r="E6266" s="16">
        <v>223</v>
      </c>
      <c r="F6266" t="s">
        <v>245</v>
      </c>
      <c r="G6266" t="s">
        <v>210</v>
      </c>
      <c r="H6266" t="s">
        <v>25</v>
      </c>
      <c r="I6266">
        <v>121</v>
      </c>
      <c r="J6266" t="s">
        <v>106</v>
      </c>
      <c r="K6266">
        <v>8000</v>
      </c>
      <c r="L6266">
        <v>4</v>
      </c>
      <c r="M6266">
        <v>3</v>
      </c>
      <c r="N6266" t="s">
        <v>32</v>
      </c>
      <c r="O6266" t="s">
        <v>27</v>
      </c>
      <c r="Q6266" t="s">
        <v>27</v>
      </c>
      <c r="R6266" t="s">
        <v>27</v>
      </c>
      <c r="S6266">
        <v>30</v>
      </c>
      <c r="T6266">
        <v>74</v>
      </c>
      <c r="U6266" s="2" t="s">
        <v>29</v>
      </c>
    </row>
    <row r="6267" spans="1:21" x14ac:dyDescent="0.35">
      <c r="A6267" t="s">
        <v>77</v>
      </c>
      <c r="B6267">
        <v>50</v>
      </c>
      <c r="C6267">
        <v>2024</v>
      </c>
      <c r="D6267" t="s">
        <v>259</v>
      </c>
      <c r="E6267" s="16">
        <v>223</v>
      </c>
      <c r="F6267" t="s">
        <v>245</v>
      </c>
      <c r="G6267" t="s">
        <v>210</v>
      </c>
      <c r="H6267" t="s">
        <v>25</v>
      </c>
      <c r="I6267">
        <v>290</v>
      </c>
      <c r="J6267" t="s">
        <v>106</v>
      </c>
      <c r="K6267">
        <v>4000</v>
      </c>
      <c r="L6267">
        <v>4</v>
      </c>
      <c r="M6267">
        <v>3</v>
      </c>
      <c r="N6267" t="s">
        <v>32</v>
      </c>
      <c r="O6267" t="s">
        <v>27</v>
      </c>
      <c r="Q6267" t="s">
        <v>27</v>
      </c>
      <c r="R6267" t="s">
        <v>27</v>
      </c>
      <c r="S6267">
        <v>20</v>
      </c>
      <c r="T6267">
        <v>365</v>
      </c>
      <c r="U6267" s="2" t="s">
        <v>29</v>
      </c>
    </row>
    <row r="6268" spans="1:21" x14ac:dyDescent="0.35">
      <c r="A6268" t="s">
        <v>78</v>
      </c>
      <c r="B6268">
        <v>51</v>
      </c>
      <c r="C6268">
        <v>2024</v>
      </c>
      <c r="D6268" t="s">
        <v>259</v>
      </c>
      <c r="E6268" s="16">
        <v>223</v>
      </c>
      <c r="F6268" t="s">
        <v>245</v>
      </c>
      <c r="G6268" t="s">
        <v>210</v>
      </c>
      <c r="H6268" t="s">
        <v>25</v>
      </c>
      <c r="I6268">
        <v>90</v>
      </c>
      <c r="J6268" t="s">
        <v>106</v>
      </c>
      <c r="K6268">
        <v>8000</v>
      </c>
      <c r="L6268">
        <v>4</v>
      </c>
      <c r="M6268">
        <v>3</v>
      </c>
      <c r="N6268" t="s">
        <v>32</v>
      </c>
      <c r="O6268" t="s">
        <v>27</v>
      </c>
      <c r="Q6268" t="s">
        <v>32</v>
      </c>
      <c r="R6268" t="s">
        <v>32</v>
      </c>
      <c r="S6268">
        <v>16</v>
      </c>
      <c r="T6268">
        <v>180</v>
      </c>
      <c r="U6268" s="2" t="s">
        <v>29</v>
      </c>
    </row>
    <row r="6269" spans="1:21" x14ac:dyDescent="0.35">
      <c r="A6269" t="s">
        <v>79</v>
      </c>
      <c r="B6269">
        <v>53</v>
      </c>
      <c r="C6269">
        <v>2024</v>
      </c>
      <c r="D6269" t="s">
        <v>259</v>
      </c>
      <c r="E6269" s="16">
        <v>223</v>
      </c>
      <c r="F6269" t="s">
        <v>245</v>
      </c>
      <c r="G6269" t="s">
        <v>210</v>
      </c>
      <c r="H6269" t="s">
        <v>25</v>
      </c>
      <c r="I6269">
        <v>140</v>
      </c>
      <c r="J6269" t="s">
        <v>106</v>
      </c>
      <c r="K6269">
        <v>16000</v>
      </c>
      <c r="L6269">
        <v>4</v>
      </c>
      <c r="M6269">
        <v>3</v>
      </c>
      <c r="N6269" t="s">
        <v>32</v>
      </c>
      <c r="O6269" t="s">
        <v>27</v>
      </c>
      <c r="Q6269" t="s">
        <v>32</v>
      </c>
      <c r="R6269" t="s">
        <v>27</v>
      </c>
      <c r="S6269">
        <v>15</v>
      </c>
      <c r="T6269">
        <v>116</v>
      </c>
      <c r="U6269" s="2" t="s">
        <v>29</v>
      </c>
    </row>
    <row r="6270" spans="1:21" x14ac:dyDescent="0.35">
      <c r="A6270" t="s">
        <v>80</v>
      </c>
      <c r="B6270">
        <v>54</v>
      </c>
      <c r="C6270">
        <v>2024</v>
      </c>
      <c r="D6270" t="s">
        <v>259</v>
      </c>
      <c r="E6270" s="16">
        <v>223</v>
      </c>
      <c r="F6270" t="s">
        <v>245</v>
      </c>
      <c r="G6270" t="s">
        <v>210</v>
      </c>
      <c r="H6270" t="s">
        <v>25</v>
      </c>
      <c r="I6270">
        <v>200</v>
      </c>
      <c r="J6270" t="s">
        <v>106</v>
      </c>
      <c r="K6270">
        <v>4000</v>
      </c>
      <c r="L6270">
        <v>4</v>
      </c>
      <c r="M6270">
        <v>3</v>
      </c>
      <c r="N6270" t="s">
        <v>32</v>
      </c>
      <c r="O6270" t="s">
        <v>32</v>
      </c>
      <c r="P6270">
        <v>18</v>
      </c>
      <c r="Q6270" t="s">
        <v>32</v>
      </c>
      <c r="R6270" t="s">
        <v>27</v>
      </c>
      <c r="S6270">
        <v>16</v>
      </c>
      <c r="T6270">
        <v>200</v>
      </c>
      <c r="U6270" s="2" t="s">
        <v>29</v>
      </c>
    </row>
    <row r="6271" spans="1:21" x14ac:dyDescent="0.35">
      <c r="A6271" t="s">
        <v>81</v>
      </c>
      <c r="B6271">
        <v>55</v>
      </c>
      <c r="C6271">
        <v>2024</v>
      </c>
      <c r="D6271" t="s">
        <v>259</v>
      </c>
      <c r="E6271" s="16">
        <v>223</v>
      </c>
      <c r="F6271" t="s">
        <v>245</v>
      </c>
      <c r="G6271" t="s">
        <v>210</v>
      </c>
      <c r="H6271" t="s">
        <v>25</v>
      </c>
      <c r="I6271">
        <v>130</v>
      </c>
      <c r="J6271" t="s">
        <v>106</v>
      </c>
      <c r="K6271">
        <v>4000</v>
      </c>
      <c r="L6271">
        <v>4</v>
      </c>
      <c r="M6271">
        <v>3</v>
      </c>
      <c r="N6271" t="s">
        <v>32</v>
      </c>
      <c r="O6271" t="s">
        <v>27</v>
      </c>
      <c r="Q6271" t="s">
        <v>27</v>
      </c>
      <c r="R6271" t="s">
        <v>27</v>
      </c>
      <c r="S6271">
        <v>20</v>
      </c>
      <c r="T6271">
        <v>55</v>
      </c>
      <c r="U6271" s="2" t="s">
        <v>39</v>
      </c>
    </row>
    <row r="6272" spans="1:21" x14ac:dyDescent="0.35">
      <c r="A6272" t="s">
        <v>82</v>
      </c>
      <c r="B6272">
        <v>56</v>
      </c>
      <c r="C6272">
        <v>2024</v>
      </c>
      <c r="D6272" t="s">
        <v>259</v>
      </c>
      <c r="E6272" s="16">
        <v>223</v>
      </c>
      <c r="F6272" t="s">
        <v>245</v>
      </c>
      <c r="G6272" t="s">
        <v>210</v>
      </c>
      <c r="H6272" t="s">
        <v>25</v>
      </c>
      <c r="I6272">
        <v>100</v>
      </c>
      <c r="J6272" t="s">
        <v>106</v>
      </c>
      <c r="K6272">
        <v>8000</v>
      </c>
      <c r="L6272">
        <v>4</v>
      </c>
      <c r="M6272">
        <v>4</v>
      </c>
      <c r="N6272" t="s">
        <v>32</v>
      </c>
      <c r="O6272" t="s">
        <v>27</v>
      </c>
      <c r="Q6272" t="s">
        <v>27</v>
      </c>
      <c r="R6272" t="s">
        <v>27</v>
      </c>
      <c r="S6272">
        <v>30</v>
      </c>
      <c r="T6272">
        <v>90</v>
      </c>
      <c r="U6272" s="2" t="s">
        <v>29</v>
      </c>
    </row>
    <row r="6273" spans="1:21" x14ac:dyDescent="0.35">
      <c r="A6273" t="s">
        <v>21</v>
      </c>
      <c r="B6273">
        <v>1</v>
      </c>
      <c r="C6273">
        <v>2024</v>
      </c>
      <c r="D6273" t="s">
        <v>260</v>
      </c>
      <c r="E6273" s="16">
        <v>224</v>
      </c>
      <c r="F6273" t="s">
        <v>261</v>
      </c>
      <c r="G6273" s="2" t="s">
        <v>24</v>
      </c>
      <c r="H6273" s="2" t="s">
        <v>25</v>
      </c>
      <c r="I6273">
        <v>125</v>
      </c>
      <c r="J6273" t="s">
        <v>126</v>
      </c>
      <c r="K6273">
        <v>0</v>
      </c>
      <c r="L6273">
        <v>3</v>
      </c>
      <c r="M6273">
        <v>1</v>
      </c>
      <c r="N6273" t="s">
        <v>27</v>
      </c>
      <c r="O6273" t="s">
        <v>32</v>
      </c>
      <c r="P6273">
        <v>18</v>
      </c>
      <c r="Q6273" t="s">
        <v>32</v>
      </c>
      <c r="R6273" t="s">
        <v>27</v>
      </c>
      <c r="S6273">
        <v>24</v>
      </c>
      <c r="T6273">
        <v>100</v>
      </c>
      <c r="U6273" s="2" t="s">
        <v>39</v>
      </c>
    </row>
    <row r="6274" spans="1:21" x14ac:dyDescent="0.35">
      <c r="A6274" t="s">
        <v>30</v>
      </c>
      <c r="B6274">
        <v>2</v>
      </c>
      <c r="C6274">
        <v>2024</v>
      </c>
      <c r="D6274" t="s">
        <v>260</v>
      </c>
      <c r="E6274" s="16">
        <v>224</v>
      </c>
      <c r="F6274" t="s">
        <v>261</v>
      </c>
      <c r="G6274" s="2" t="s">
        <v>24</v>
      </c>
      <c r="H6274" s="2" t="s">
        <v>121</v>
      </c>
      <c r="U6274" s="2"/>
    </row>
    <row r="6275" spans="1:21" x14ac:dyDescent="0.35">
      <c r="A6275" t="s">
        <v>33</v>
      </c>
      <c r="B6275">
        <v>4</v>
      </c>
      <c r="C6275">
        <v>2024</v>
      </c>
      <c r="D6275" t="s">
        <v>260</v>
      </c>
      <c r="E6275" s="16">
        <v>224</v>
      </c>
      <c r="F6275" t="s">
        <v>261</v>
      </c>
      <c r="G6275" s="2" t="s">
        <v>24</v>
      </c>
      <c r="H6275" s="2" t="s">
        <v>25</v>
      </c>
      <c r="I6275">
        <v>273</v>
      </c>
      <c r="J6275" t="s">
        <v>126</v>
      </c>
      <c r="K6275">
        <v>0</v>
      </c>
      <c r="L6275">
        <v>3</v>
      </c>
      <c r="M6275">
        <v>1</v>
      </c>
      <c r="N6275" t="s">
        <v>27</v>
      </c>
      <c r="O6275" t="s">
        <v>32</v>
      </c>
      <c r="Q6275" t="s">
        <v>27</v>
      </c>
      <c r="R6275" t="s">
        <v>27</v>
      </c>
      <c r="S6275">
        <v>20</v>
      </c>
      <c r="T6275">
        <v>150</v>
      </c>
      <c r="U6275" s="2" t="s">
        <v>29</v>
      </c>
    </row>
    <row r="6276" spans="1:21" x14ac:dyDescent="0.35">
      <c r="A6276" t="s">
        <v>34</v>
      </c>
      <c r="B6276">
        <v>5</v>
      </c>
      <c r="C6276">
        <v>2024</v>
      </c>
      <c r="D6276" t="s">
        <v>260</v>
      </c>
      <c r="E6276" s="16">
        <v>224</v>
      </c>
      <c r="F6276" t="s">
        <v>261</v>
      </c>
      <c r="G6276" s="2" t="s">
        <v>24</v>
      </c>
      <c r="H6276" s="2" t="s">
        <v>25</v>
      </c>
      <c r="I6276">
        <v>4</v>
      </c>
      <c r="J6276" t="s">
        <v>126</v>
      </c>
      <c r="K6276">
        <v>0</v>
      </c>
      <c r="L6276">
        <v>3</v>
      </c>
      <c r="M6276">
        <v>1</v>
      </c>
      <c r="N6276" t="s">
        <v>27</v>
      </c>
      <c r="O6276" t="s">
        <v>32</v>
      </c>
      <c r="P6276">
        <v>18</v>
      </c>
      <c r="Q6276" t="s">
        <v>32</v>
      </c>
      <c r="R6276" t="s">
        <v>27</v>
      </c>
      <c r="S6276">
        <v>24</v>
      </c>
      <c r="T6276">
        <v>2</v>
      </c>
      <c r="U6276" s="2" t="s">
        <v>39</v>
      </c>
    </row>
    <row r="6277" spans="1:21" x14ac:dyDescent="0.35">
      <c r="A6277" t="s">
        <v>35</v>
      </c>
      <c r="B6277">
        <v>6</v>
      </c>
      <c r="C6277">
        <v>2024</v>
      </c>
      <c r="D6277" t="s">
        <v>260</v>
      </c>
      <c r="E6277" s="16">
        <v>224</v>
      </c>
      <c r="F6277" t="s">
        <v>261</v>
      </c>
      <c r="G6277" s="2" t="s">
        <v>24</v>
      </c>
      <c r="H6277" s="2" t="s">
        <v>25</v>
      </c>
      <c r="I6277">
        <v>300</v>
      </c>
      <c r="J6277" t="s">
        <v>126</v>
      </c>
      <c r="K6277">
        <v>0</v>
      </c>
      <c r="L6277">
        <v>3</v>
      </c>
      <c r="M6277">
        <v>2</v>
      </c>
      <c r="N6277" t="s">
        <v>27</v>
      </c>
      <c r="O6277" t="s">
        <v>32</v>
      </c>
      <c r="Q6277" t="s">
        <v>27</v>
      </c>
      <c r="R6277" t="s">
        <v>27</v>
      </c>
      <c r="S6277">
        <v>30</v>
      </c>
      <c r="T6277">
        <v>230</v>
      </c>
      <c r="U6277" t="s">
        <v>27</v>
      </c>
    </row>
    <row r="6278" spans="1:21" x14ac:dyDescent="0.35">
      <c r="A6278" t="s">
        <v>36</v>
      </c>
      <c r="B6278">
        <v>8</v>
      </c>
      <c r="C6278">
        <v>2024</v>
      </c>
      <c r="D6278" t="s">
        <v>260</v>
      </c>
      <c r="E6278" s="16">
        <v>224</v>
      </c>
      <c r="F6278" t="s">
        <v>261</v>
      </c>
      <c r="G6278" s="2" t="s">
        <v>24</v>
      </c>
      <c r="H6278" s="2" t="s">
        <v>25</v>
      </c>
      <c r="I6278">
        <v>21</v>
      </c>
      <c r="J6278" t="s">
        <v>126</v>
      </c>
      <c r="K6278">
        <v>0</v>
      </c>
      <c r="L6278">
        <v>3</v>
      </c>
      <c r="M6278">
        <v>1</v>
      </c>
      <c r="N6278" t="s">
        <v>27</v>
      </c>
      <c r="O6278" t="s">
        <v>27</v>
      </c>
      <c r="Q6278" t="s">
        <v>27</v>
      </c>
      <c r="R6278" t="s">
        <v>27</v>
      </c>
      <c r="S6278">
        <v>0</v>
      </c>
      <c r="T6278" s="12" t="s">
        <v>28</v>
      </c>
      <c r="U6278" s="2" t="s">
        <v>29</v>
      </c>
    </row>
    <row r="6279" spans="1:21" x14ac:dyDescent="0.35">
      <c r="A6279" t="s">
        <v>37</v>
      </c>
      <c r="B6279">
        <v>9</v>
      </c>
      <c r="C6279">
        <v>2024</v>
      </c>
      <c r="D6279" t="s">
        <v>260</v>
      </c>
      <c r="E6279" s="16">
        <v>224</v>
      </c>
      <c r="F6279" t="s">
        <v>261</v>
      </c>
      <c r="G6279" s="2" t="s">
        <v>24</v>
      </c>
      <c r="H6279" s="2" t="s">
        <v>25</v>
      </c>
      <c r="I6279">
        <v>190</v>
      </c>
      <c r="J6279" t="s">
        <v>126</v>
      </c>
      <c r="K6279">
        <v>0</v>
      </c>
      <c r="L6279">
        <v>3</v>
      </c>
      <c r="M6279">
        <v>1</v>
      </c>
      <c r="N6279" t="s">
        <v>27</v>
      </c>
      <c r="O6279" t="s">
        <v>27</v>
      </c>
      <c r="Q6279" t="s">
        <v>27</v>
      </c>
      <c r="R6279" t="s">
        <v>27</v>
      </c>
      <c r="S6279">
        <v>20</v>
      </c>
      <c r="T6279">
        <v>210</v>
      </c>
      <c r="U6279" s="2" t="s">
        <v>29</v>
      </c>
    </row>
    <row r="6280" spans="1:21" x14ac:dyDescent="0.35">
      <c r="A6280" t="s">
        <v>38</v>
      </c>
      <c r="B6280">
        <v>10</v>
      </c>
      <c r="C6280">
        <v>2024</v>
      </c>
      <c r="D6280" t="s">
        <v>260</v>
      </c>
      <c r="E6280" s="16">
        <v>224</v>
      </c>
      <c r="F6280" t="s">
        <v>261</v>
      </c>
      <c r="G6280" s="2" t="s">
        <v>24</v>
      </c>
      <c r="H6280" s="2" t="s">
        <v>25</v>
      </c>
      <c r="I6280">
        <v>143</v>
      </c>
      <c r="J6280" t="s">
        <v>126</v>
      </c>
      <c r="K6280">
        <v>0</v>
      </c>
      <c r="L6280">
        <v>3</v>
      </c>
      <c r="M6280">
        <v>1</v>
      </c>
      <c r="N6280" t="s">
        <v>27</v>
      </c>
      <c r="O6280" t="s">
        <v>27</v>
      </c>
      <c r="Q6280" t="s">
        <v>27</v>
      </c>
      <c r="R6280" t="s">
        <v>27</v>
      </c>
      <c r="S6280">
        <v>20</v>
      </c>
      <c r="T6280">
        <v>143</v>
      </c>
      <c r="U6280" s="2" t="s">
        <v>39</v>
      </c>
    </row>
    <row r="6281" spans="1:21" x14ac:dyDescent="0.35">
      <c r="A6281" t="s">
        <v>40</v>
      </c>
      <c r="B6281">
        <v>11</v>
      </c>
      <c r="C6281">
        <v>2024</v>
      </c>
      <c r="D6281" t="s">
        <v>260</v>
      </c>
      <c r="E6281" s="16">
        <v>224</v>
      </c>
      <c r="F6281" t="s">
        <v>261</v>
      </c>
      <c r="G6281" s="2" t="s">
        <v>24</v>
      </c>
      <c r="H6281" s="2" t="s">
        <v>25</v>
      </c>
      <c r="I6281">
        <v>254</v>
      </c>
      <c r="J6281" t="s">
        <v>126</v>
      </c>
      <c r="K6281">
        <v>0</v>
      </c>
      <c r="L6281">
        <v>3</v>
      </c>
      <c r="M6281">
        <v>1</v>
      </c>
      <c r="N6281" t="s">
        <v>27</v>
      </c>
      <c r="O6281" t="s">
        <v>27</v>
      </c>
      <c r="P6281">
        <v>18</v>
      </c>
      <c r="Q6281" t="s">
        <v>32</v>
      </c>
      <c r="R6281" t="s">
        <v>27</v>
      </c>
      <c r="S6281">
        <v>16</v>
      </c>
      <c r="T6281">
        <v>169</v>
      </c>
      <c r="U6281" s="2" t="s">
        <v>29</v>
      </c>
    </row>
    <row r="6282" spans="1:21" x14ac:dyDescent="0.35">
      <c r="A6282" t="s">
        <v>41</v>
      </c>
      <c r="B6282">
        <v>12</v>
      </c>
      <c r="C6282">
        <v>2024</v>
      </c>
      <c r="D6282" t="s">
        <v>260</v>
      </c>
      <c r="E6282" s="16">
        <v>224</v>
      </c>
      <c r="F6282" t="s">
        <v>261</v>
      </c>
      <c r="G6282" s="2" t="s">
        <v>24</v>
      </c>
      <c r="H6282" s="2" t="s">
        <v>25</v>
      </c>
      <c r="I6282">
        <v>105</v>
      </c>
      <c r="J6282" t="s">
        <v>126</v>
      </c>
      <c r="K6282">
        <v>0</v>
      </c>
      <c r="L6282">
        <v>3</v>
      </c>
      <c r="M6282">
        <v>1</v>
      </c>
      <c r="N6282" t="s">
        <v>27</v>
      </c>
      <c r="O6282" t="s">
        <v>27</v>
      </c>
      <c r="Q6282" t="s">
        <v>27</v>
      </c>
      <c r="R6282" t="s">
        <v>27</v>
      </c>
      <c r="S6282">
        <v>24</v>
      </c>
      <c r="T6282">
        <v>95</v>
      </c>
      <c r="U6282" s="2" t="s">
        <v>29</v>
      </c>
    </row>
    <row r="6283" spans="1:21" x14ac:dyDescent="0.35">
      <c r="A6283" t="s">
        <v>42</v>
      </c>
      <c r="B6283">
        <v>13</v>
      </c>
      <c r="C6283">
        <v>2024</v>
      </c>
      <c r="D6283" t="s">
        <v>260</v>
      </c>
      <c r="E6283" s="16">
        <v>224</v>
      </c>
      <c r="F6283" t="s">
        <v>261</v>
      </c>
      <c r="G6283" s="2" t="s">
        <v>24</v>
      </c>
      <c r="H6283" s="2" t="s">
        <v>25</v>
      </c>
      <c r="I6283">
        <v>150</v>
      </c>
      <c r="J6283" t="s">
        <v>126</v>
      </c>
      <c r="K6283" s="2">
        <v>0</v>
      </c>
      <c r="L6283">
        <v>3</v>
      </c>
      <c r="M6283">
        <v>1</v>
      </c>
      <c r="N6283" t="s">
        <v>27</v>
      </c>
      <c r="O6283" t="s">
        <v>32</v>
      </c>
      <c r="P6283">
        <v>18</v>
      </c>
      <c r="Q6283" t="s">
        <v>32</v>
      </c>
      <c r="R6283" t="s">
        <v>27</v>
      </c>
      <c r="S6283">
        <v>30</v>
      </c>
      <c r="T6283">
        <v>105</v>
      </c>
      <c r="U6283" s="2" t="s">
        <v>39</v>
      </c>
    </row>
    <row r="6284" spans="1:21" x14ac:dyDescent="0.35">
      <c r="A6284" t="s">
        <v>43</v>
      </c>
      <c r="B6284">
        <v>15</v>
      </c>
      <c r="C6284">
        <v>2024</v>
      </c>
      <c r="D6284" t="s">
        <v>260</v>
      </c>
      <c r="E6284" s="16">
        <v>224</v>
      </c>
      <c r="F6284" t="s">
        <v>261</v>
      </c>
      <c r="G6284" s="2" t="s">
        <v>24</v>
      </c>
      <c r="H6284" s="2" t="s">
        <v>25</v>
      </c>
      <c r="I6284">
        <v>340</v>
      </c>
      <c r="J6284" t="s">
        <v>126</v>
      </c>
      <c r="K6284">
        <v>0</v>
      </c>
      <c r="L6284">
        <v>3</v>
      </c>
      <c r="M6284">
        <v>1</v>
      </c>
      <c r="N6284" t="s">
        <v>27</v>
      </c>
      <c r="O6284" t="s">
        <v>32</v>
      </c>
      <c r="P6284">
        <v>18</v>
      </c>
      <c r="Q6284" t="s">
        <v>27</v>
      </c>
      <c r="R6284" t="s">
        <v>27</v>
      </c>
      <c r="S6284">
        <v>0</v>
      </c>
      <c r="T6284">
        <v>180</v>
      </c>
      <c r="U6284" s="2" t="s">
        <v>29</v>
      </c>
    </row>
    <row r="6285" spans="1:21" x14ac:dyDescent="0.35">
      <c r="A6285" t="s">
        <v>44</v>
      </c>
      <c r="B6285">
        <v>16</v>
      </c>
      <c r="C6285">
        <v>2024</v>
      </c>
      <c r="D6285" t="s">
        <v>260</v>
      </c>
      <c r="E6285" s="16">
        <v>224</v>
      </c>
      <c r="F6285" t="s">
        <v>261</v>
      </c>
      <c r="G6285" s="2" t="s">
        <v>24</v>
      </c>
      <c r="H6285" s="2" t="s">
        <v>25</v>
      </c>
      <c r="I6285">
        <v>100</v>
      </c>
      <c r="J6285" t="s">
        <v>126</v>
      </c>
      <c r="K6285">
        <v>0</v>
      </c>
      <c r="L6285">
        <v>3</v>
      </c>
      <c r="M6285">
        <v>1</v>
      </c>
      <c r="N6285" t="s">
        <v>27</v>
      </c>
      <c r="O6285" t="s">
        <v>32</v>
      </c>
      <c r="P6285">
        <v>18</v>
      </c>
      <c r="Q6285" t="s">
        <v>32</v>
      </c>
      <c r="R6285" t="s">
        <v>27</v>
      </c>
      <c r="S6285">
        <v>24</v>
      </c>
      <c r="T6285">
        <v>130</v>
      </c>
      <c r="U6285" s="2" t="s">
        <v>29</v>
      </c>
    </row>
    <row r="6286" spans="1:21" x14ac:dyDescent="0.35">
      <c r="A6286" t="s">
        <v>45</v>
      </c>
      <c r="B6286">
        <v>17</v>
      </c>
      <c r="C6286">
        <v>2024</v>
      </c>
      <c r="D6286" t="s">
        <v>260</v>
      </c>
      <c r="E6286" s="16">
        <v>224</v>
      </c>
      <c r="F6286" t="s">
        <v>261</v>
      </c>
      <c r="G6286" s="2" t="s">
        <v>24</v>
      </c>
      <c r="H6286" s="2" t="s">
        <v>25</v>
      </c>
      <c r="I6286">
        <v>120</v>
      </c>
      <c r="J6286" t="s">
        <v>126</v>
      </c>
      <c r="K6286">
        <v>0</v>
      </c>
      <c r="L6286">
        <v>3</v>
      </c>
      <c r="M6286">
        <v>1</v>
      </c>
      <c r="N6286" t="s">
        <v>27</v>
      </c>
      <c r="O6286" t="s">
        <v>27</v>
      </c>
      <c r="Q6286" t="s">
        <v>27</v>
      </c>
      <c r="R6286" t="s">
        <v>27</v>
      </c>
      <c r="S6286">
        <v>24</v>
      </c>
      <c r="T6286">
        <v>60</v>
      </c>
      <c r="U6286" s="2" t="s">
        <v>29</v>
      </c>
    </row>
    <row r="6287" spans="1:21" x14ac:dyDescent="0.35">
      <c r="A6287" t="s">
        <v>46</v>
      </c>
      <c r="B6287">
        <v>18</v>
      </c>
      <c r="C6287">
        <v>2024</v>
      </c>
      <c r="D6287" t="s">
        <v>260</v>
      </c>
      <c r="E6287" s="16">
        <v>224</v>
      </c>
      <c r="F6287" t="s">
        <v>261</v>
      </c>
      <c r="G6287" s="2" t="s">
        <v>24</v>
      </c>
      <c r="H6287" s="2" t="s">
        <v>25</v>
      </c>
      <c r="I6287">
        <v>50</v>
      </c>
      <c r="J6287" t="s">
        <v>126</v>
      </c>
      <c r="K6287">
        <v>0</v>
      </c>
      <c r="L6287">
        <v>3</v>
      </c>
      <c r="M6287">
        <v>1</v>
      </c>
      <c r="N6287" t="s">
        <v>32</v>
      </c>
      <c r="O6287" t="s">
        <v>27</v>
      </c>
      <c r="Q6287" t="s">
        <v>27</v>
      </c>
      <c r="R6287" t="s">
        <v>27</v>
      </c>
      <c r="S6287">
        <v>15</v>
      </c>
      <c r="T6287">
        <v>50</v>
      </c>
      <c r="U6287" s="2" t="s">
        <v>29</v>
      </c>
    </row>
    <row r="6288" spans="1:21" x14ac:dyDescent="0.35">
      <c r="A6288" t="s">
        <v>47</v>
      </c>
      <c r="B6288">
        <v>19</v>
      </c>
      <c r="C6288">
        <v>2024</v>
      </c>
      <c r="D6288" t="s">
        <v>260</v>
      </c>
      <c r="E6288" s="16">
        <v>224</v>
      </c>
      <c r="F6288" t="s">
        <v>261</v>
      </c>
      <c r="G6288" s="2" t="s">
        <v>24</v>
      </c>
      <c r="H6288" s="2" t="s">
        <v>25</v>
      </c>
      <c r="I6288">
        <v>130</v>
      </c>
      <c r="J6288" t="s">
        <v>126</v>
      </c>
      <c r="K6288">
        <v>0</v>
      </c>
      <c r="L6288">
        <v>3</v>
      </c>
      <c r="M6288">
        <v>1</v>
      </c>
      <c r="N6288" t="s">
        <v>27</v>
      </c>
      <c r="O6288" t="s">
        <v>27</v>
      </c>
      <c r="Q6288" t="s">
        <v>27</v>
      </c>
      <c r="R6288" t="s">
        <v>27</v>
      </c>
      <c r="S6288">
        <v>24</v>
      </c>
      <c r="T6288">
        <v>75</v>
      </c>
      <c r="U6288" s="2" t="s">
        <v>29</v>
      </c>
    </row>
    <row r="6289" spans="1:21" x14ac:dyDescent="0.35">
      <c r="A6289" t="s">
        <v>48</v>
      </c>
      <c r="B6289">
        <v>20</v>
      </c>
      <c r="C6289">
        <v>2024</v>
      </c>
      <c r="D6289" t="s">
        <v>260</v>
      </c>
      <c r="E6289" s="16">
        <v>224</v>
      </c>
      <c r="F6289" t="s">
        <v>261</v>
      </c>
      <c r="G6289" s="2" t="s">
        <v>24</v>
      </c>
      <c r="H6289" s="2" t="s">
        <v>25</v>
      </c>
      <c r="I6289">
        <v>83</v>
      </c>
      <c r="J6289" t="s">
        <v>126</v>
      </c>
      <c r="K6289">
        <v>0</v>
      </c>
      <c r="L6289">
        <v>3</v>
      </c>
      <c r="M6289">
        <v>1</v>
      </c>
      <c r="N6289" t="s">
        <v>27</v>
      </c>
      <c r="O6289" t="s">
        <v>27</v>
      </c>
      <c r="Q6289" t="s">
        <v>32</v>
      </c>
      <c r="R6289" t="s">
        <v>27</v>
      </c>
      <c r="S6289">
        <v>24</v>
      </c>
      <c r="T6289">
        <v>150</v>
      </c>
      <c r="U6289" s="2" t="s">
        <v>29</v>
      </c>
    </row>
    <row r="6290" spans="1:21" x14ac:dyDescent="0.35">
      <c r="A6290" t="s">
        <v>49</v>
      </c>
      <c r="B6290">
        <v>21</v>
      </c>
      <c r="C6290">
        <v>2024</v>
      </c>
      <c r="D6290" t="s">
        <v>260</v>
      </c>
      <c r="E6290" s="16">
        <v>224</v>
      </c>
      <c r="F6290" t="s">
        <v>261</v>
      </c>
      <c r="G6290" s="2" t="s">
        <v>24</v>
      </c>
      <c r="H6290" s="2" t="s">
        <v>25</v>
      </c>
      <c r="I6290">
        <v>150</v>
      </c>
      <c r="J6290" t="s">
        <v>126</v>
      </c>
      <c r="K6290">
        <v>0</v>
      </c>
      <c r="L6290">
        <v>3</v>
      </c>
      <c r="M6290">
        <v>1</v>
      </c>
      <c r="N6290" t="s">
        <v>27</v>
      </c>
      <c r="O6290" t="s">
        <v>27</v>
      </c>
      <c r="Q6290" t="s">
        <v>27</v>
      </c>
      <c r="R6290" t="s">
        <v>27</v>
      </c>
      <c r="S6290">
        <v>24</v>
      </c>
      <c r="T6290">
        <v>135</v>
      </c>
      <c r="U6290" s="2" t="s">
        <v>39</v>
      </c>
    </row>
    <row r="6291" spans="1:21" x14ac:dyDescent="0.35">
      <c r="A6291" t="s">
        <v>50</v>
      </c>
      <c r="B6291">
        <v>22</v>
      </c>
      <c r="C6291">
        <v>2024</v>
      </c>
      <c r="D6291" t="s">
        <v>260</v>
      </c>
      <c r="E6291" s="16">
        <v>224</v>
      </c>
      <c r="F6291" t="s">
        <v>261</v>
      </c>
      <c r="G6291" s="2" t="s">
        <v>24</v>
      </c>
      <c r="H6291" s="2" t="s">
        <v>25</v>
      </c>
      <c r="I6291">
        <v>181.25</v>
      </c>
      <c r="J6291" t="s">
        <v>126</v>
      </c>
      <c r="K6291">
        <v>0</v>
      </c>
      <c r="L6291">
        <v>3</v>
      </c>
      <c r="M6291">
        <v>1</v>
      </c>
      <c r="N6291" t="s">
        <v>27</v>
      </c>
      <c r="O6291" t="s">
        <v>32</v>
      </c>
      <c r="P6291">
        <v>18</v>
      </c>
      <c r="Q6291" t="s">
        <v>32</v>
      </c>
      <c r="R6291" t="s">
        <v>27</v>
      </c>
      <c r="S6291">
        <v>20</v>
      </c>
      <c r="T6291">
        <v>170</v>
      </c>
      <c r="U6291" s="2" t="s">
        <v>39</v>
      </c>
    </row>
    <row r="6292" spans="1:21" x14ac:dyDescent="0.35">
      <c r="A6292" t="s">
        <v>51</v>
      </c>
      <c r="B6292">
        <v>23</v>
      </c>
      <c r="C6292">
        <v>2024</v>
      </c>
      <c r="D6292" t="s">
        <v>260</v>
      </c>
      <c r="E6292" s="16">
        <v>224</v>
      </c>
      <c r="F6292" t="s">
        <v>261</v>
      </c>
      <c r="G6292" s="2" t="s">
        <v>24</v>
      </c>
      <c r="H6292" s="2" t="s">
        <v>25</v>
      </c>
      <c r="I6292">
        <v>86</v>
      </c>
      <c r="J6292" t="s">
        <v>126</v>
      </c>
      <c r="K6292">
        <v>0</v>
      </c>
      <c r="L6292">
        <v>3</v>
      </c>
      <c r="M6292">
        <v>1</v>
      </c>
      <c r="N6292" t="s">
        <v>27</v>
      </c>
      <c r="O6292" t="s">
        <v>27</v>
      </c>
      <c r="Q6292" t="s">
        <v>32</v>
      </c>
      <c r="R6292" t="s">
        <v>27</v>
      </c>
      <c r="S6292">
        <v>0</v>
      </c>
      <c r="T6292">
        <v>130</v>
      </c>
      <c r="U6292" s="2" t="s">
        <v>29</v>
      </c>
    </row>
    <row r="6293" spans="1:21" x14ac:dyDescent="0.35">
      <c r="A6293" t="s">
        <v>52</v>
      </c>
      <c r="B6293">
        <v>24</v>
      </c>
      <c r="C6293">
        <v>2024</v>
      </c>
      <c r="D6293" t="s">
        <v>260</v>
      </c>
      <c r="E6293" s="16">
        <v>224</v>
      </c>
      <c r="F6293" t="s">
        <v>261</v>
      </c>
      <c r="G6293" s="2" t="s">
        <v>24</v>
      </c>
      <c r="H6293" s="2" t="s">
        <v>25</v>
      </c>
      <c r="I6293">
        <v>200</v>
      </c>
      <c r="J6293" t="s">
        <v>126</v>
      </c>
      <c r="K6293">
        <v>0</v>
      </c>
      <c r="L6293">
        <v>3</v>
      </c>
      <c r="M6293">
        <v>1</v>
      </c>
      <c r="N6293" t="s">
        <v>27</v>
      </c>
      <c r="O6293" t="s">
        <v>27</v>
      </c>
      <c r="P6293">
        <v>18</v>
      </c>
      <c r="Q6293" t="s">
        <v>32</v>
      </c>
      <c r="R6293" t="s">
        <v>32</v>
      </c>
      <c r="S6293">
        <v>16</v>
      </c>
      <c r="T6293">
        <v>176</v>
      </c>
      <c r="U6293" t="s">
        <v>27</v>
      </c>
    </row>
    <row r="6294" spans="1:21" x14ac:dyDescent="0.35">
      <c r="A6294" t="s">
        <v>53</v>
      </c>
      <c r="B6294">
        <v>25</v>
      </c>
      <c r="C6294">
        <v>2024</v>
      </c>
      <c r="D6294" t="s">
        <v>260</v>
      </c>
      <c r="E6294" s="16">
        <v>224</v>
      </c>
      <c r="F6294" t="s">
        <v>261</v>
      </c>
      <c r="G6294" s="2" t="s">
        <v>24</v>
      </c>
      <c r="H6294" s="2" t="s">
        <v>25</v>
      </c>
      <c r="I6294">
        <v>260</v>
      </c>
      <c r="J6294" t="s">
        <v>126</v>
      </c>
      <c r="K6294">
        <v>0</v>
      </c>
      <c r="L6294">
        <v>3</v>
      </c>
      <c r="M6294">
        <v>1</v>
      </c>
      <c r="N6294" t="s">
        <v>27</v>
      </c>
      <c r="O6294" t="s">
        <v>27</v>
      </c>
      <c r="P6294">
        <v>18</v>
      </c>
      <c r="Q6294" t="s">
        <v>32</v>
      </c>
      <c r="R6294" t="s">
        <v>27</v>
      </c>
      <c r="S6294">
        <v>20</v>
      </c>
      <c r="T6294">
        <v>110</v>
      </c>
      <c r="U6294" s="2" t="s">
        <v>39</v>
      </c>
    </row>
    <row r="6295" spans="1:21" x14ac:dyDescent="0.35">
      <c r="A6295" t="s">
        <v>54</v>
      </c>
      <c r="B6295">
        <v>26</v>
      </c>
      <c r="C6295">
        <v>2024</v>
      </c>
      <c r="D6295" t="s">
        <v>260</v>
      </c>
      <c r="E6295" s="16">
        <v>224</v>
      </c>
      <c r="F6295" t="s">
        <v>261</v>
      </c>
      <c r="G6295" s="2" t="s">
        <v>24</v>
      </c>
      <c r="H6295" s="2" t="s">
        <v>25</v>
      </c>
      <c r="I6295">
        <v>183.8</v>
      </c>
      <c r="J6295" t="s">
        <v>126</v>
      </c>
      <c r="K6295">
        <v>0</v>
      </c>
      <c r="L6295">
        <v>3</v>
      </c>
      <c r="M6295">
        <v>1</v>
      </c>
      <c r="N6295" t="s">
        <v>27</v>
      </c>
      <c r="O6295" t="s">
        <v>27</v>
      </c>
      <c r="Q6295" t="s">
        <v>32</v>
      </c>
      <c r="R6295" t="s">
        <v>32</v>
      </c>
      <c r="S6295">
        <v>2</v>
      </c>
      <c r="T6295">
        <v>162.19999999999999</v>
      </c>
      <c r="U6295" s="2" t="s">
        <v>29</v>
      </c>
    </row>
    <row r="6296" spans="1:21" x14ac:dyDescent="0.35">
      <c r="A6296" t="s">
        <v>55</v>
      </c>
      <c r="B6296">
        <v>27</v>
      </c>
      <c r="C6296">
        <v>2024</v>
      </c>
      <c r="D6296" t="s">
        <v>260</v>
      </c>
      <c r="E6296" s="16">
        <v>224</v>
      </c>
      <c r="F6296" t="s">
        <v>261</v>
      </c>
      <c r="G6296" s="2" t="s">
        <v>24</v>
      </c>
      <c r="H6296" s="2" t="s">
        <v>25</v>
      </c>
      <c r="I6296">
        <v>223.25</v>
      </c>
      <c r="J6296" t="s">
        <v>126</v>
      </c>
      <c r="K6296">
        <v>0</v>
      </c>
      <c r="L6296">
        <v>3</v>
      </c>
      <c r="M6296">
        <v>1</v>
      </c>
      <c r="N6296" t="s">
        <v>27</v>
      </c>
      <c r="O6296" t="s">
        <v>27</v>
      </c>
      <c r="Q6296" t="s">
        <v>27</v>
      </c>
      <c r="R6296" t="s">
        <v>27</v>
      </c>
      <c r="S6296">
        <v>24</v>
      </c>
      <c r="T6296">
        <v>180</v>
      </c>
      <c r="U6296" s="2" t="s">
        <v>39</v>
      </c>
    </row>
    <row r="6297" spans="1:21" x14ac:dyDescent="0.35">
      <c r="A6297" t="s">
        <v>56</v>
      </c>
      <c r="B6297">
        <v>28</v>
      </c>
      <c r="C6297">
        <v>2024</v>
      </c>
      <c r="D6297" t="s">
        <v>260</v>
      </c>
      <c r="E6297" s="16">
        <v>224</v>
      </c>
      <c r="F6297" t="s">
        <v>261</v>
      </c>
      <c r="G6297" s="2" t="s">
        <v>24</v>
      </c>
      <c r="H6297" s="2" t="s">
        <v>25</v>
      </c>
      <c r="I6297">
        <v>75</v>
      </c>
      <c r="J6297" t="s">
        <v>126</v>
      </c>
      <c r="K6297">
        <v>0</v>
      </c>
      <c r="L6297">
        <v>3</v>
      </c>
      <c r="M6297">
        <v>1</v>
      </c>
      <c r="N6297" t="s">
        <v>27</v>
      </c>
      <c r="O6297" t="s">
        <v>27</v>
      </c>
      <c r="Q6297" t="s">
        <v>27</v>
      </c>
      <c r="R6297" t="s">
        <v>27</v>
      </c>
      <c r="S6297">
        <v>20</v>
      </c>
      <c r="T6297">
        <v>100</v>
      </c>
      <c r="U6297" t="s">
        <v>27</v>
      </c>
    </row>
    <row r="6298" spans="1:21" x14ac:dyDescent="0.35">
      <c r="A6298" t="s">
        <v>57</v>
      </c>
      <c r="B6298">
        <v>29</v>
      </c>
      <c r="C6298">
        <v>2024</v>
      </c>
      <c r="D6298" t="s">
        <v>260</v>
      </c>
      <c r="E6298" s="16">
        <v>224</v>
      </c>
      <c r="F6298" t="s">
        <v>261</v>
      </c>
      <c r="G6298" s="2" t="s">
        <v>24</v>
      </c>
      <c r="H6298" s="2" t="s">
        <v>25</v>
      </c>
      <c r="I6298">
        <v>40</v>
      </c>
      <c r="J6298" t="s">
        <v>126</v>
      </c>
      <c r="K6298">
        <v>0</v>
      </c>
      <c r="L6298">
        <v>3</v>
      </c>
      <c r="M6298">
        <v>1</v>
      </c>
      <c r="N6298" t="s">
        <v>27</v>
      </c>
      <c r="O6298" t="s">
        <v>27</v>
      </c>
      <c r="Q6298" t="s">
        <v>27</v>
      </c>
      <c r="R6298" t="s">
        <v>27</v>
      </c>
      <c r="S6298">
        <v>24</v>
      </c>
      <c r="T6298">
        <v>30</v>
      </c>
      <c r="U6298" s="2" t="s">
        <v>39</v>
      </c>
    </row>
    <row r="6299" spans="1:21" x14ac:dyDescent="0.35">
      <c r="A6299" t="s">
        <v>58</v>
      </c>
      <c r="B6299">
        <v>30</v>
      </c>
      <c r="C6299">
        <v>2024</v>
      </c>
      <c r="D6299" t="s">
        <v>260</v>
      </c>
      <c r="E6299" s="16">
        <v>224</v>
      </c>
      <c r="F6299" t="s">
        <v>261</v>
      </c>
      <c r="G6299" s="2" t="s">
        <v>24</v>
      </c>
      <c r="H6299" s="2" t="s">
        <v>25</v>
      </c>
      <c r="I6299">
        <v>100</v>
      </c>
      <c r="J6299" t="s">
        <v>126</v>
      </c>
      <c r="K6299">
        <v>0</v>
      </c>
      <c r="L6299">
        <v>3</v>
      </c>
      <c r="M6299">
        <v>1</v>
      </c>
      <c r="N6299" t="s">
        <v>27</v>
      </c>
      <c r="O6299" t="s">
        <v>27</v>
      </c>
      <c r="Q6299" t="s">
        <v>27</v>
      </c>
      <c r="R6299" t="s">
        <v>27</v>
      </c>
      <c r="S6299">
        <v>24</v>
      </c>
      <c r="T6299">
        <v>150</v>
      </c>
      <c r="U6299" t="s">
        <v>27</v>
      </c>
    </row>
    <row r="6300" spans="1:21" x14ac:dyDescent="0.35">
      <c r="A6300" t="s">
        <v>59</v>
      </c>
      <c r="B6300">
        <v>31</v>
      </c>
      <c r="C6300">
        <v>2024</v>
      </c>
      <c r="D6300" t="s">
        <v>260</v>
      </c>
      <c r="E6300" s="16">
        <v>224</v>
      </c>
      <c r="F6300" t="s">
        <v>261</v>
      </c>
      <c r="G6300" s="2" t="s">
        <v>24</v>
      </c>
      <c r="H6300" s="2" t="s">
        <v>25</v>
      </c>
      <c r="I6300">
        <v>118</v>
      </c>
      <c r="J6300" t="s">
        <v>126</v>
      </c>
      <c r="K6300">
        <v>0</v>
      </c>
      <c r="L6300">
        <v>3</v>
      </c>
      <c r="M6300">
        <v>1</v>
      </c>
      <c r="N6300" t="s">
        <v>27</v>
      </c>
      <c r="O6300" t="s">
        <v>32</v>
      </c>
      <c r="P6300">
        <v>19</v>
      </c>
      <c r="Q6300" t="s">
        <v>32</v>
      </c>
      <c r="R6300" t="s">
        <v>27</v>
      </c>
      <c r="S6300">
        <v>20</v>
      </c>
      <c r="T6300">
        <v>118</v>
      </c>
      <c r="U6300" s="2" t="s">
        <v>39</v>
      </c>
    </row>
    <row r="6301" spans="1:21" x14ac:dyDescent="0.35">
      <c r="A6301" t="s">
        <v>60</v>
      </c>
      <c r="B6301">
        <v>32</v>
      </c>
      <c r="C6301">
        <v>2024</v>
      </c>
      <c r="D6301" t="s">
        <v>260</v>
      </c>
      <c r="E6301" s="16">
        <v>224</v>
      </c>
      <c r="F6301" t="s">
        <v>261</v>
      </c>
      <c r="G6301" s="2" t="s">
        <v>24</v>
      </c>
      <c r="H6301" s="2" t="s">
        <v>25</v>
      </c>
      <c r="I6301">
        <v>375</v>
      </c>
      <c r="J6301" t="s">
        <v>126</v>
      </c>
      <c r="K6301">
        <v>0</v>
      </c>
      <c r="L6301">
        <v>3</v>
      </c>
      <c r="M6301">
        <v>1</v>
      </c>
      <c r="N6301" t="s">
        <v>27</v>
      </c>
      <c r="O6301" t="s">
        <v>32</v>
      </c>
      <c r="Q6301" t="s">
        <v>32</v>
      </c>
      <c r="R6301" t="s">
        <v>32</v>
      </c>
      <c r="S6301">
        <v>20</v>
      </c>
      <c r="T6301">
        <v>200</v>
      </c>
      <c r="U6301" s="2" t="s">
        <v>29</v>
      </c>
    </row>
    <row r="6302" spans="1:21" x14ac:dyDescent="0.35">
      <c r="A6302" t="s">
        <v>61</v>
      </c>
      <c r="B6302">
        <v>33</v>
      </c>
      <c r="C6302">
        <v>2024</v>
      </c>
      <c r="D6302" t="s">
        <v>260</v>
      </c>
      <c r="E6302" s="16">
        <v>224</v>
      </c>
      <c r="F6302" t="s">
        <v>261</v>
      </c>
      <c r="G6302" s="2" t="s">
        <v>24</v>
      </c>
      <c r="H6302" s="2" t="s">
        <v>25</v>
      </c>
      <c r="I6302">
        <v>165</v>
      </c>
      <c r="J6302" t="s">
        <v>126</v>
      </c>
      <c r="K6302">
        <v>0</v>
      </c>
      <c r="L6302">
        <v>3</v>
      </c>
      <c r="M6302">
        <v>1</v>
      </c>
      <c r="N6302" t="s">
        <v>27</v>
      </c>
      <c r="O6302" t="s">
        <v>27</v>
      </c>
      <c r="Q6302" t="s">
        <v>32</v>
      </c>
      <c r="R6302" t="s">
        <v>27</v>
      </c>
      <c r="S6302">
        <v>24</v>
      </c>
      <c r="T6302">
        <v>165</v>
      </c>
      <c r="U6302" t="s">
        <v>27</v>
      </c>
    </row>
    <row r="6303" spans="1:21" x14ac:dyDescent="0.35">
      <c r="A6303" t="s">
        <v>62</v>
      </c>
      <c r="B6303">
        <v>34</v>
      </c>
      <c r="C6303">
        <v>2024</v>
      </c>
      <c r="D6303" t="s">
        <v>260</v>
      </c>
      <c r="E6303" s="16">
        <v>224</v>
      </c>
      <c r="F6303" t="s">
        <v>261</v>
      </c>
      <c r="G6303" s="2" t="s">
        <v>24</v>
      </c>
      <c r="H6303" s="2" t="s">
        <v>25</v>
      </c>
      <c r="I6303">
        <v>285</v>
      </c>
      <c r="J6303" t="s">
        <v>126</v>
      </c>
      <c r="K6303">
        <v>0</v>
      </c>
      <c r="L6303">
        <v>3</v>
      </c>
      <c r="M6303">
        <v>1</v>
      </c>
      <c r="N6303" t="s">
        <v>27</v>
      </c>
      <c r="O6303" t="s">
        <v>27</v>
      </c>
      <c r="Q6303" t="s">
        <v>27</v>
      </c>
      <c r="R6303" t="s">
        <v>27</v>
      </c>
      <c r="S6303">
        <v>30</v>
      </c>
      <c r="T6303">
        <v>160</v>
      </c>
      <c r="U6303" s="2" t="s">
        <v>29</v>
      </c>
    </row>
    <row r="6304" spans="1:21" x14ac:dyDescent="0.35">
      <c r="A6304" t="s">
        <v>63</v>
      </c>
      <c r="B6304">
        <v>35</v>
      </c>
      <c r="C6304">
        <v>2024</v>
      </c>
      <c r="D6304" t="s">
        <v>260</v>
      </c>
      <c r="E6304" s="16">
        <v>224</v>
      </c>
      <c r="F6304" t="s">
        <v>261</v>
      </c>
      <c r="G6304" s="2" t="s">
        <v>24</v>
      </c>
      <c r="H6304" s="2" t="s">
        <v>25</v>
      </c>
      <c r="I6304">
        <v>150</v>
      </c>
      <c r="J6304" t="s">
        <v>126</v>
      </c>
      <c r="K6304">
        <v>0</v>
      </c>
      <c r="L6304">
        <v>3</v>
      </c>
      <c r="M6304">
        <v>1</v>
      </c>
      <c r="N6304" t="s">
        <v>27</v>
      </c>
      <c r="O6304" t="s">
        <v>27</v>
      </c>
      <c r="Q6304" t="s">
        <v>32</v>
      </c>
      <c r="R6304" t="s">
        <v>27</v>
      </c>
      <c r="S6304">
        <v>20</v>
      </c>
      <c r="T6304">
        <v>150</v>
      </c>
      <c r="U6304" t="s">
        <v>27</v>
      </c>
    </row>
    <row r="6305" spans="1:21" x14ac:dyDescent="0.35">
      <c r="A6305" t="s">
        <v>64</v>
      </c>
      <c r="B6305">
        <v>36</v>
      </c>
      <c r="C6305">
        <v>2024</v>
      </c>
      <c r="D6305" t="s">
        <v>260</v>
      </c>
      <c r="E6305" s="16">
        <v>224</v>
      </c>
      <c r="F6305" t="s">
        <v>261</v>
      </c>
      <c r="G6305" s="2" t="s">
        <v>24</v>
      </c>
      <c r="H6305" s="2" t="s">
        <v>25</v>
      </c>
      <c r="I6305">
        <v>294</v>
      </c>
      <c r="J6305" t="s">
        <v>126</v>
      </c>
      <c r="K6305">
        <v>0</v>
      </c>
      <c r="L6305">
        <v>3</v>
      </c>
      <c r="M6305">
        <v>2</v>
      </c>
      <c r="N6305" t="s">
        <v>27</v>
      </c>
      <c r="O6305" t="s">
        <v>32</v>
      </c>
      <c r="P6305">
        <v>18</v>
      </c>
      <c r="Q6305" t="s">
        <v>32</v>
      </c>
      <c r="R6305" t="s">
        <v>27</v>
      </c>
      <c r="S6305">
        <v>20</v>
      </c>
      <c r="T6305">
        <v>139</v>
      </c>
      <c r="U6305" t="s">
        <v>27</v>
      </c>
    </row>
    <row r="6306" spans="1:21" x14ac:dyDescent="0.35">
      <c r="A6306" t="s">
        <v>65</v>
      </c>
      <c r="B6306">
        <v>37</v>
      </c>
      <c r="C6306">
        <v>2024</v>
      </c>
      <c r="D6306" t="s">
        <v>260</v>
      </c>
      <c r="E6306" s="16">
        <v>224</v>
      </c>
      <c r="F6306" t="s">
        <v>261</v>
      </c>
      <c r="G6306" s="2" t="s">
        <v>24</v>
      </c>
      <c r="H6306" s="2" t="s">
        <v>25</v>
      </c>
      <c r="I6306">
        <v>213</v>
      </c>
      <c r="J6306" t="s">
        <v>126</v>
      </c>
      <c r="K6306">
        <v>0</v>
      </c>
      <c r="L6306">
        <v>3</v>
      </c>
      <c r="M6306">
        <v>1</v>
      </c>
      <c r="N6306" t="s">
        <v>27</v>
      </c>
      <c r="O6306" t="s">
        <v>27</v>
      </c>
      <c r="Q6306" t="s">
        <v>32</v>
      </c>
      <c r="R6306" t="s">
        <v>27</v>
      </c>
      <c r="S6306">
        <v>24</v>
      </c>
      <c r="T6306">
        <v>150</v>
      </c>
      <c r="U6306" s="2" t="s">
        <v>39</v>
      </c>
    </row>
    <row r="6307" spans="1:21" x14ac:dyDescent="0.35">
      <c r="A6307" t="s">
        <v>66</v>
      </c>
      <c r="B6307">
        <v>38</v>
      </c>
      <c r="C6307">
        <v>2024</v>
      </c>
      <c r="D6307" t="s">
        <v>260</v>
      </c>
      <c r="E6307" s="16">
        <v>224</v>
      </c>
      <c r="F6307" t="s">
        <v>261</v>
      </c>
      <c r="G6307" s="2" t="s">
        <v>24</v>
      </c>
      <c r="H6307" s="2" t="s">
        <v>25</v>
      </c>
      <c r="I6307">
        <v>80</v>
      </c>
      <c r="J6307" t="s">
        <v>126</v>
      </c>
      <c r="K6307">
        <v>0</v>
      </c>
      <c r="L6307">
        <v>3</v>
      </c>
      <c r="M6307">
        <v>1</v>
      </c>
      <c r="N6307" t="s">
        <v>27</v>
      </c>
      <c r="O6307" t="s">
        <v>27</v>
      </c>
      <c r="Q6307" t="s">
        <v>32</v>
      </c>
      <c r="R6307" t="s">
        <v>27</v>
      </c>
      <c r="S6307">
        <v>20</v>
      </c>
      <c r="T6307">
        <v>160</v>
      </c>
      <c r="U6307" s="2" t="s">
        <v>39</v>
      </c>
    </row>
    <row r="6308" spans="1:21" x14ac:dyDescent="0.35">
      <c r="A6308" t="s">
        <v>67</v>
      </c>
      <c r="B6308">
        <v>39</v>
      </c>
      <c r="C6308">
        <v>2024</v>
      </c>
      <c r="D6308" t="s">
        <v>260</v>
      </c>
      <c r="E6308" s="16">
        <v>224</v>
      </c>
      <c r="F6308" t="s">
        <v>261</v>
      </c>
      <c r="G6308" s="2" t="s">
        <v>24</v>
      </c>
      <c r="H6308" s="2" t="s">
        <v>25</v>
      </c>
      <c r="I6308">
        <v>78.5</v>
      </c>
      <c r="J6308" t="s">
        <v>126</v>
      </c>
      <c r="K6308">
        <v>0</v>
      </c>
      <c r="L6308">
        <v>3</v>
      </c>
      <c r="M6308">
        <v>1</v>
      </c>
      <c r="N6308" t="s">
        <v>27</v>
      </c>
      <c r="O6308" t="s">
        <v>27</v>
      </c>
      <c r="Q6308" t="s">
        <v>32</v>
      </c>
      <c r="R6308" t="s">
        <v>27</v>
      </c>
      <c r="S6308">
        <v>20</v>
      </c>
      <c r="T6308">
        <v>75</v>
      </c>
      <c r="U6308" t="s">
        <v>27</v>
      </c>
    </row>
    <row r="6309" spans="1:21" x14ac:dyDescent="0.35">
      <c r="A6309" t="s">
        <v>68</v>
      </c>
      <c r="B6309">
        <v>40</v>
      </c>
      <c r="C6309">
        <v>2024</v>
      </c>
      <c r="D6309" t="s">
        <v>260</v>
      </c>
      <c r="E6309" s="16">
        <v>224</v>
      </c>
      <c r="F6309" t="s">
        <v>261</v>
      </c>
      <c r="G6309" s="2" t="s">
        <v>24</v>
      </c>
      <c r="H6309" s="2" t="s">
        <v>25</v>
      </c>
      <c r="I6309">
        <v>100</v>
      </c>
      <c r="J6309" t="s">
        <v>126</v>
      </c>
      <c r="K6309">
        <v>0</v>
      </c>
      <c r="L6309">
        <v>3</v>
      </c>
      <c r="M6309">
        <v>1</v>
      </c>
      <c r="N6309" t="s">
        <v>27</v>
      </c>
      <c r="O6309" t="s">
        <v>27</v>
      </c>
      <c r="Q6309" t="s">
        <v>32</v>
      </c>
      <c r="R6309" t="s">
        <v>27</v>
      </c>
      <c r="S6309">
        <v>12</v>
      </c>
      <c r="T6309">
        <v>100</v>
      </c>
      <c r="U6309" s="2" t="s">
        <v>29</v>
      </c>
    </row>
    <row r="6310" spans="1:21" x14ac:dyDescent="0.35">
      <c r="A6310" t="s">
        <v>69</v>
      </c>
      <c r="B6310">
        <v>41</v>
      </c>
      <c r="C6310">
        <v>2024</v>
      </c>
      <c r="D6310" t="s">
        <v>260</v>
      </c>
      <c r="E6310" s="16">
        <v>224</v>
      </c>
      <c r="F6310" t="s">
        <v>261</v>
      </c>
      <c r="G6310" s="2" t="s">
        <v>24</v>
      </c>
      <c r="H6310" s="2" t="s">
        <v>25</v>
      </c>
      <c r="I6310">
        <v>200</v>
      </c>
      <c r="J6310" t="s">
        <v>126</v>
      </c>
      <c r="K6310">
        <v>0</v>
      </c>
      <c r="L6310">
        <v>3</v>
      </c>
      <c r="M6310">
        <v>3</v>
      </c>
      <c r="N6310" t="s">
        <v>27</v>
      </c>
      <c r="O6310" t="s">
        <v>27</v>
      </c>
      <c r="P6310">
        <v>18</v>
      </c>
      <c r="Q6310" t="s">
        <v>27</v>
      </c>
      <c r="R6310" t="s">
        <v>27</v>
      </c>
      <c r="S6310">
        <v>14</v>
      </c>
      <c r="T6310">
        <v>200</v>
      </c>
      <c r="U6310" t="s">
        <v>27</v>
      </c>
    </row>
    <row r="6311" spans="1:21" x14ac:dyDescent="0.35">
      <c r="A6311" t="s">
        <v>70</v>
      </c>
      <c r="B6311">
        <v>42</v>
      </c>
      <c r="C6311">
        <v>2024</v>
      </c>
      <c r="D6311" t="s">
        <v>260</v>
      </c>
      <c r="E6311" s="16">
        <v>224</v>
      </c>
      <c r="F6311" t="s">
        <v>261</v>
      </c>
      <c r="G6311" s="2" t="s">
        <v>24</v>
      </c>
      <c r="H6311" s="2" t="s">
        <v>25</v>
      </c>
      <c r="I6311">
        <v>30</v>
      </c>
      <c r="J6311" t="s">
        <v>126</v>
      </c>
      <c r="K6311">
        <v>0</v>
      </c>
      <c r="L6311">
        <v>3</v>
      </c>
      <c r="M6311">
        <v>1</v>
      </c>
      <c r="N6311" t="s">
        <v>27</v>
      </c>
      <c r="O6311" t="s">
        <v>27</v>
      </c>
      <c r="P6311">
        <v>18</v>
      </c>
      <c r="Q6311" t="s">
        <v>32</v>
      </c>
      <c r="R6311" t="s">
        <v>27</v>
      </c>
      <c r="S6311">
        <v>30</v>
      </c>
      <c r="T6311">
        <v>25</v>
      </c>
      <c r="U6311" s="2" t="s">
        <v>39</v>
      </c>
    </row>
    <row r="6312" spans="1:21" x14ac:dyDescent="0.35">
      <c r="A6312" t="s">
        <v>71</v>
      </c>
      <c r="B6312">
        <v>44</v>
      </c>
      <c r="C6312">
        <v>2024</v>
      </c>
      <c r="D6312" t="s">
        <v>260</v>
      </c>
      <c r="E6312" s="16">
        <v>224</v>
      </c>
      <c r="F6312" t="s">
        <v>261</v>
      </c>
      <c r="G6312" s="2" t="s">
        <v>24</v>
      </c>
      <c r="H6312" s="2" t="s">
        <v>25</v>
      </c>
      <c r="I6312">
        <v>60</v>
      </c>
      <c r="J6312" t="s">
        <v>126</v>
      </c>
      <c r="K6312">
        <v>0</v>
      </c>
      <c r="L6312">
        <v>3</v>
      </c>
      <c r="M6312">
        <v>1</v>
      </c>
      <c r="N6312" t="s">
        <v>27</v>
      </c>
      <c r="O6312" t="s">
        <v>27</v>
      </c>
      <c r="Q6312" t="s">
        <v>32</v>
      </c>
      <c r="R6312" t="s">
        <v>27</v>
      </c>
      <c r="S6312">
        <v>12</v>
      </c>
      <c r="T6312">
        <v>60</v>
      </c>
      <c r="U6312" s="2" t="s">
        <v>29</v>
      </c>
    </row>
    <row r="6313" spans="1:21" x14ac:dyDescent="0.35">
      <c r="A6313" t="s">
        <v>72</v>
      </c>
      <c r="B6313">
        <v>45</v>
      </c>
      <c r="C6313">
        <v>2024</v>
      </c>
      <c r="D6313" t="s">
        <v>260</v>
      </c>
      <c r="E6313" s="16">
        <v>224</v>
      </c>
      <c r="F6313" t="s">
        <v>261</v>
      </c>
      <c r="G6313" s="2" t="s">
        <v>24</v>
      </c>
      <c r="H6313" s="2" t="s">
        <v>25</v>
      </c>
      <c r="I6313">
        <v>120</v>
      </c>
      <c r="J6313" t="s">
        <v>126</v>
      </c>
      <c r="K6313">
        <v>0</v>
      </c>
      <c r="L6313">
        <v>3</v>
      </c>
      <c r="M6313">
        <v>1</v>
      </c>
      <c r="N6313" t="s">
        <v>27</v>
      </c>
      <c r="O6313" t="s">
        <v>32</v>
      </c>
      <c r="Q6313" t="s">
        <v>32</v>
      </c>
      <c r="R6313" t="s">
        <v>27</v>
      </c>
      <c r="S6313">
        <v>30</v>
      </c>
      <c r="T6313">
        <v>150</v>
      </c>
      <c r="U6313" s="2" t="s">
        <v>29</v>
      </c>
    </row>
    <row r="6314" spans="1:21" x14ac:dyDescent="0.35">
      <c r="A6314" t="s">
        <v>73</v>
      </c>
      <c r="B6314">
        <v>46</v>
      </c>
      <c r="C6314">
        <v>2024</v>
      </c>
      <c r="D6314" t="s">
        <v>260</v>
      </c>
      <c r="E6314" s="16">
        <v>224</v>
      </c>
      <c r="F6314" t="s">
        <v>261</v>
      </c>
      <c r="G6314" s="2" t="s">
        <v>24</v>
      </c>
      <c r="H6314" s="2" t="s">
        <v>25</v>
      </c>
      <c r="I6314">
        <v>75</v>
      </c>
      <c r="J6314" t="s">
        <v>126</v>
      </c>
      <c r="K6314">
        <v>0</v>
      </c>
      <c r="L6314">
        <v>3</v>
      </c>
      <c r="M6314">
        <v>1</v>
      </c>
      <c r="N6314" t="s">
        <v>27</v>
      </c>
      <c r="O6314" t="s">
        <v>27</v>
      </c>
      <c r="Q6314" t="s">
        <v>32</v>
      </c>
      <c r="R6314" t="s">
        <v>27</v>
      </c>
      <c r="S6314">
        <v>20</v>
      </c>
      <c r="T6314">
        <v>60</v>
      </c>
      <c r="U6314" s="2" t="s">
        <v>29</v>
      </c>
    </row>
    <row r="6315" spans="1:21" x14ac:dyDescent="0.35">
      <c r="A6315" t="s">
        <v>74</v>
      </c>
      <c r="B6315">
        <v>47</v>
      </c>
      <c r="C6315">
        <v>2024</v>
      </c>
      <c r="D6315" t="s">
        <v>260</v>
      </c>
      <c r="E6315" s="16">
        <v>224</v>
      </c>
      <c r="F6315" t="s">
        <v>261</v>
      </c>
      <c r="G6315" s="2" t="s">
        <v>24</v>
      </c>
      <c r="H6315" s="2" t="s">
        <v>25</v>
      </c>
      <c r="I6315">
        <v>160</v>
      </c>
      <c r="J6315" t="s">
        <v>126</v>
      </c>
      <c r="K6315">
        <v>0</v>
      </c>
      <c r="L6315">
        <v>3</v>
      </c>
      <c r="M6315">
        <v>1</v>
      </c>
      <c r="N6315" t="s">
        <v>27</v>
      </c>
      <c r="O6315" t="s">
        <v>32</v>
      </c>
      <c r="P6315">
        <v>18</v>
      </c>
      <c r="Q6315" t="s">
        <v>27</v>
      </c>
      <c r="R6315" t="s">
        <v>27</v>
      </c>
      <c r="S6315">
        <v>24</v>
      </c>
      <c r="T6315">
        <v>75</v>
      </c>
      <c r="U6315" s="2" t="s">
        <v>29</v>
      </c>
    </row>
    <row r="6316" spans="1:21" x14ac:dyDescent="0.35">
      <c r="A6316" t="s">
        <v>75</v>
      </c>
      <c r="B6316">
        <v>48</v>
      </c>
      <c r="C6316">
        <v>2024</v>
      </c>
      <c r="D6316" t="s">
        <v>260</v>
      </c>
      <c r="E6316" s="16">
        <v>224</v>
      </c>
      <c r="F6316" t="s">
        <v>261</v>
      </c>
      <c r="G6316" s="2" t="s">
        <v>24</v>
      </c>
      <c r="H6316" s="2" t="s">
        <v>25</v>
      </c>
      <c r="I6316">
        <v>125</v>
      </c>
      <c r="J6316" t="s">
        <v>126</v>
      </c>
      <c r="K6316">
        <v>0</v>
      </c>
      <c r="L6316">
        <v>3</v>
      </c>
      <c r="M6316">
        <v>2</v>
      </c>
      <c r="N6316" t="s">
        <v>27</v>
      </c>
      <c r="O6316" t="s">
        <v>27</v>
      </c>
      <c r="Q6316" t="s">
        <v>32</v>
      </c>
      <c r="R6316" t="s">
        <v>27</v>
      </c>
      <c r="S6316">
        <v>24</v>
      </c>
      <c r="T6316">
        <v>106</v>
      </c>
      <c r="U6316" s="2" t="s">
        <v>39</v>
      </c>
    </row>
    <row r="6317" spans="1:21" x14ac:dyDescent="0.35">
      <c r="A6317" t="s">
        <v>76</v>
      </c>
      <c r="B6317">
        <v>49</v>
      </c>
      <c r="C6317">
        <v>2024</v>
      </c>
      <c r="D6317" t="s">
        <v>260</v>
      </c>
      <c r="E6317" s="16">
        <v>224</v>
      </c>
      <c r="F6317" t="s">
        <v>261</v>
      </c>
      <c r="G6317" s="2" t="s">
        <v>24</v>
      </c>
      <c r="H6317" s="2" t="s">
        <v>25</v>
      </c>
      <c r="I6317">
        <v>60</v>
      </c>
      <c r="J6317" t="s">
        <v>126</v>
      </c>
      <c r="K6317">
        <v>0</v>
      </c>
      <c r="L6317">
        <v>3</v>
      </c>
      <c r="M6317">
        <v>1</v>
      </c>
      <c r="N6317" t="s">
        <v>27</v>
      </c>
      <c r="O6317" t="s">
        <v>32</v>
      </c>
      <c r="Q6317" t="s">
        <v>32</v>
      </c>
      <c r="R6317" t="s">
        <v>27</v>
      </c>
      <c r="S6317">
        <v>0</v>
      </c>
      <c r="T6317">
        <v>52</v>
      </c>
      <c r="U6317" s="2" t="s">
        <v>29</v>
      </c>
    </row>
    <row r="6318" spans="1:21" x14ac:dyDescent="0.35">
      <c r="A6318" t="s">
        <v>77</v>
      </c>
      <c r="B6318">
        <v>50</v>
      </c>
      <c r="C6318">
        <v>2024</v>
      </c>
      <c r="D6318" t="s">
        <v>260</v>
      </c>
      <c r="E6318" s="16">
        <v>224</v>
      </c>
      <c r="F6318" t="s">
        <v>261</v>
      </c>
      <c r="G6318" s="2" t="s">
        <v>24</v>
      </c>
      <c r="H6318" s="2" t="s">
        <v>25</v>
      </c>
      <c r="I6318">
        <v>115</v>
      </c>
      <c r="J6318" t="s">
        <v>126</v>
      </c>
      <c r="K6318">
        <v>0</v>
      </c>
      <c r="L6318">
        <v>3</v>
      </c>
      <c r="M6318">
        <v>1</v>
      </c>
      <c r="N6318" t="s">
        <v>27</v>
      </c>
      <c r="O6318" t="s">
        <v>27</v>
      </c>
      <c r="Q6318" t="s">
        <v>27</v>
      </c>
      <c r="R6318" t="s">
        <v>27</v>
      </c>
      <c r="S6318">
        <v>12</v>
      </c>
      <c r="T6318">
        <v>275</v>
      </c>
      <c r="U6318" s="2" t="s">
        <v>29</v>
      </c>
    </row>
    <row r="6319" spans="1:21" x14ac:dyDescent="0.35">
      <c r="A6319" t="s">
        <v>78</v>
      </c>
      <c r="B6319">
        <v>51</v>
      </c>
      <c r="C6319">
        <v>2024</v>
      </c>
      <c r="D6319" t="s">
        <v>260</v>
      </c>
      <c r="E6319" s="16">
        <v>224</v>
      </c>
      <c r="F6319" t="s">
        <v>261</v>
      </c>
      <c r="G6319" s="2" t="s">
        <v>24</v>
      </c>
      <c r="H6319" s="2" t="s">
        <v>25</v>
      </c>
      <c r="I6319">
        <v>130</v>
      </c>
      <c r="J6319" t="s">
        <v>126</v>
      </c>
      <c r="K6319">
        <v>0</v>
      </c>
      <c r="L6319">
        <v>3</v>
      </c>
      <c r="M6319">
        <v>1</v>
      </c>
      <c r="N6319" t="s">
        <v>27</v>
      </c>
      <c r="O6319" t="s">
        <v>27</v>
      </c>
      <c r="Q6319" t="s">
        <v>27</v>
      </c>
      <c r="R6319" t="s">
        <v>27</v>
      </c>
      <c r="S6319">
        <v>20</v>
      </c>
      <c r="T6319">
        <v>135</v>
      </c>
      <c r="U6319" t="s">
        <v>27</v>
      </c>
    </row>
    <row r="6320" spans="1:21" x14ac:dyDescent="0.35">
      <c r="A6320" t="s">
        <v>79</v>
      </c>
      <c r="B6320">
        <v>53</v>
      </c>
      <c r="C6320">
        <v>2024</v>
      </c>
      <c r="D6320" t="s">
        <v>260</v>
      </c>
      <c r="E6320" s="16">
        <v>224</v>
      </c>
      <c r="F6320" t="s">
        <v>261</v>
      </c>
      <c r="G6320" s="2" t="s">
        <v>24</v>
      </c>
      <c r="H6320" s="2" t="s">
        <v>25</v>
      </c>
      <c r="I6320">
        <v>174.25</v>
      </c>
      <c r="J6320" t="s">
        <v>126</v>
      </c>
      <c r="K6320">
        <v>0</v>
      </c>
      <c r="L6320">
        <v>3</v>
      </c>
      <c r="M6320">
        <v>1</v>
      </c>
      <c r="N6320" t="s">
        <v>27</v>
      </c>
      <c r="O6320" t="s">
        <v>27</v>
      </c>
      <c r="Q6320" t="s">
        <v>32</v>
      </c>
      <c r="R6320" t="s">
        <v>27</v>
      </c>
      <c r="S6320">
        <v>30</v>
      </c>
      <c r="T6320">
        <v>110</v>
      </c>
      <c r="U6320" s="2" t="s">
        <v>39</v>
      </c>
    </row>
    <row r="6321" spans="1:21" x14ac:dyDescent="0.35">
      <c r="A6321" t="s">
        <v>80</v>
      </c>
      <c r="B6321">
        <v>54</v>
      </c>
      <c r="C6321">
        <v>2024</v>
      </c>
      <c r="D6321" t="s">
        <v>260</v>
      </c>
      <c r="E6321" s="16">
        <v>224</v>
      </c>
      <c r="F6321" t="s">
        <v>261</v>
      </c>
      <c r="G6321" s="2" t="s">
        <v>24</v>
      </c>
      <c r="H6321" s="2" t="s">
        <v>25</v>
      </c>
      <c r="I6321">
        <v>200</v>
      </c>
      <c r="J6321" t="s">
        <v>126</v>
      </c>
      <c r="K6321">
        <v>0</v>
      </c>
      <c r="L6321">
        <v>3</v>
      </c>
      <c r="M6321">
        <v>1</v>
      </c>
      <c r="N6321" t="s">
        <v>27</v>
      </c>
      <c r="O6321" t="s">
        <v>27</v>
      </c>
      <c r="Q6321" t="s">
        <v>27</v>
      </c>
      <c r="R6321" t="s">
        <v>27</v>
      </c>
      <c r="S6321">
        <v>20</v>
      </c>
      <c r="T6321">
        <v>65</v>
      </c>
      <c r="U6321" s="2" t="s">
        <v>29</v>
      </c>
    </row>
    <row r="6322" spans="1:21" x14ac:dyDescent="0.35">
      <c r="A6322" t="s">
        <v>81</v>
      </c>
      <c r="B6322">
        <v>55</v>
      </c>
      <c r="C6322">
        <v>2024</v>
      </c>
      <c r="D6322" t="s">
        <v>260</v>
      </c>
      <c r="E6322" s="16">
        <v>224</v>
      </c>
      <c r="F6322" t="s">
        <v>261</v>
      </c>
      <c r="G6322" s="2" t="s">
        <v>24</v>
      </c>
      <c r="H6322" s="2" t="s">
        <v>25</v>
      </c>
      <c r="I6322">
        <v>135</v>
      </c>
      <c r="J6322" t="s">
        <v>126</v>
      </c>
      <c r="K6322">
        <v>0</v>
      </c>
      <c r="L6322">
        <v>3</v>
      </c>
      <c r="M6322">
        <v>2</v>
      </c>
      <c r="N6322" t="s">
        <v>27</v>
      </c>
      <c r="O6322" t="s">
        <v>27</v>
      </c>
      <c r="Q6322" t="s">
        <v>27</v>
      </c>
      <c r="R6322" t="s">
        <v>27</v>
      </c>
      <c r="S6322">
        <v>0</v>
      </c>
      <c r="T6322">
        <v>60</v>
      </c>
      <c r="U6322" t="s">
        <v>27</v>
      </c>
    </row>
    <row r="6323" spans="1:21" x14ac:dyDescent="0.35">
      <c r="A6323" t="s">
        <v>82</v>
      </c>
      <c r="B6323">
        <v>56</v>
      </c>
      <c r="C6323">
        <v>2024</v>
      </c>
      <c r="D6323" t="s">
        <v>260</v>
      </c>
      <c r="E6323" s="16">
        <v>224</v>
      </c>
      <c r="F6323" t="s">
        <v>261</v>
      </c>
      <c r="G6323" s="2" t="s">
        <v>24</v>
      </c>
      <c r="H6323" s="2" t="s">
        <v>25</v>
      </c>
      <c r="I6323">
        <v>100</v>
      </c>
      <c r="J6323" t="s">
        <v>126</v>
      </c>
      <c r="K6323">
        <v>0</v>
      </c>
      <c r="L6323">
        <v>3</v>
      </c>
      <c r="M6323">
        <v>1</v>
      </c>
      <c r="N6323" t="s">
        <v>27</v>
      </c>
      <c r="O6323" t="s">
        <v>32</v>
      </c>
      <c r="P6323">
        <v>18</v>
      </c>
      <c r="Q6323" t="s">
        <v>32</v>
      </c>
      <c r="R6323" t="s">
        <v>27</v>
      </c>
      <c r="S6323">
        <v>16</v>
      </c>
      <c r="T6323">
        <v>200</v>
      </c>
      <c r="U6323" s="2" t="s">
        <v>29</v>
      </c>
    </row>
    <row r="6324" spans="1:21" x14ac:dyDescent="0.35">
      <c r="A6324" t="s">
        <v>21</v>
      </c>
      <c r="B6324">
        <v>1</v>
      </c>
      <c r="C6324">
        <v>2024</v>
      </c>
      <c r="D6324" t="s">
        <v>262</v>
      </c>
      <c r="E6324" s="16">
        <v>225</v>
      </c>
      <c r="F6324" t="s">
        <v>263</v>
      </c>
      <c r="G6324" t="s">
        <v>227</v>
      </c>
      <c r="H6324" s="2" t="s">
        <v>121</v>
      </c>
    </row>
    <row r="6325" spans="1:21" x14ac:dyDescent="0.35">
      <c r="A6325" t="s">
        <v>30</v>
      </c>
      <c r="B6325">
        <v>2</v>
      </c>
      <c r="C6325">
        <v>2024</v>
      </c>
      <c r="D6325" t="s">
        <v>262</v>
      </c>
      <c r="E6325" s="16">
        <v>225</v>
      </c>
      <c r="F6325" t="s">
        <v>263</v>
      </c>
      <c r="G6325" t="s">
        <v>227</v>
      </c>
      <c r="H6325" s="2" t="s">
        <v>121</v>
      </c>
    </row>
    <row r="6326" spans="1:21" x14ac:dyDescent="0.35">
      <c r="A6326" t="s">
        <v>33</v>
      </c>
      <c r="B6326">
        <v>4</v>
      </c>
      <c r="C6326">
        <v>2024</v>
      </c>
      <c r="D6326" t="s">
        <v>262</v>
      </c>
      <c r="E6326" s="16">
        <v>225</v>
      </c>
      <c r="F6326" t="s">
        <v>263</v>
      </c>
      <c r="G6326" t="s">
        <v>227</v>
      </c>
      <c r="H6326" s="2" t="s">
        <v>121</v>
      </c>
    </row>
    <row r="6327" spans="1:21" x14ac:dyDescent="0.35">
      <c r="A6327" t="s">
        <v>34</v>
      </c>
      <c r="B6327">
        <v>5</v>
      </c>
      <c r="C6327">
        <v>2024</v>
      </c>
      <c r="D6327" t="s">
        <v>262</v>
      </c>
      <c r="E6327" s="16">
        <v>225</v>
      </c>
      <c r="F6327" t="s">
        <v>263</v>
      </c>
      <c r="G6327" t="s">
        <v>227</v>
      </c>
      <c r="H6327" s="2" t="s">
        <v>121</v>
      </c>
    </row>
    <row r="6328" spans="1:21" x14ac:dyDescent="0.35">
      <c r="A6328" t="s">
        <v>35</v>
      </c>
      <c r="B6328">
        <v>6</v>
      </c>
      <c r="C6328">
        <v>2024</v>
      </c>
      <c r="D6328" t="s">
        <v>262</v>
      </c>
      <c r="E6328" s="16">
        <v>225</v>
      </c>
      <c r="F6328" t="s">
        <v>263</v>
      </c>
      <c r="G6328" t="s">
        <v>227</v>
      </c>
      <c r="H6328" s="2" t="s">
        <v>121</v>
      </c>
    </row>
    <row r="6329" spans="1:21" x14ac:dyDescent="0.35">
      <c r="A6329" t="s">
        <v>36</v>
      </c>
      <c r="B6329">
        <v>8</v>
      </c>
      <c r="C6329">
        <v>2024</v>
      </c>
      <c r="D6329" t="s">
        <v>262</v>
      </c>
      <c r="E6329" s="16">
        <v>225</v>
      </c>
      <c r="F6329" t="s">
        <v>263</v>
      </c>
      <c r="G6329" t="s">
        <v>227</v>
      </c>
      <c r="H6329" s="2" t="s">
        <v>121</v>
      </c>
    </row>
    <row r="6330" spans="1:21" x14ac:dyDescent="0.35">
      <c r="A6330" t="s">
        <v>37</v>
      </c>
      <c r="B6330">
        <v>9</v>
      </c>
      <c r="C6330">
        <v>2024</v>
      </c>
      <c r="D6330" t="s">
        <v>262</v>
      </c>
      <c r="E6330" s="16">
        <v>225</v>
      </c>
      <c r="F6330" t="s">
        <v>263</v>
      </c>
      <c r="G6330" t="s">
        <v>227</v>
      </c>
      <c r="H6330" s="2" t="s">
        <v>121</v>
      </c>
    </row>
    <row r="6331" spans="1:21" x14ac:dyDescent="0.35">
      <c r="A6331" t="s">
        <v>38</v>
      </c>
      <c r="B6331">
        <v>10</v>
      </c>
      <c r="C6331">
        <v>2024</v>
      </c>
      <c r="D6331" t="s">
        <v>262</v>
      </c>
      <c r="E6331" s="16">
        <v>225</v>
      </c>
      <c r="F6331" t="s">
        <v>263</v>
      </c>
      <c r="G6331" t="s">
        <v>227</v>
      </c>
      <c r="H6331" s="2" t="s">
        <v>25</v>
      </c>
      <c r="I6331">
        <v>40</v>
      </c>
      <c r="J6331" t="s">
        <v>106</v>
      </c>
      <c r="K6331">
        <v>8000</v>
      </c>
      <c r="L6331">
        <v>4</v>
      </c>
      <c r="M6331">
        <v>1</v>
      </c>
      <c r="N6331" t="s">
        <v>32</v>
      </c>
      <c r="O6331" t="s">
        <v>27</v>
      </c>
      <c r="P6331" t="s">
        <v>28</v>
      </c>
      <c r="Q6331" t="s">
        <v>27</v>
      </c>
      <c r="R6331" t="s">
        <v>27</v>
      </c>
      <c r="S6331">
        <v>20</v>
      </c>
      <c r="T6331">
        <v>80</v>
      </c>
      <c r="U6331" t="s">
        <v>27</v>
      </c>
    </row>
    <row r="6332" spans="1:21" x14ac:dyDescent="0.35">
      <c r="A6332" t="s">
        <v>40</v>
      </c>
      <c r="B6332">
        <v>11</v>
      </c>
      <c r="C6332">
        <v>2024</v>
      </c>
      <c r="D6332" t="s">
        <v>262</v>
      </c>
      <c r="E6332" s="16">
        <v>225</v>
      </c>
      <c r="F6332" t="s">
        <v>263</v>
      </c>
      <c r="G6332" t="s">
        <v>227</v>
      </c>
      <c r="H6332" s="2" t="s">
        <v>121</v>
      </c>
    </row>
    <row r="6333" spans="1:21" x14ac:dyDescent="0.35">
      <c r="A6333" t="s">
        <v>41</v>
      </c>
      <c r="B6333">
        <v>12</v>
      </c>
      <c r="C6333">
        <v>2024</v>
      </c>
      <c r="D6333" t="s">
        <v>262</v>
      </c>
      <c r="E6333" s="16">
        <v>225</v>
      </c>
      <c r="F6333" t="s">
        <v>263</v>
      </c>
      <c r="G6333" t="s">
        <v>227</v>
      </c>
      <c r="H6333" s="2" t="s">
        <v>121</v>
      </c>
    </row>
    <row r="6334" spans="1:21" x14ac:dyDescent="0.35">
      <c r="A6334" t="s">
        <v>42</v>
      </c>
      <c r="B6334">
        <v>13</v>
      </c>
      <c r="C6334">
        <v>2024</v>
      </c>
      <c r="D6334" t="s">
        <v>262</v>
      </c>
      <c r="E6334" s="16">
        <v>225</v>
      </c>
      <c r="F6334" t="s">
        <v>263</v>
      </c>
      <c r="G6334" t="s">
        <v>227</v>
      </c>
      <c r="H6334" s="2" t="s">
        <v>121</v>
      </c>
    </row>
    <row r="6335" spans="1:21" x14ac:dyDescent="0.35">
      <c r="A6335" t="s">
        <v>43</v>
      </c>
      <c r="B6335">
        <v>15</v>
      </c>
      <c r="C6335">
        <v>2024</v>
      </c>
      <c r="D6335" t="s">
        <v>262</v>
      </c>
      <c r="E6335" s="16">
        <v>225</v>
      </c>
      <c r="F6335" t="s">
        <v>263</v>
      </c>
      <c r="G6335" t="s">
        <v>227</v>
      </c>
      <c r="H6335" s="2" t="s">
        <v>121</v>
      </c>
    </row>
    <row r="6336" spans="1:21" x14ac:dyDescent="0.35">
      <c r="A6336" t="s">
        <v>44</v>
      </c>
      <c r="B6336">
        <v>16</v>
      </c>
      <c r="C6336">
        <v>2024</v>
      </c>
      <c r="D6336" t="s">
        <v>262</v>
      </c>
      <c r="E6336" s="16">
        <v>225</v>
      </c>
      <c r="F6336" t="s">
        <v>263</v>
      </c>
      <c r="G6336" t="s">
        <v>227</v>
      </c>
      <c r="H6336" s="2" t="s">
        <v>121</v>
      </c>
    </row>
    <row r="6337" spans="1:21" x14ac:dyDescent="0.35">
      <c r="A6337" t="s">
        <v>45</v>
      </c>
      <c r="B6337">
        <v>17</v>
      </c>
      <c r="C6337">
        <v>2024</v>
      </c>
      <c r="D6337" t="s">
        <v>262</v>
      </c>
      <c r="E6337" s="16">
        <v>225</v>
      </c>
      <c r="F6337" t="s">
        <v>263</v>
      </c>
      <c r="G6337" t="s">
        <v>227</v>
      </c>
      <c r="H6337" s="2" t="s">
        <v>121</v>
      </c>
    </row>
    <row r="6338" spans="1:21" x14ac:dyDescent="0.35">
      <c r="A6338" t="s">
        <v>46</v>
      </c>
      <c r="B6338">
        <v>18</v>
      </c>
      <c r="C6338">
        <v>2024</v>
      </c>
      <c r="D6338" t="s">
        <v>262</v>
      </c>
      <c r="E6338" s="16">
        <v>225</v>
      </c>
      <c r="F6338" t="s">
        <v>263</v>
      </c>
      <c r="G6338" t="s">
        <v>227</v>
      </c>
      <c r="H6338" s="2" t="s">
        <v>25</v>
      </c>
      <c r="I6338">
        <v>240</v>
      </c>
      <c r="J6338" t="s">
        <v>106</v>
      </c>
      <c r="K6338">
        <v>6000</v>
      </c>
      <c r="L6338">
        <v>4</v>
      </c>
      <c r="M6338">
        <v>2</v>
      </c>
      <c r="N6338" t="s">
        <v>27</v>
      </c>
      <c r="O6338" t="s">
        <v>27</v>
      </c>
      <c r="P6338" t="s">
        <v>28</v>
      </c>
      <c r="Q6338" t="s">
        <v>27</v>
      </c>
      <c r="R6338" t="s">
        <v>27</v>
      </c>
      <c r="S6338">
        <v>30</v>
      </c>
      <c r="T6338">
        <v>160</v>
      </c>
      <c r="U6338" t="s">
        <v>39</v>
      </c>
    </row>
    <row r="6339" spans="1:21" x14ac:dyDescent="0.35">
      <c r="A6339" t="s">
        <v>47</v>
      </c>
      <c r="B6339">
        <v>19</v>
      </c>
      <c r="C6339">
        <v>2024</v>
      </c>
      <c r="D6339" t="s">
        <v>262</v>
      </c>
      <c r="E6339" s="16">
        <v>225</v>
      </c>
      <c r="F6339" t="s">
        <v>263</v>
      </c>
      <c r="G6339" t="s">
        <v>227</v>
      </c>
      <c r="H6339" s="2" t="s">
        <v>121</v>
      </c>
    </row>
    <row r="6340" spans="1:21" x14ac:dyDescent="0.35">
      <c r="A6340" t="s">
        <v>48</v>
      </c>
      <c r="B6340">
        <v>20</v>
      </c>
      <c r="C6340">
        <v>2024</v>
      </c>
      <c r="D6340" t="s">
        <v>262</v>
      </c>
      <c r="E6340" s="16">
        <v>225</v>
      </c>
      <c r="F6340" t="s">
        <v>263</v>
      </c>
      <c r="G6340" t="s">
        <v>227</v>
      </c>
      <c r="H6340" s="2" t="s">
        <v>121</v>
      </c>
    </row>
    <row r="6341" spans="1:21" x14ac:dyDescent="0.35">
      <c r="A6341" t="s">
        <v>49</v>
      </c>
      <c r="B6341">
        <v>21</v>
      </c>
      <c r="C6341">
        <v>2024</v>
      </c>
      <c r="D6341" t="s">
        <v>262</v>
      </c>
      <c r="E6341" s="16">
        <v>225</v>
      </c>
      <c r="F6341" t="s">
        <v>263</v>
      </c>
      <c r="G6341" t="s">
        <v>227</v>
      </c>
      <c r="H6341" s="2" t="s">
        <v>121</v>
      </c>
    </row>
    <row r="6342" spans="1:21" x14ac:dyDescent="0.35">
      <c r="A6342" t="s">
        <v>50</v>
      </c>
      <c r="B6342">
        <v>22</v>
      </c>
      <c r="C6342">
        <v>2024</v>
      </c>
      <c r="D6342" t="s">
        <v>262</v>
      </c>
      <c r="E6342" s="16">
        <v>225</v>
      </c>
      <c r="F6342" t="s">
        <v>263</v>
      </c>
      <c r="G6342" t="s">
        <v>227</v>
      </c>
      <c r="H6342" s="2" t="s">
        <v>121</v>
      </c>
    </row>
    <row r="6343" spans="1:21" x14ac:dyDescent="0.35">
      <c r="A6343" t="s">
        <v>51</v>
      </c>
      <c r="B6343">
        <v>23</v>
      </c>
      <c r="C6343">
        <v>2024</v>
      </c>
      <c r="D6343" t="s">
        <v>262</v>
      </c>
      <c r="E6343" s="16">
        <v>225</v>
      </c>
      <c r="F6343" t="s">
        <v>263</v>
      </c>
      <c r="G6343" t="s">
        <v>227</v>
      </c>
      <c r="H6343" s="2" t="s">
        <v>25</v>
      </c>
      <c r="I6343">
        <v>370</v>
      </c>
      <c r="J6343" t="s">
        <v>106</v>
      </c>
      <c r="K6343">
        <v>6000</v>
      </c>
      <c r="L6343">
        <v>4</v>
      </c>
      <c r="M6343">
        <v>2</v>
      </c>
      <c r="N6343" t="s">
        <v>32</v>
      </c>
      <c r="O6343" t="s">
        <v>27</v>
      </c>
      <c r="P6343" t="s">
        <v>28</v>
      </c>
      <c r="Q6343" t="s">
        <v>27</v>
      </c>
      <c r="R6343" t="s">
        <v>27</v>
      </c>
      <c r="S6343">
        <v>0</v>
      </c>
      <c r="T6343">
        <v>340</v>
      </c>
      <c r="U6343" t="s">
        <v>29</v>
      </c>
    </row>
    <row r="6344" spans="1:21" x14ac:dyDescent="0.35">
      <c r="A6344" t="s">
        <v>52</v>
      </c>
      <c r="B6344">
        <v>24</v>
      </c>
      <c r="C6344">
        <v>2024</v>
      </c>
      <c r="D6344" t="s">
        <v>262</v>
      </c>
      <c r="E6344" s="16">
        <v>225</v>
      </c>
      <c r="F6344" t="s">
        <v>263</v>
      </c>
      <c r="G6344" t="s">
        <v>227</v>
      </c>
      <c r="H6344" s="2" t="s">
        <v>121</v>
      </c>
    </row>
    <row r="6345" spans="1:21" x14ac:dyDescent="0.35">
      <c r="A6345" t="s">
        <v>53</v>
      </c>
      <c r="B6345">
        <v>25</v>
      </c>
      <c r="C6345">
        <v>2024</v>
      </c>
      <c r="D6345" t="s">
        <v>262</v>
      </c>
      <c r="E6345" s="16">
        <v>225</v>
      </c>
      <c r="F6345" t="s">
        <v>263</v>
      </c>
      <c r="G6345" t="s">
        <v>227</v>
      </c>
      <c r="H6345" s="2" t="s">
        <v>121</v>
      </c>
    </row>
    <row r="6346" spans="1:21" x14ac:dyDescent="0.35">
      <c r="A6346" t="s">
        <v>54</v>
      </c>
      <c r="B6346">
        <v>26</v>
      </c>
      <c r="C6346">
        <v>2024</v>
      </c>
      <c r="D6346" t="s">
        <v>262</v>
      </c>
      <c r="E6346" s="16">
        <v>225</v>
      </c>
      <c r="F6346" t="s">
        <v>263</v>
      </c>
      <c r="G6346" t="s">
        <v>227</v>
      </c>
      <c r="H6346" s="2" t="s">
        <v>121</v>
      </c>
    </row>
    <row r="6347" spans="1:21" x14ac:dyDescent="0.35">
      <c r="A6347" t="s">
        <v>55</v>
      </c>
      <c r="B6347">
        <v>27</v>
      </c>
      <c r="C6347">
        <v>2024</v>
      </c>
      <c r="D6347" t="s">
        <v>262</v>
      </c>
      <c r="E6347" s="16">
        <v>225</v>
      </c>
      <c r="F6347" t="s">
        <v>263</v>
      </c>
      <c r="G6347" t="s">
        <v>227</v>
      </c>
      <c r="H6347" s="2" t="s">
        <v>25</v>
      </c>
      <c r="I6347">
        <v>715</v>
      </c>
      <c r="J6347" t="s">
        <v>106</v>
      </c>
      <c r="K6347">
        <v>8000</v>
      </c>
      <c r="L6347">
        <v>4</v>
      </c>
      <c r="M6347">
        <v>2</v>
      </c>
      <c r="N6347" t="s">
        <v>27</v>
      </c>
      <c r="O6347" t="s">
        <v>27</v>
      </c>
      <c r="P6347" t="s">
        <v>28</v>
      </c>
      <c r="Q6347" t="s">
        <v>27</v>
      </c>
      <c r="R6347" t="s">
        <v>27</v>
      </c>
      <c r="S6347">
        <v>0</v>
      </c>
      <c r="T6347">
        <v>120</v>
      </c>
      <c r="U6347" t="s">
        <v>29</v>
      </c>
    </row>
    <row r="6348" spans="1:21" x14ac:dyDescent="0.35">
      <c r="A6348" t="s">
        <v>56</v>
      </c>
      <c r="B6348">
        <v>28</v>
      </c>
      <c r="C6348">
        <v>2024</v>
      </c>
      <c r="D6348" t="s">
        <v>262</v>
      </c>
      <c r="E6348" s="16">
        <v>225</v>
      </c>
      <c r="F6348" t="s">
        <v>263</v>
      </c>
      <c r="G6348" t="s">
        <v>227</v>
      </c>
      <c r="H6348" s="2" t="s">
        <v>121</v>
      </c>
    </row>
    <row r="6349" spans="1:21" x14ac:dyDescent="0.35">
      <c r="A6349" t="s">
        <v>57</v>
      </c>
      <c r="B6349">
        <v>29</v>
      </c>
      <c r="C6349">
        <v>2024</v>
      </c>
      <c r="D6349" t="s">
        <v>262</v>
      </c>
      <c r="E6349" s="16">
        <v>225</v>
      </c>
      <c r="F6349" t="s">
        <v>263</v>
      </c>
      <c r="G6349" t="s">
        <v>227</v>
      </c>
      <c r="H6349" s="2" t="s">
        <v>121</v>
      </c>
    </row>
    <row r="6350" spans="1:21" x14ac:dyDescent="0.35">
      <c r="A6350" t="s">
        <v>58</v>
      </c>
      <c r="B6350">
        <v>30</v>
      </c>
      <c r="C6350">
        <v>2024</v>
      </c>
      <c r="D6350" t="s">
        <v>262</v>
      </c>
      <c r="E6350" s="16">
        <v>225</v>
      </c>
      <c r="F6350" t="s">
        <v>263</v>
      </c>
      <c r="G6350" t="s">
        <v>227</v>
      </c>
      <c r="H6350" s="2" t="s">
        <v>121</v>
      </c>
    </row>
    <row r="6351" spans="1:21" x14ac:dyDescent="0.35">
      <c r="A6351" t="s">
        <v>59</v>
      </c>
      <c r="B6351">
        <v>31</v>
      </c>
      <c r="C6351">
        <v>2024</v>
      </c>
      <c r="D6351" t="s">
        <v>262</v>
      </c>
      <c r="E6351" s="16">
        <v>225</v>
      </c>
      <c r="F6351" t="s">
        <v>263</v>
      </c>
      <c r="G6351" t="s">
        <v>227</v>
      </c>
      <c r="H6351" s="2" t="s">
        <v>121</v>
      </c>
    </row>
    <row r="6352" spans="1:21" x14ac:dyDescent="0.35">
      <c r="A6352" t="s">
        <v>60</v>
      </c>
      <c r="B6352">
        <v>32</v>
      </c>
      <c r="C6352">
        <v>2024</v>
      </c>
      <c r="D6352" t="s">
        <v>262</v>
      </c>
      <c r="E6352" s="16">
        <v>225</v>
      </c>
      <c r="F6352" t="s">
        <v>263</v>
      </c>
      <c r="G6352" t="s">
        <v>227</v>
      </c>
      <c r="H6352" s="2" t="s">
        <v>121</v>
      </c>
    </row>
    <row r="6353" spans="1:21" x14ac:dyDescent="0.35">
      <c r="A6353" t="s">
        <v>61</v>
      </c>
      <c r="B6353">
        <v>33</v>
      </c>
      <c r="C6353">
        <v>2024</v>
      </c>
      <c r="D6353" t="s">
        <v>262</v>
      </c>
      <c r="E6353" s="16">
        <v>225</v>
      </c>
      <c r="F6353" t="s">
        <v>263</v>
      </c>
      <c r="G6353" t="s">
        <v>227</v>
      </c>
      <c r="H6353" s="2" t="s">
        <v>25</v>
      </c>
      <c r="I6353">
        <v>450</v>
      </c>
      <c r="J6353" t="s">
        <v>106</v>
      </c>
      <c r="K6353">
        <v>6000</v>
      </c>
      <c r="L6353">
        <v>4</v>
      </c>
      <c r="M6353">
        <v>2</v>
      </c>
      <c r="N6353" t="s">
        <v>32</v>
      </c>
      <c r="O6353" t="s">
        <v>27</v>
      </c>
      <c r="P6353" t="s">
        <v>28</v>
      </c>
      <c r="Q6353" t="s">
        <v>27</v>
      </c>
      <c r="R6353" t="s">
        <v>27</v>
      </c>
      <c r="S6353">
        <v>24</v>
      </c>
      <c r="T6353">
        <v>125</v>
      </c>
      <c r="U6353" t="s">
        <v>39</v>
      </c>
    </row>
    <row r="6354" spans="1:21" x14ac:dyDescent="0.35">
      <c r="A6354" t="s">
        <v>62</v>
      </c>
      <c r="B6354">
        <v>34</v>
      </c>
      <c r="C6354">
        <v>2024</v>
      </c>
      <c r="D6354" t="s">
        <v>262</v>
      </c>
      <c r="E6354" s="16">
        <v>225</v>
      </c>
      <c r="F6354" t="s">
        <v>263</v>
      </c>
      <c r="G6354" t="s">
        <v>227</v>
      </c>
      <c r="H6354" s="2" t="s">
        <v>121</v>
      </c>
    </row>
    <row r="6355" spans="1:21" x14ac:dyDescent="0.35">
      <c r="A6355" t="s">
        <v>63</v>
      </c>
      <c r="B6355">
        <v>35</v>
      </c>
      <c r="C6355">
        <v>2024</v>
      </c>
      <c r="D6355" t="s">
        <v>262</v>
      </c>
      <c r="E6355" s="16">
        <v>225</v>
      </c>
      <c r="F6355" t="s">
        <v>263</v>
      </c>
      <c r="G6355" t="s">
        <v>227</v>
      </c>
      <c r="H6355" s="2" t="s">
        <v>121</v>
      </c>
    </row>
    <row r="6356" spans="1:21" x14ac:dyDescent="0.35">
      <c r="A6356" t="s">
        <v>64</v>
      </c>
      <c r="B6356">
        <v>36</v>
      </c>
      <c r="C6356">
        <v>2024</v>
      </c>
      <c r="D6356" t="s">
        <v>262</v>
      </c>
      <c r="E6356" s="16">
        <v>225</v>
      </c>
      <c r="F6356" t="s">
        <v>263</v>
      </c>
      <c r="G6356" t="s">
        <v>227</v>
      </c>
      <c r="H6356" s="2" t="s">
        <v>121</v>
      </c>
    </row>
    <row r="6357" spans="1:21" x14ac:dyDescent="0.35">
      <c r="A6357" t="s">
        <v>65</v>
      </c>
      <c r="B6357">
        <v>37</v>
      </c>
      <c r="C6357">
        <v>2024</v>
      </c>
      <c r="D6357" t="s">
        <v>262</v>
      </c>
      <c r="E6357" s="16">
        <v>225</v>
      </c>
      <c r="F6357" t="s">
        <v>263</v>
      </c>
      <c r="G6357" t="s">
        <v>227</v>
      </c>
      <c r="H6357" s="2" t="s">
        <v>25</v>
      </c>
      <c r="I6357">
        <v>395</v>
      </c>
      <c r="J6357" t="s">
        <v>106</v>
      </c>
      <c r="K6357">
        <v>6000</v>
      </c>
      <c r="L6357">
        <v>4</v>
      </c>
      <c r="M6357">
        <v>1</v>
      </c>
      <c r="N6357" t="s">
        <v>27</v>
      </c>
      <c r="O6357" t="s">
        <v>27</v>
      </c>
      <c r="P6357" t="s">
        <v>28</v>
      </c>
      <c r="Q6357" t="s">
        <v>32</v>
      </c>
      <c r="R6357" t="s">
        <v>27</v>
      </c>
      <c r="S6357">
        <v>30</v>
      </c>
      <c r="T6357">
        <v>170</v>
      </c>
      <c r="U6357" t="s">
        <v>39</v>
      </c>
    </row>
    <row r="6358" spans="1:21" x14ac:dyDescent="0.35">
      <c r="A6358" t="s">
        <v>66</v>
      </c>
      <c r="B6358">
        <v>38</v>
      </c>
      <c r="C6358">
        <v>2024</v>
      </c>
      <c r="D6358" t="s">
        <v>262</v>
      </c>
      <c r="E6358" s="16">
        <v>225</v>
      </c>
      <c r="F6358" t="s">
        <v>263</v>
      </c>
      <c r="G6358" t="s">
        <v>227</v>
      </c>
      <c r="H6358" s="2" t="s">
        <v>121</v>
      </c>
    </row>
    <row r="6359" spans="1:21" x14ac:dyDescent="0.35">
      <c r="A6359" t="s">
        <v>67</v>
      </c>
      <c r="B6359">
        <v>39</v>
      </c>
      <c r="C6359">
        <v>2024</v>
      </c>
      <c r="D6359" t="s">
        <v>262</v>
      </c>
      <c r="E6359" s="16">
        <v>225</v>
      </c>
      <c r="F6359" t="s">
        <v>263</v>
      </c>
      <c r="G6359" t="s">
        <v>227</v>
      </c>
      <c r="H6359" s="2" t="s">
        <v>25</v>
      </c>
      <c r="I6359">
        <v>650</v>
      </c>
      <c r="J6359" t="s">
        <v>106</v>
      </c>
      <c r="K6359">
        <v>10000</v>
      </c>
      <c r="L6359">
        <v>4</v>
      </c>
      <c r="M6359">
        <v>2</v>
      </c>
      <c r="N6359" t="s">
        <v>27</v>
      </c>
      <c r="O6359" t="s">
        <v>27</v>
      </c>
      <c r="P6359" t="s">
        <v>28</v>
      </c>
      <c r="Q6359" t="s">
        <v>27</v>
      </c>
      <c r="R6359" t="s">
        <v>27</v>
      </c>
      <c r="S6359">
        <v>30</v>
      </c>
      <c r="T6359">
        <v>160</v>
      </c>
      <c r="U6359" t="s">
        <v>27</v>
      </c>
    </row>
    <row r="6360" spans="1:21" x14ac:dyDescent="0.35">
      <c r="A6360" t="s">
        <v>68</v>
      </c>
      <c r="B6360">
        <v>40</v>
      </c>
      <c r="C6360">
        <v>2024</v>
      </c>
      <c r="D6360" t="s">
        <v>262</v>
      </c>
      <c r="E6360" s="16">
        <v>225</v>
      </c>
      <c r="F6360" t="s">
        <v>263</v>
      </c>
      <c r="G6360" t="s">
        <v>227</v>
      </c>
      <c r="H6360" s="2" t="s">
        <v>121</v>
      </c>
    </row>
    <row r="6361" spans="1:21" x14ac:dyDescent="0.35">
      <c r="A6361" t="s">
        <v>69</v>
      </c>
      <c r="B6361">
        <v>41</v>
      </c>
      <c r="C6361">
        <v>2024</v>
      </c>
      <c r="D6361" t="s">
        <v>262</v>
      </c>
      <c r="E6361" s="16">
        <v>225</v>
      </c>
      <c r="F6361" t="s">
        <v>263</v>
      </c>
      <c r="G6361" t="s">
        <v>227</v>
      </c>
      <c r="H6361" s="2" t="s">
        <v>121</v>
      </c>
    </row>
    <row r="6362" spans="1:21" x14ac:dyDescent="0.35">
      <c r="A6362" t="s">
        <v>70</v>
      </c>
      <c r="B6362">
        <v>42</v>
      </c>
      <c r="C6362">
        <v>2024</v>
      </c>
      <c r="D6362" t="s">
        <v>262</v>
      </c>
      <c r="E6362" s="16">
        <v>225</v>
      </c>
      <c r="F6362" t="s">
        <v>263</v>
      </c>
      <c r="G6362" t="s">
        <v>227</v>
      </c>
      <c r="H6362" s="2" t="s">
        <v>121</v>
      </c>
    </row>
    <row r="6363" spans="1:21" x14ac:dyDescent="0.35">
      <c r="A6363" t="s">
        <v>71</v>
      </c>
      <c r="B6363">
        <v>44</v>
      </c>
      <c r="C6363">
        <v>2024</v>
      </c>
      <c r="D6363" t="s">
        <v>262</v>
      </c>
      <c r="E6363" s="16">
        <v>225</v>
      </c>
      <c r="F6363" t="s">
        <v>263</v>
      </c>
      <c r="G6363" t="s">
        <v>227</v>
      </c>
      <c r="H6363" s="2" t="s">
        <v>121</v>
      </c>
    </row>
    <row r="6364" spans="1:21" x14ac:dyDescent="0.35">
      <c r="A6364" t="s">
        <v>72</v>
      </c>
      <c r="B6364">
        <v>45</v>
      </c>
      <c r="C6364">
        <v>2024</v>
      </c>
      <c r="D6364" t="s">
        <v>262</v>
      </c>
      <c r="E6364" s="16">
        <v>225</v>
      </c>
      <c r="F6364" t="s">
        <v>263</v>
      </c>
      <c r="G6364" t="s">
        <v>227</v>
      </c>
      <c r="H6364" s="2" t="s">
        <v>121</v>
      </c>
    </row>
    <row r="6365" spans="1:21" x14ac:dyDescent="0.35">
      <c r="A6365" t="s">
        <v>73</v>
      </c>
      <c r="B6365">
        <v>46</v>
      </c>
      <c r="C6365">
        <v>2024</v>
      </c>
      <c r="D6365" t="s">
        <v>262</v>
      </c>
      <c r="E6365" s="16">
        <v>225</v>
      </c>
      <c r="F6365" t="s">
        <v>263</v>
      </c>
      <c r="G6365" t="s">
        <v>227</v>
      </c>
      <c r="H6365" s="2" t="s">
        <v>121</v>
      </c>
    </row>
    <row r="6366" spans="1:21" x14ac:dyDescent="0.35">
      <c r="A6366" t="s">
        <v>74</v>
      </c>
      <c r="B6366">
        <v>47</v>
      </c>
      <c r="C6366">
        <v>2024</v>
      </c>
      <c r="D6366" t="s">
        <v>262</v>
      </c>
      <c r="E6366" s="16">
        <v>225</v>
      </c>
      <c r="F6366" t="s">
        <v>263</v>
      </c>
      <c r="G6366" t="s">
        <v>227</v>
      </c>
      <c r="H6366" s="2" t="s">
        <v>25</v>
      </c>
      <c r="I6366">
        <v>660</v>
      </c>
      <c r="J6366" t="s">
        <v>106</v>
      </c>
      <c r="K6366">
        <v>6000</v>
      </c>
      <c r="L6366">
        <v>4</v>
      </c>
      <c r="M6366">
        <v>1</v>
      </c>
      <c r="N6366" t="s">
        <v>27</v>
      </c>
      <c r="O6366" t="s">
        <v>27</v>
      </c>
      <c r="P6366" t="s">
        <v>28</v>
      </c>
      <c r="Q6366" t="s">
        <v>27</v>
      </c>
      <c r="R6366" t="s">
        <v>27</v>
      </c>
      <c r="S6366">
        <v>12</v>
      </c>
      <c r="T6366">
        <v>300</v>
      </c>
      <c r="U6366" t="s">
        <v>27</v>
      </c>
    </row>
    <row r="6367" spans="1:21" x14ac:dyDescent="0.35">
      <c r="A6367" t="s">
        <v>75</v>
      </c>
      <c r="B6367">
        <v>48</v>
      </c>
      <c r="C6367">
        <v>2024</v>
      </c>
      <c r="D6367" t="s">
        <v>262</v>
      </c>
      <c r="E6367" s="16">
        <v>225</v>
      </c>
      <c r="F6367" t="s">
        <v>263</v>
      </c>
      <c r="G6367" t="s">
        <v>227</v>
      </c>
      <c r="H6367" s="2" t="s">
        <v>121</v>
      </c>
    </row>
    <row r="6368" spans="1:21" x14ac:dyDescent="0.35">
      <c r="A6368" t="s">
        <v>76</v>
      </c>
      <c r="B6368">
        <v>49</v>
      </c>
      <c r="C6368">
        <v>2024</v>
      </c>
      <c r="D6368" t="s">
        <v>262</v>
      </c>
      <c r="E6368" s="16">
        <v>225</v>
      </c>
      <c r="F6368" t="s">
        <v>263</v>
      </c>
      <c r="G6368" t="s">
        <v>227</v>
      </c>
      <c r="H6368" s="2" t="s">
        <v>121</v>
      </c>
    </row>
    <row r="6369" spans="1:21" x14ac:dyDescent="0.35">
      <c r="A6369" t="s">
        <v>77</v>
      </c>
      <c r="B6369">
        <v>50</v>
      </c>
      <c r="C6369">
        <v>2024</v>
      </c>
      <c r="D6369" t="s">
        <v>262</v>
      </c>
      <c r="E6369" s="16">
        <v>225</v>
      </c>
      <c r="F6369" t="s">
        <v>263</v>
      </c>
      <c r="G6369" t="s">
        <v>227</v>
      </c>
      <c r="H6369" s="2" t="s">
        <v>121</v>
      </c>
    </row>
    <row r="6370" spans="1:21" x14ac:dyDescent="0.35">
      <c r="A6370" t="s">
        <v>78</v>
      </c>
      <c r="B6370">
        <v>51</v>
      </c>
      <c r="C6370">
        <v>2024</v>
      </c>
      <c r="D6370" t="s">
        <v>262</v>
      </c>
      <c r="E6370" s="16">
        <v>225</v>
      </c>
      <c r="F6370" t="s">
        <v>263</v>
      </c>
      <c r="G6370" t="s">
        <v>227</v>
      </c>
      <c r="H6370" s="2" t="s">
        <v>25</v>
      </c>
      <c r="I6370">
        <v>610</v>
      </c>
      <c r="J6370" t="s">
        <v>106</v>
      </c>
      <c r="K6370">
        <v>8000</v>
      </c>
      <c r="L6370">
        <v>4</v>
      </c>
      <c r="M6370">
        <v>2</v>
      </c>
      <c r="N6370" t="s">
        <v>27</v>
      </c>
      <c r="O6370" t="s">
        <v>27</v>
      </c>
      <c r="P6370">
        <v>18</v>
      </c>
      <c r="Q6370" t="s">
        <v>32</v>
      </c>
      <c r="R6370" t="s">
        <v>27</v>
      </c>
      <c r="S6370">
        <v>16</v>
      </c>
      <c r="T6370">
        <v>140</v>
      </c>
      <c r="U6370" t="s">
        <v>39</v>
      </c>
    </row>
    <row r="6371" spans="1:21" x14ac:dyDescent="0.35">
      <c r="A6371" t="s">
        <v>79</v>
      </c>
      <c r="B6371">
        <v>53</v>
      </c>
      <c r="C6371">
        <v>2024</v>
      </c>
      <c r="D6371" t="s">
        <v>262</v>
      </c>
      <c r="E6371" s="16">
        <v>225</v>
      </c>
      <c r="F6371" t="s">
        <v>263</v>
      </c>
      <c r="G6371" t="s">
        <v>227</v>
      </c>
      <c r="H6371" s="2" t="s">
        <v>121</v>
      </c>
    </row>
    <row r="6372" spans="1:21" x14ac:dyDescent="0.35">
      <c r="A6372" t="s">
        <v>80</v>
      </c>
      <c r="B6372">
        <v>54</v>
      </c>
      <c r="C6372">
        <v>2024</v>
      </c>
      <c r="D6372" t="s">
        <v>262</v>
      </c>
      <c r="E6372" s="16">
        <v>225</v>
      </c>
      <c r="F6372" t="s">
        <v>263</v>
      </c>
      <c r="G6372" t="s">
        <v>227</v>
      </c>
      <c r="H6372" s="2" t="s">
        <v>121</v>
      </c>
    </row>
    <row r="6373" spans="1:21" x14ac:dyDescent="0.35">
      <c r="A6373" t="s">
        <v>81</v>
      </c>
      <c r="B6373">
        <v>55</v>
      </c>
      <c r="C6373">
        <v>2024</v>
      </c>
      <c r="D6373" t="s">
        <v>262</v>
      </c>
      <c r="E6373" s="16">
        <v>225</v>
      </c>
      <c r="F6373" t="s">
        <v>263</v>
      </c>
      <c r="G6373" t="s">
        <v>227</v>
      </c>
      <c r="H6373" s="2" t="s">
        <v>25</v>
      </c>
      <c r="I6373">
        <v>576</v>
      </c>
      <c r="J6373" t="s">
        <v>106</v>
      </c>
      <c r="K6373">
        <v>10000</v>
      </c>
      <c r="L6373">
        <v>4</v>
      </c>
      <c r="M6373">
        <v>2</v>
      </c>
      <c r="N6373" t="s">
        <v>27</v>
      </c>
      <c r="O6373" t="s">
        <v>27</v>
      </c>
      <c r="P6373" t="s">
        <v>28</v>
      </c>
      <c r="Q6373" t="s">
        <v>27</v>
      </c>
      <c r="R6373" t="s">
        <v>27</v>
      </c>
      <c r="S6373">
        <v>0</v>
      </c>
      <c r="T6373">
        <v>56</v>
      </c>
      <c r="U6373" t="s">
        <v>39</v>
      </c>
    </row>
    <row r="6374" spans="1:21" x14ac:dyDescent="0.35">
      <c r="A6374" t="s">
        <v>82</v>
      </c>
      <c r="B6374">
        <v>56</v>
      </c>
      <c r="C6374">
        <v>2024</v>
      </c>
      <c r="D6374" t="s">
        <v>262</v>
      </c>
      <c r="E6374" s="16">
        <v>225</v>
      </c>
      <c r="F6374" t="s">
        <v>263</v>
      </c>
      <c r="G6374" t="s">
        <v>227</v>
      </c>
      <c r="H6374" s="2" t="s">
        <v>121</v>
      </c>
    </row>
    <row r="6375" spans="1:21" x14ac:dyDescent="0.35">
      <c r="A6375" t="s">
        <v>21</v>
      </c>
      <c r="B6375">
        <v>1</v>
      </c>
      <c r="C6375">
        <v>2024</v>
      </c>
      <c r="D6375" t="s">
        <v>264</v>
      </c>
      <c r="E6375" s="16">
        <v>226</v>
      </c>
      <c r="F6375" t="s">
        <v>263</v>
      </c>
      <c r="G6375" t="s">
        <v>227</v>
      </c>
      <c r="H6375" t="s">
        <v>25</v>
      </c>
      <c r="I6375">
        <v>100</v>
      </c>
      <c r="J6375" t="s">
        <v>106</v>
      </c>
      <c r="K6375">
        <v>0</v>
      </c>
      <c r="L6375">
        <v>4</v>
      </c>
      <c r="M6375">
        <v>1</v>
      </c>
      <c r="N6375" t="s">
        <v>27</v>
      </c>
      <c r="O6375" t="s">
        <v>27</v>
      </c>
      <c r="P6375" t="s">
        <v>28</v>
      </c>
      <c r="Q6375" t="s">
        <v>27</v>
      </c>
      <c r="R6375" t="s">
        <v>27</v>
      </c>
      <c r="S6375">
        <v>0</v>
      </c>
      <c r="T6375">
        <v>75</v>
      </c>
      <c r="U6375" s="2" t="s">
        <v>39</v>
      </c>
    </row>
    <row r="6376" spans="1:21" x14ac:dyDescent="0.35">
      <c r="A6376" t="s">
        <v>30</v>
      </c>
      <c r="B6376">
        <v>2</v>
      </c>
      <c r="C6376">
        <v>2024</v>
      </c>
      <c r="D6376" t="s">
        <v>264</v>
      </c>
      <c r="E6376" s="16">
        <v>226</v>
      </c>
      <c r="F6376" t="s">
        <v>263</v>
      </c>
      <c r="G6376" t="s">
        <v>227</v>
      </c>
      <c r="H6376" t="s">
        <v>121</v>
      </c>
      <c r="U6376" s="2"/>
    </row>
    <row r="6377" spans="1:21" x14ac:dyDescent="0.35">
      <c r="A6377" t="s">
        <v>33</v>
      </c>
      <c r="B6377">
        <v>4</v>
      </c>
      <c r="C6377">
        <v>2024</v>
      </c>
      <c r="D6377" t="s">
        <v>264</v>
      </c>
      <c r="E6377" s="16">
        <v>226</v>
      </c>
      <c r="F6377" t="s">
        <v>263</v>
      </c>
      <c r="G6377" t="s">
        <v>227</v>
      </c>
      <c r="H6377" t="s">
        <v>121</v>
      </c>
      <c r="U6377" s="2"/>
    </row>
    <row r="6378" spans="1:21" x14ac:dyDescent="0.35">
      <c r="A6378" t="s">
        <v>34</v>
      </c>
      <c r="B6378">
        <v>5</v>
      </c>
      <c r="C6378">
        <v>2024</v>
      </c>
      <c r="D6378" t="s">
        <v>264</v>
      </c>
      <c r="E6378" s="16">
        <v>226</v>
      </c>
      <c r="F6378" t="s">
        <v>263</v>
      </c>
      <c r="G6378" t="s">
        <v>227</v>
      </c>
      <c r="H6378" t="s">
        <v>25</v>
      </c>
      <c r="I6378">
        <v>80</v>
      </c>
      <c r="J6378" t="s">
        <v>106</v>
      </c>
      <c r="K6378">
        <v>2000</v>
      </c>
      <c r="L6378">
        <v>4</v>
      </c>
      <c r="M6378">
        <v>2</v>
      </c>
      <c r="N6378" t="s">
        <v>27</v>
      </c>
      <c r="O6378" t="s">
        <v>27</v>
      </c>
      <c r="P6378" t="s">
        <v>28</v>
      </c>
      <c r="Q6378" t="s">
        <v>27</v>
      </c>
      <c r="R6378" t="s">
        <v>27</v>
      </c>
      <c r="S6378">
        <v>0</v>
      </c>
      <c r="T6378">
        <v>20</v>
      </c>
      <c r="U6378" s="2" t="s">
        <v>29</v>
      </c>
    </row>
    <row r="6379" spans="1:21" x14ac:dyDescent="0.35">
      <c r="A6379" t="s">
        <v>35</v>
      </c>
      <c r="B6379">
        <v>6</v>
      </c>
      <c r="C6379">
        <v>2024</v>
      </c>
      <c r="D6379" t="s">
        <v>264</v>
      </c>
      <c r="E6379" s="16">
        <v>226</v>
      </c>
      <c r="F6379" t="s">
        <v>263</v>
      </c>
      <c r="G6379" t="s">
        <v>227</v>
      </c>
      <c r="H6379" t="s">
        <v>121</v>
      </c>
      <c r="U6379" s="2"/>
    </row>
    <row r="6380" spans="1:21" x14ac:dyDescent="0.35">
      <c r="A6380" t="s">
        <v>36</v>
      </c>
      <c r="B6380">
        <v>8</v>
      </c>
      <c r="C6380">
        <v>2024</v>
      </c>
      <c r="D6380" t="s">
        <v>264</v>
      </c>
      <c r="E6380" s="16">
        <v>226</v>
      </c>
      <c r="F6380" t="s">
        <v>263</v>
      </c>
      <c r="G6380" t="s">
        <v>227</v>
      </c>
      <c r="H6380" t="s">
        <v>121</v>
      </c>
      <c r="U6380" s="2"/>
    </row>
    <row r="6381" spans="1:21" x14ac:dyDescent="0.35">
      <c r="A6381" t="s">
        <v>37</v>
      </c>
      <c r="B6381">
        <v>9</v>
      </c>
      <c r="C6381">
        <v>2024</v>
      </c>
      <c r="D6381" t="s">
        <v>264</v>
      </c>
      <c r="E6381" s="16">
        <v>226</v>
      </c>
      <c r="F6381" t="s">
        <v>263</v>
      </c>
      <c r="G6381" t="s">
        <v>227</v>
      </c>
      <c r="H6381" t="s">
        <v>121</v>
      </c>
      <c r="U6381" s="2"/>
    </row>
    <row r="6382" spans="1:21" x14ac:dyDescent="0.35">
      <c r="A6382" t="s">
        <v>38</v>
      </c>
      <c r="B6382">
        <v>10</v>
      </c>
      <c r="C6382">
        <v>2024</v>
      </c>
      <c r="D6382" t="s">
        <v>264</v>
      </c>
      <c r="E6382" s="16">
        <v>226</v>
      </c>
      <c r="F6382" t="s">
        <v>263</v>
      </c>
      <c r="G6382" t="s">
        <v>227</v>
      </c>
      <c r="H6382" t="s">
        <v>121</v>
      </c>
      <c r="U6382" s="2"/>
    </row>
    <row r="6383" spans="1:21" x14ac:dyDescent="0.35">
      <c r="A6383" t="s">
        <v>40</v>
      </c>
      <c r="B6383">
        <v>11</v>
      </c>
      <c r="C6383">
        <v>2024</v>
      </c>
      <c r="D6383" t="s">
        <v>264</v>
      </c>
      <c r="E6383" s="16">
        <v>226</v>
      </c>
      <c r="F6383" t="s">
        <v>263</v>
      </c>
      <c r="G6383" t="s">
        <v>227</v>
      </c>
      <c r="H6383" t="s">
        <v>121</v>
      </c>
      <c r="U6383" s="2"/>
    </row>
    <row r="6384" spans="1:21" x14ac:dyDescent="0.35">
      <c r="A6384" t="s">
        <v>41</v>
      </c>
      <c r="B6384">
        <v>12</v>
      </c>
      <c r="C6384">
        <v>2024</v>
      </c>
      <c r="D6384" t="s">
        <v>264</v>
      </c>
      <c r="E6384" s="16">
        <v>226</v>
      </c>
      <c r="F6384" t="s">
        <v>263</v>
      </c>
      <c r="G6384" t="s">
        <v>227</v>
      </c>
      <c r="H6384" t="s">
        <v>121</v>
      </c>
      <c r="U6384" s="2"/>
    </row>
    <row r="6385" spans="1:21" x14ac:dyDescent="0.35">
      <c r="A6385" t="s">
        <v>42</v>
      </c>
      <c r="B6385">
        <v>13</v>
      </c>
      <c r="C6385">
        <v>2024</v>
      </c>
      <c r="D6385" t="s">
        <v>264</v>
      </c>
      <c r="E6385" s="16">
        <v>226</v>
      </c>
      <c r="F6385" t="s">
        <v>263</v>
      </c>
      <c r="G6385" t="s">
        <v>227</v>
      </c>
      <c r="H6385" t="s">
        <v>25</v>
      </c>
      <c r="I6385">
        <v>760</v>
      </c>
      <c r="J6385" t="s">
        <v>106</v>
      </c>
      <c r="K6385">
        <v>8000</v>
      </c>
      <c r="L6385">
        <v>4</v>
      </c>
      <c r="M6385">
        <v>2</v>
      </c>
      <c r="N6385" t="s">
        <v>27</v>
      </c>
      <c r="O6385" t="s">
        <v>32</v>
      </c>
      <c r="P6385">
        <v>18</v>
      </c>
      <c r="Q6385" t="s">
        <v>27</v>
      </c>
      <c r="R6385" t="s">
        <v>27</v>
      </c>
      <c r="S6385">
        <v>30</v>
      </c>
      <c r="T6385">
        <v>400</v>
      </c>
      <c r="U6385" s="2" t="s">
        <v>39</v>
      </c>
    </row>
    <row r="6386" spans="1:21" x14ac:dyDescent="0.35">
      <c r="A6386" t="s">
        <v>43</v>
      </c>
      <c r="B6386">
        <v>15</v>
      </c>
      <c r="C6386">
        <v>2024</v>
      </c>
      <c r="D6386" t="s">
        <v>264</v>
      </c>
      <c r="E6386" s="16">
        <v>226</v>
      </c>
      <c r="F6386" t="s">
        <v>263</v>
      </c>
      <c r="G6386" t="s">
        <v>227</v>
      </c>
      <c r="H6386" t="s">
        <v>121</v>
      </c>
      <c r="U6386" s="2"/>
    </row>
    <row r="6387" spans="1:21" x14ac:dyDescent="0.35">
      <c r="A6387" t="s">
        <v>44</v>
      </c>
      <c r="B6387">
        <v>16</v>
      </c>
      <c r="C6387">
        <v>2024</v>
      </c>
      <c r="D6387" t="s">
        <v>264</v>
      </c>
      <c r="E6387" s="16">
        <v>226</v>
      </c>
      <c r="F6387" t="s">
        <v>263</v>
      </c>
      <c r="G6387" t="s">
        <v>227</v>
      </c>
      <c r="H6387" t="s">
        <v>121</v>
      </c>
      <c r="U6387" s="2"/>
    </row>
    <row r="6388" spans="1:21" x14ac:dyDescent="0.35">
      <c r="A6388" t="s">
        <v>45</v>
      </c>
      <c r="B6388">
        <v>17</v>
      </c>
      <c r="C6388">
        <v>2024</v>
      </c>
      <c r="D6388" t="s">
        <v>264</v>
      </c>
      <c r="E6388" s="16">
        <v>226</v>
      </c>
      <c r="F6388" t="s">
        <v>263</v>
      </c>
      <c r="G6388" t="s">
        <v>227</v>
      </c>
      <c r="H6388" t="s">
        <v>121</v>
      </c>
      <c r="U6388" s="2"/>
    </row>
    <row r="6389" spans="1:21" x14ac:dyDescent="0.35">
      <c r="A6389" t="s">
        <v>46</v>
      </c>
      <c r="B6389">
        <v>18</v>
      </c>
      <c r="C6389">
        <v>2024</v>
      </c>
      <c r="D6389" t="s">
        <v>264</v>
      </c>
      <c r="E6389" s="16">
        <v>226</v>
      </c>
      <c r="F6389" t="s">
        <v>263</v>
      </c>
      <c r="G6389" t="s">
        <v>227</v>
      </c>
      <c r="H6389" t="s">
        <v>121</v>
      </c>
      <c r="U6389" s="2"/>
    </row>
    <row r="6390" spans="1:21" x14ac:dyDescent="0.35">
      <c r="A6390" t="s">
        <v>47</v>
      </c>
      <c r="B6390">
        <v>19</v>
      </c>
      <c r="C6390">
        <v>2024</v>
      </c>
      <c r="D6390" t="s">
        <v>264</v>
      </c>
      <c r="E6390" s="16">
        <v>226</v>
      </c>
      <c r="F6390" t="s">
        <v>263</v>
      </c>
      <c r="G6390" t="s">
        <v>227</v>
      </c>
      <c r="H6390" t="s">
        <v>121</v>
      </c>
      <c r="U6390" s="2"/>
    </row>
    <row r="6391" spans="1:21" x14ac:dyDescent="0.35">
      <c r="A6391" t="s">
        <v>48</v>
      </c>
      <c r="B6391">
        <v>20</v>
      </c>
      <c r="C6391">
        <v>2024</v>
      </c>
      <c r="D6391" t="s">
        <v>264</v>
      </c>
      <c r="E6391" s="16">
        <v>226</v>
      </c>
      <c r="F6391" t="s">
        <v>263</v>
      </c>
      <c r="G6391" t="s">
        <v>227</v>
      </c>
      <c r="H6391" t="s">
        <v>121</v>
      </c>
      <c r="U6391" s="2"/>
    </row>
    <row r="6392" spans="1:21" x14ac:dyDescent="0.35">
      <c r="A6392" t="s">
        <v>49</v>
      </c>
      <c r="B6392">
        <v>21</v>
      </c>
      <c r="C6392">
        <v>2024</v>
      </c>
      <c r="D6392" t="s">
        <v>264</v>
      </c>
      <c r="E6392" s="16">
        <v>226</v>
      </c>
      <c r="F6392" t="s">
        <v>263</v>
      </c>
      <c r="G6392" t="s">
        <v>227</v>
      </c>
      <c r="H6392" t="s">
        <v>121</v>
      </c>
      <c r="U6392" s="2"/>
    </row>
    <row r="6393" spans="1:21" x14ac:dyDescent="0.35">
      <c r="A6393" t="s">
        <v>50</v>
      </c>
      <c r="B6393">
        <v>22</v>
      </c>
      <c r="C6393">
        <v>2024</v>
      </c>
      <c r="D6393" t="s">
        <v>264</v>
      </c>
      <c r="E6393" s="16">
        <v>226</v>
      </c>
      <c r="F6393" t="s">
        <v>263</v>
      </c>
      <c r="G6393" t="s">
        <v>227</v>
      </c>
      <c r="H6393" t="s">
        <v>121</v>
      </c>
      <c r="U6393" s="2"/>
    </row>
    <row r="6394" spans="1:21" x14ac:dyDescent="0.35">
      <c r="A6394" t="s">
        <v>51</v>
      </c>
      <c r="B6394">
        <v>23</v>
      </c>
      <c r="C6394">
        <v>2024</v>
      </c>
      <c r="D6394" t="s">
        <v>264</v>
      </c>
      <c r="E6394" s="16">
        <v>226</v>
      </c>
      <c r="F6394" t="s">
        <v>263</v>
      </c>
      <c r="G6394" t="s">
        <v>227</v>
      </c>
      <c r="H6394" t="s">
        <v>121</v>
      </c>
      <c r="U6394" s="2"/>
    </row>
    <row r="6395" spans="1:21" x14ac:dyDescent="0.35">
      <c r="A6395" t="s">
        <v>52</v>
      </c>
      <c r="B6395">
        <v>24</v>
      </c>
      <c r="C6395">
        <v>2024</v>
      </c>
      <c r="D6395" t="s">
        <v>264</v>
      </c>
      <c r="E6395" s="16">
        <v>226</v>
      </c>
      <c r="F6395" t="s">
        <v>263</v>
      </c>
      <c r="G6395" t="s">
        <v>227</v>
      </c>
      <c r="H6395" t="s">
        <v>121</v>
      </c>
      <c r="U6395" s="2"/>
    </row>
    <row r="6396" spans="1:21" x14ac:dyDescent="0.35">
      <c r="A6396" t="s">
        <v>53</v>
      </c>
      <c r="B6396">
        <v>25</v>
      </c>
      <c r="C6396">
        <v>2024</v>
      </c>
      <c r="D6396" t="s">
        <v>264</v>
      </c>
      <c r="E6396" s="16">
        <v>226</v>
      </c>
      <c r="F6396" t="s">
        <v>263</v>
      </c>
      <c r="G6396" t="s">
        <v>227</v>
      </c>
      <c r="H6396" t="s">
        <v>25</v>
      </c>
      <c r="I6396">
        <v>1050</v>
      </c>
      <c r="J6396" t="s">
        <v>106</v>
      </c>
      <c r="K6396">
        <v>120</v>
      </c>
      <c r="L6396">
        <v>4</v>
      </c>
      <c r="M6396">
        <v>2</v>
      </c>
      <c r="N6396" t="s">
        <v>27</v>
      </c>
      <c r="O6396" t="s">
        <v>27</v>
      </c>
      <c r="P6396" t="s">
        <v>28</v>
      </c>
      <c r="Q6396" t="s">
        <v>27</v>
      </c>
      <c r="R6396" t="s">
        <v>27</v>
      </c>
      <c r="S6396">
        <v>6.67</v>
      </c>
      <c r="T6396">
        <v>66.67</v>
      </c>
      <c r="U6396" s="2" t="s">
        <v>27</v>
      </c>
    </row>
    <row r="6397" spans="1:21" x14ac:dyDescent="0.35">
      <c r="A6397" t="s">
        <v>54</v>
      </c>
      <c r="B6397">
        <v>26</v>
      </c>
      <c r="C6397">
        <v>2024</v>
      </c>
      <c r="D6397" t="s">
        <v>264</v>
      </c>
      <c r="E6397" s="16">
        <v>226</v>
      </c>
      <c r="F6397" t="s">
        <v>263</v>
      </c>
      <c r="G6397" t="s">
        <v>227</v>
      </c>
      <c r="H6397" t="s">
        <v>121</v>
      </c>
      <c r="U6397" s="2"/>
    </row>
    <row r="6398" spans="1:21" x14ac:dyDescent="0.35">
      <c r="A6398" t="s">
        <v>55</v>
      </c>
      <c r="B6398">
        <v>27</v>
      </c>
      <c r="C6398">
        <v>2024</v>
      </c>
      <c r="D6398" t="s">
        <v>264</v>
      </c>
      <c r="E6398" s="16">
        <v>226</v>
      </c>
      <c r="F6398" t="s">
        <v>263</v>
      </c>
      <c r="G6398" t="s">
        <v>227</v>
      </c>
      <c r="H6398" t="s">
        <v>121</v>
      </c>
      <c r="U6398" s="2"/>
    </row>
    <row r="6399" spans="1:21" x14ac:dyDescent="0.35">
      <c r="A6399" t="s">
        <v>56</v>
      </c>
      <c r="B6399">
        <v>28</v>
      </c>
      <c r="C6399">
        <v>2024</v>
      </c>
      <c r="D6399" t="s">
        <v>264</v>
      </c>
      <c r="E6399" s="16">
        <v>226</v>
      </c>
      <c r="F6399" t="s">
        <v>263</v>
      </c>
      <c r="G6399" t="s">
        <v>227</v>
      </c>
      <c r="H6399" t="s">
        <v>25</v>
      </c>
      <c r="I6399">
        <v>0</v>
      </c>
      <c r="J6399" t="s">
        <v>106</v>
      </c>
      <c r="K6399">
        <v>2000</v>
      </c>
      <c r="L6399">
        <v>4</v>
      </c>
      <c r="M6399">
        <v>1</v>
      </c>
      <c r="N6399" t="s">
        <v>27</v>
      </c>
      <c r="O6399" t="s">
        <v>27</v>
      </c>
      <c r="P6399" t="s">
        <v>28</v>
      </c>
      <c r="Q6399" t="s">
        <v>32</v>
      </c>
      <c r="R6399" t="s">
        <v>27</v>
      </c>
      <c r="S6399">
        <v>1</v>
      </c>
      <c r="T6399">
        <v>0</v>
      </c>
      <c r="U6399" s="2" t="s">
        <v>29</v>
      </c>
    </row>
    <row r="6400" spans="1:21" x14ac:dyDescent="0.35">
      <c r="A6400" t="s">
        <v>57</v>
      </c>
      <c r="B6400">
        <v>29</v>
      </c>
      <c r="C6400">
        <v>2024</v>
      </c>
      <c r="D6400" t="s">
        <v>264</v>
      </c>
      <c r="E6400" s="16">
        <v>226</v>
      </c>
      <c r="F6400" t="s">
        <v>263</v>
      </c>
      <c r="G6400" t="s">
        <v>227</v>
      </c>
      <c r="H6400" t="s">
        <v>25</v>
      </c>
      <c r="I6400">
        <v>200</v>
      </c>
      <c r="J6400" t="s">
        <v>265</v>
      </c>
      <c r="K6400">
        <v>120</v>
      </c>
      <c r="L6400">
        <v>2</v>
      </c>
      <c r="M6400">
        <v>2</v>
      </c>
      <c r="N6400" t="s">
        <v>27</v>
      </c>
      <c r="O6400" t="s">
        <v>27</v>
      </c>
      <c r="P6400" t="s">
        <v>28</v>
      </c>
      <c r="Q6400" t="s">
        <v>27</v>
      </c>
      <c r="R6400" t="s">
        <v>27</v>
      </c>
      <c r="S6400">
        <v>13.3</v>
      </c>
      <c r="T6400">
        <v>60</v>
      </c>
      <c r="U6400" t="s">
        <v>27</v>
      </c>
    </row>
    <row r="6401" spans="1:21" x14ac:dyDescent="0.35">
      <c r="A6401" t="s">
        <v>58</v>
      </c>
      <c r="B6401">
        <v>30</v>
      </c>
      <c r="C6401">
        <v>2024</v>
      </c>
      <c r="D6401" t="s">
        <v>264</v>
      </c>
      <c r="E6401" s="16">
        <v>226</v>
      </c>
      <c r="F6401" t="s">
        <v>263</v>
      </c>
      <c r="G6401" t="s">
        <v>227</v>
      </c>
      <c r="H6401" t="s">
        <v>121</v>
      </c>
      <c r="U6401" s="2"/>
    </row>
    <row r="6402" spans="1:21" x14ac:dyDescent="0.35">
      <c r="A6402" t="s">
        <v>59</v>
      </c>
      <c r="B6402">
        <v>31</v>
      </c>
      <c r="C6402">
        <v>2024</v>
      </c>
      <c r="D6402" t="s">
        <v>264</v>
      </c>
      <c r="E6402" s="16">
        <v>226</v>
      </c>
      <c r="F6402" t="s">
        <v>263</v>
      </c>
      <c r="G6402" t="s">
        <v>227</v>
      </c>
      <c r="H6402" t="s">
        <v>121</v>
      </c>
      <c r="U6402" s="2"/>
    </row>
    <row r="6403" spans="1:21" x14ac:dyDescent="0.35">
      <c r="A6403" t="s">
        <v>60</v>
      </c>
      <c r="B6403">
        <v>32</v>
      </c>
      <c r="C6403">
        <v>2024</v>
      </c>
      <c r="D6403" t="s">
        <v>264</v>
      </c>
      <c r="E6403" s="16">
        <v>226</v>
      </c>
      <c r="F6403" t="s">
        <v>263</v>
      </c>
      <c r="G6403" t="s">
        <v>227</v>
      </c>
      <c r="H6403" t="s">
        <v>121</v>
      </c>
      <c r="U6403" s="2"/>
    </row>
    <row r="6404" spans="1:21" x14ac:dyDescent="0.35">
      <c r="A6404" t="s">
        <v>61</v>
      </c>
      <c r="B6404">
        <v>33</v>
      </c>
      <c r="C6404">
        <v>2024</v>
      </c>
      <c r="D6404" t="s">
        <v>264</v>
      </c>
      <c r="E6404" s="16">
        <v>226</v>
      </c>
      <c r="F6404" t="s">
        <v>263</v>
      </c>
      <c r="G6404" t="s">
        <v>227</v>
      </c>
      <c r="H6404" t="s">
        <v>121</v>
      </c>
      <c r="U6404" s="2"/>
    </row>
    <row r="6405" spans="1:21" x14ac:dyDescent="0.35">
      <c r="A6405" t="s">
        <v>62</v>
      </c>
      <c r="B6405">
        <v>34</v>
      </c>
      <c r="C6405">
        <v>2024</v>
      </c>
      <c r="D6405" t="s">
        <v>264</v>
      </c>
      <c r="E6405" s="16">
        <v>226</v>
      </c>
      <c r="F6405" t="s">
        <v>263</v>
      </c>
      <c r="G6405" t="s">
        <v>227</v>
      </c>
      <c r="H6405" t="s">
        <v>121</v>
      </c>
      <c r="U6405" s="2"/>
    </row>
    <row r="6406" spans="1:21" x14ac:dyDescent="0.35">
      <c r="A6406" t="s">
        <v>63</v>
      </c>
      <c r="B6406">
        <v>35</v>
      </c>
      <c r="C6406">
        <v>2024</v>
      </c>
      <c r="D6406" t="s">
        <v>264</v>
      </c>
      <c r="E6406" s="16">
        <v>226</v>
      </c>
      <c r="F6406" t="s">
        <v>263</v>
      </c>
      <c r="G6406" t="s">
        <v>227</v>
      </c>
      <c r="H6406" t="s">
        <v>121</v>
      </c>
      <c r="U6406" s="2"/>
    </row>
    <row r="6407" spans="1:21" x14ac:dyDescent="0.35">
      <c r="A6407" t="s">
        <v>64</v>
      </c>
      <c r="B6407">
        <v>36</v>
      </c>
      <c r="C6407">
        <v>2024</v>
      </c>
      <c r="D6407" t="s">
        <v>264</v>
      </c>
      <c r="E6407" s="16">
        <v>226</v>
      </c>
      <c r="F6407" t="s">
        <v>263</v>
      </c>
      <c r="G6407" t="s">
        <v>227</v>
      </c>
      <c r="H6407" t="s">
        <v>121</v>
      </c>
      <c r="U6407" s="2"/>
    </row>
    <row r="6408" spans="1:21" x14ac:dyDescent="0.35">
      <c r="A6408" t="s">
        <v>65</v>
      </c>
      <c r="B6408">
        <v>37</v>
      </c>
      <c r="C6408">
        <v>2024</v>
      </c>
      <c r="D6408" t="s">
        <v>264</v>
      </c>
      <c r="E6408" s="16">
        <v>226</v>
      </c>
      <c r="F6408" t="s">
        <v>263</v>
      </c>
      <c r="G6408" t="s">
        <v>227</v>
      </c>
      <c r="H6408" t="s">
        <v>121</v>
      </c>
      <c r="U6408" s="2"/>
    </row>
    <row r="6409" spans="1:21" x14ac:dyDescent="0.35">
      <c r="A6409" t="s">
        <v>66</v>
      </c>
      <c r="B6409">
        <v>38</v>
      </c>
      <c r="C6409">
        <v>2024</v>
      </c>
      <c r="D6409" t="s">
        <v>264</v>
      </c>
      <c r="E6409" s="16">
        <v>226</v>
      </c>
      <c r="F6409" t="s">
        <v>263</v>
      </c>
      <c r="G6409" t="s">
        <v>227</v>
      </c>
      <c r="H6409" t="s">
        <v>25</v>
      </c>
      <c r="I6409">
        <v>585</v>
      </c>
      <c r="J6409" t="s">
        <v>106</v>
      </c>
      <c r="K6409">
        <v>8000</v>
      </c>
      <c r="L6409">
        <v>4</v>
      </c>
      <c r="M6409">
        <v>2</v>
      </c>
      <c r="N6409" t="s">
        <v>27</v>
      </c>
      <c r="O6409" t="s">
        <v>27</v>
      </c>
      <c r="P6409" t="s">
        <v>28</v>
      </c>
      <c r="Q6409" t="s">
        <v>27</v>
      </c>
      <c r="R6409" t="s">
        <v>27</v>
      </c>
      <c r="S6409">
        <v>0</v>
      </c>
      <c r="T6409">
        <v>360</v>
      </c>
      <c r="U6409" s="2" t="s">
        <v>27</v>
      </c>
    </row>
    <row r="6410" spans="1:21" x14ac:dyDescent="0.35">
      <c r="A6410" t="s">
        <v>67</v>
      </c>
      <c r="B6410">
        <v>39</v>
      </c>
      <c r="C6410">
        <v>2024</v>
      </c>
      <c r="D6410" t="s">
        <v>264</v>
      </c>
      <c r="E6410" s="16">
        <v>226</v>
      </c>
      <c r="F6410" t="s">
        <v>263</v>
      </c>
      <c r="G6410" t="s">
        <v>227</v>
      </c>
      <c r="H6410" t="s">
        <v>121</v>
      </c>
      <c r="U6410" s="2"/>
    </row>
    <row r="6411" spans="1:21" x14ac:dyDescent="0.35">
      <c r="A6411" t="s">
        <v>68</v>
      </c>
      <c r="B6411">
        <v>40</v>
      </c>
      <c r="C6411">
        <v>2024</v>
      </c>
      <c r="D6411" t="s">
        <v>264</v>
      </c>
      <c r="E6411" s="16">
        <v>226</v>
      </c>
      <c r="F6411" t="s">
        <v>263</v>
      </c>
      <c r="G6411" t="s">
        <v>227</v>
      </c>
      <c r="H6411" t="s">
        <v>25</v>
      </c>
      <c r="I6411">
        <v>454.64</v>
      </c>
      <c r="J6411" t="s">
        <v>106</v>
      </c>
      <c r="K6411">
        <v>4000</v>
      </c>
      <c r="L6411">
        <v>4</v>
      </c>
      <c r="M6411">
        <v>1</v>
      </c>
      <c r="N6411" t="s">
        <v>27</v>
      </c>
      <c r="O6411" t="s">
        <v>32</v>
      </c>
      <c r="P6411">
        <v>18</v>
      </c>
      <c r="Q6411" t="s">
        <v>27</v>
      </c>
      <c r="R6411" t="s">
        <v>27</v>
      </c>
      <c r="S6411">
        <v>8</v>
      </c>
      <c r="T6411">
        <v>519.58000000000004</v>
      </c>
      <c r="U6411" s="2" t="s">
        <v>27</v>
      </c>
    </row>
    <row r="6412" spans="1:21" x14ac:dyDescent="0.35">
      <c r="A6412" t="s">
        <v>69</v>
      </c>
      <c r="B6412">
        <v>41</v>
      </c>
      <c r="C6412">
        <v>2024</v>
      </c>
      <c r="D6412" t="s">
        <v>264</v>
      </c>
      <c r="E6412" s="16">
        <v>226</v>
      </c>
      <c r="F6412" t="s">
        <v>263</v>
      </c>
      <c r="G6412" t="s">
        <v>227</v>
      </c>
      <c r="H6412" t="s">
        <v>121</v>
      </c>
      <c r="U6412" s="2"/>
    </row>
    <row r="6413" spans="1:21" x14ac:dyDescent="0.35">
      <c r="A6413" t="s">
        <v>70</v>
      </c>
      <c r="B6413">
        <v>42</v>
      </c>
      <c r="C6413">
        <v>2024</v>
      </c>
      <c r="D6413" t="s">
        <v>264</v>
      </c>
      <c r="E6413" s="16">
        <v>226</v>
      </c>
      <c r="F6413" t="s">
        <v>263</v>
      </c>
      <c r="G6413" t="s">
        <v>227</v>
      </c>
      <c r="H6413" t="s">
        <v>121</v>
      </c>
      <c r="U6413" s="2"/>
    </row>
    <row r="6414" spans="1:21" x14ac:dyDescent="0.35">
      <c r="A6414" t="s">
        <v>71</v>
      </c>
      <c r="B6414">
        <v>44</v>
      </c>
      <c r="C6414">
        <v>2024</v>
      </c>
      <c r="D6414" t="s">
        <v>264</v>
      </c>
      <c r="E6414" s="16">
        <v>226</v>
      </c>
      <c r="F6414" t="s">
        <v>263</v>
      </c>
      <c r="G6414" t="s">
        <v>227</v>
      </c>
      <c r="H6414" t="s">
        <v>25</v>
      </c>
      <c r="I6414">
        <v>200</v>
      </c>
      <c r="J6414" t="s">
        <v>106</v>
      </c>
      <c r="K6414">
        <v>4000</v>
      </c>
      <c r="L6414">
        <v>4</v>
      </c>
      <c r="M6414">
        <v>2</v>
      </c>
      <c r="N6414" t="s">
        <v>27</v>
      </c>
      <c r="O6414" t="s">
        <v>27</v>
      </c>
      <c r="P6414" t="s">
        <v>28</v>
      </c>
      <c r="Q6414" t="s">
        <v>27</v>
      </c>
      <c r="R6414" t="s">
        <v>27</v>
      </c>
      <c r="S6414">
        <v>8</v>
      </c>
      <c r="T6414">
        <v>100</v>
      </c>
      <c r="U6414" s="2" t="s">
        <v>27</v>
      </c>
    </row>
    <row r="6415" spans="1:21" x14ac:dyDescent="0.35">
      <c r="A6415" t="s">
        <v>72</v>
      </c>
      <c r="B6415">
        <v>45</v>
      </c>
      <c r="C6415">
        <v>2024</v>
      </c>
      <c r="D6415" t="s">
        <v>264</v>
      </c>
      <c r="E6415" s="16">
        <v>226</v>
      </c>
      <c r="F6415" t="s">
        <v>263</v>
      </c>
      <c r="G6415" t="s">
        <v>227</v>
      </c>
      <c r="H6415" t="s">
        <v>25</v>
      </c>
      <c r="I6415">
        <v>745</v>
      </c>
      <c r="J6415" t="s">
        <v>106</v>
      </c>
      <c r="K6415">
        <v>4000</v>
      </c>
      <c r="L6415">
        <v>4</v>
      </c>
      <c r="M6415">
        <v>2</v>
      </c>
      <c r="N6415" t="s">
        <v>27</v>
      </c>
      <c r="O6415" t="s">
        <v>32</v>
      </c>
      <c r="P6415">
        <v>18</v>
      </c>
      <c r="Q6415" t="s">
        <v>32</v>
      </c>
      <c r="R6415" t="s">
        <v>27</v>
      </c>
      <c r="S6415">
        <v>30</v>
      </c>
      <c r="T6415">
        <v>200</v>
      </c>
      <c r="U6415" s="2" t="s">
        <v>29</v>
      </c>
    </row>
    <row r="6416" spans="1:21" x14ac:dyDescent="0.35">
      <c r="A6416" t="s">
        <v>73</v>
      </c>
      <c r="B6416">
        <v>46</v>
      </c>
      <c r="C6416">
        <v>2024</v>
      </c>
      <c r="D6416" t="s">
        <v>264</v>
      </c>
      <c r="E6416" s="16">
        <v>226</v>
      </c>
      <c r="F6416" t="s">
        <v>263</v>
      </c>
      <c r="G6416" t="s">
        <v>227</v>
      </c>
      <c r="H6416" t="s">
        <v>121</v>
      </c>
      <c r="U6416" s="2"/>
    </row>
    <row r="6417" spans="1:21" x14ac:dyDescent="0.35">
      <c r="A6417" t="s">
        <v>74</v>
      </c>
      <c r="B6417">
        <v>47</v>
      </c>
      <c r="C6417">
        <v>2024</v>
      </c>
      <c r="D6417" t="s">
        <v>264</v>
      </c>
      <c r="E6417" s="16">
        <v>226</v>
      </c>
      <c r="F6417" t="s">
        <v>263</v>
      </c>
      <c r="G6417" t="s">
        <v>227</v>
      </c>
      <c r="H6417" t="s">
        <v>121</v>
      </c>
      <c r="U6417" s="2"/>
    </row>
    <row r="6418" spans="1:21" x14ac:dyDescent="0.35">
      <c r="A6418" t="s">
        <v>75</v>
      </c>
      <c r="B6418">
        <v>48</v>
      </c>
      <c r="C6418">
        <v>2024</v>
      </c>
      <c r="D6418" t="s">
        <v>264</v>
      </c>
      <c r="E6418" s="16">
        <v>226</v>
      </c>
      <c r="F6418" t="s">
        <v>263</v>
      </c>
      <c r="G6418" t="s">
        <v>227</v>
      </c>
      <c r="H6418" t="s">
        <v>25</v>
      </c>
      <c r="I6418">
        <v>500</v>
      </c>
      <c r="J6418" t="s">
        <v>106</v>
      </c>
      <c r="K6418">
        <v>10000</v>
      </c>
      <c r="L6418">
        <v>4</v>
      </c>
      <c r="M6418">
        <v>3</v>
      </c>
      <c r="N6418" t="s">
        <v>27</v>
      </c>
      <c r="O6418" t="s">
        <v>27</v>
      </c>
      <c r="P6418" t="s">
        <v>28</v>
      </c>
      <c r="Q6418" t="s">
        <v>27</v>
      </c>
      <c r="R6418" t="s">
        <v>27</v>
      </c>
      <c r="S6418">
        <v>54</v>
      </c>
      <c r="T6418">
        <v>234</v>
      </c>
      <c r="U6418" s="2" t="s">
        <v>27</v>
      </c>
    </row>
    <row r="6419" spans="1:21" x14ac:dyDescent="0.35">
      <c r="A6419" t="s">
        <v>76</v>
      </c>
      <c r="B6419">
        <v>49</v>
      </c>
      <c r="C6419">
        <v>2024</v>
      </c>
      <c r="D6419" t="s">
        <v>264</v>
      </c>
      <c r="E6419" s="16">
        <v>226</v>
      </c>
      <c r="F6419" t="s">
        <v>263</v>
      </c>
      <c r="G6419" t="s">
        <v>227</v>
      </c>
      <c r="H6419" t="s">
        <v>25</v>
      </c>
      <c r="I6419">
        <v>310</v>
      </c>
      <c r="J6419" t="s">
        <v>121</v>
      </c>
      <c r="K6419">
        <v>120</v>
      </c>
      <c r="L6419">
        <v>2</v>
      </c>
      <c r="M6419">
        <v>1</v>
      </c>
      <c r="N6419" t="s">
        <v>27</v>
      </c>
      <c r="O6419" t="s">
        <v>32</v>
      </c>
      <c r="P6419">
        <v>18</v>
      </c>
      <c r="Q6419" t="s">
        <v>27</v>
      </c>
      <c r="R6419" t="s">
        <v>27</v>
      </c>
      <c r="S6419" s="6">
        <v>4.6669999999999998</v>
      </c>
      <c r="T6419">
        <v>120</v>
      </c>
      <c r="U6419" s="2" t="s">
        <v>27</v>
      </c>
    </row>
    <row r="6420" spans="1:21" x14ac:dyDescent="0.35">
      <c r="A6420" t="s">
        <v>77</v>
      </c>
      <c r="B6420">
        <v>50</v>
      </c>
      <c r="C6420">
        <v>2024</v>
      </c>
      <c r="D6420" t="s">
        <v>264</v>
      </c>
      <c r="E6420" s="16">
        <v>226</v>
      </c>
      <c r="F6420" t="s">
        <v>263</v>
      </c>
      <c r="G6420" t="s">
        <v>227</v>
      </c>
      <c r="H6420" t="s">
        <v>121</v>
      </c>
      <c r="U6420" s="2"/>
    </row>
    <row r="6421" spans="1:21" x14ac:dyDescent="0.35">
      <c r="A6421" t="s">
        <v>78</v>
      </c>
      <c r="B6421">
        <v>51</v>
      </c>
      <c r="C6421">
        <v>2024</v>
      </c>
      <c r="D6421" t="s">
        <v>264</v>
      </c>
      <c r="E6421" s="16">
        <v>226</v>
      </c>
      <c r="F6421" t="s">
        <v>263</v>
      </c>
      <c r="G6421" t="s">
        <v>227</v>
      </c>
      <c r="H6421" t="s">
        <v>25</v>
      </c>
      <c r="I6421">
        <v>180</v>
      </c>
      <c r="J6421" t="s">
        <v>31</v>
      </c>
      <c r="K6421">
        <v>4000</v>
      </c>
      <c r="L6421">
        <v>5</v>
      </c>
      <c r="M6421">
        <v>1</v>
      </c>
      <c r="N6421" t="s">
        <v>32</v>
      </c>
      <c r="O6421" t="s">
        <v>27</v>
      </c>
      <c r="P6421">
        <v>18</v>
      </c>
      <c r="Q6421" t="s">
        <v>27</v>
      </c>
      <c r="R6421" t="s">
        <v>27</v>
      </c>
      <c r="S6421">
        <v>12</v>
      </c>
      <c r="T6421">
        <v>80</v>
      </c>
      <c r="U6421" s="2" t="s">
        <v>29</v>
      </c>
    </row>
    <row r="6422" spans="1:21" x14ac:dyDescent="0.35">
      <c r="A6422" t="s">
        <v>79</v>
      </c>
      <c r="B6422">
        <v>53</v>
      </c>
      <c r="C6422">
        <v>2024</v>
      </c>
      <c r="D6422" t="s">
        <v>264</v>
      </c>
      <c r="E6422" s="16">
        <v>226</v>
      </c>
      <c r="F6422" t="s">
        <v>263</v>
      </c>
      <c r="G6422" t="s">
        <v>227</v>
      </c>
      <c r="H6422" t="s">
        <v>121</v>
      </c>
      <c r="U6422" s="2"/>
    </row>
    <row r="6423" spans="1:21" x14ac:dyDescent="0.35">
      <c r="A6423" t="s">
        <v>80</v>
      </c>
      <c r="B6423">
        <v>54</v>
      </c>
      <c r="C6423">
        <v>2024</v>
      </c>
      <c r="D6423" t="s">
        <v>264</v>
      </c>
      <c r="E6423" s="16">
        <v>226</v>
      </c>
      <c r="F6423" t="s">
        <v>263</v>
      </c>
      <c r="G6423" t="s">
        <v>227</v>
      </c>
      <c r="H6423" t="s">
        <v>121</v>
      </c>
      <c r="U6423" s="2"/>
    </row>
    <row r="6424" spans="1:21" x14ac:dyDescent="0.35">
      <c r="A6424" t="s">
        <v>81</v>
      </c>
      <c r="B6424">
        <v>55</v>
      </c>
      <c r="C6424">
        <v>2024</v>
      </c>
      <c r="D6424" t="s">
        <v>264</v>
      </c>
      <c r="E6424" s="16">
        <v>226</v>
      </c>
      <c r="F6424" t="s">
        <v>263</v>
      </c>
      <c r="G6424" t="s">
        <v>227</v>
      </c>
      <c r="H6424" t="s">
        <v>25</v>
      </c>
      <c r="I6424">
        <v>410</v>
      </c>
      <c r="J6424" t="s">
        <v>121</v>
      </c>
      <c r="K6424">
        <v>0</v>
      </c>
      <c r="L6424">
        <v>0</v>
      </c>
      <c r="M6424">
        <v>1</v>
      </c>
      <c r="N6424" t="s">
        <v>27</v>
      </c>
      <c r="O6424" t="s">
        <v>32</v>
      </c>
      <c r="P6424">
        <v>18</v>
      </c>
      <c r="Q6424" t="s">
        <v>27</v>
      </c>
      <c r="R6424" t="s">
        <v>27</v>
      </c>
      <c r="S6424">
        <v>6</v>
      </c>
      <c r="T6424">
        <v>150</v>
      </c>
      <c r="U6424" s="2" t="s">
        <v>27</v>
      </c>
    </row>
    <row r="6425" spans="1:21" x14ac:dyDescent="0.35">
      <c r="A6425" t="s">
        <v>82</v>
      </c>
      <c r="B6425">
        <v>56</v>
      </c>
      <c r="C6425">
        <v>2024</v>
      </c>
      <c r="D6425" t="s">
        <v>264</v>
      </c>
      <c r="E6425" s="16">
        <v>226</v>
      </c>
      <c r="F6425" t="s">
        <v>263</v>
      </c>
      <c r="G6425" t="s">
        <v>227</v>
      </c>
      <c r="H6425" t="s">
        <v>121</v>
      </c>
      <c r="U6425" s="2"/>
    </row>
    <row r="6426" spans="1:21" x14ac:dyDescent="0.35">
      <c r="A6426" t="s">
        <v>21</v>
      </c>
      <c r="B6426">
        <v>1</v>
      </c>
      <c r="C6426">
        <v>2024</v>
      </c>
      <c r="D6426" t="s">
        <v>266</v>
      </c>
      <c r="E6426" s="16">
        <v>227</v>
      </c>
      <c r="F6426" t="s">
        <v>267</v>
      </c>
      <c r="G6426" s="2" t="s">
        <v>24</v>
      </c>
      <c r="H6426" t="s">
        <v>121</v>
      </c>
    </row>
    <row r="6427" spans="1:21" x14ac:dyDescent="0.35">
      <c r="A6427" t="s">
        <v>30</v>
      </c>
      <c r="B6427">
        <v>2</v>
      </c>
      <c r="C6427">
        <v>2024</v>
      </c>
      <c r="D6427" t="s">
        <v>266</v>
      </c>
      <c r="E6427" s="16">
        <v>227</v>
      </c>
      <c r="F6427" t="s">
        <v>267</v>
      </c>
      <c r="G6427" s="2" t="s">
        <v>24</v>
      </c>
      <c r="H6427" t="s">
        <v>121</v>
      </c>
    </row>
    <row r="6428" spans="1:21" x14ac:dyDescent="0.35">
      <c r="A6428" t="s">
        <v>33</v>
      </c>
      <c r="B6428">
        <v>4</v>
      </c>
      <c r="C6428">
        <v>2024</v>
      </c>
      <c r="D6428" t="s">
        <v>266</v>
      </c>
      <c r="E6428" s="16">
        <v>227</v>
      </c>
      <c r="F6428" t="s">
        <v>267</v>
      </c>
      <c r="G6428" s="2" t="s">
        <v>24</v>
      </c>
      <c r="H6428" t="s">
        <v>121</v>
      </c>
    </row>
    <row r="6429" spans="1:21" x14ac:dyDescent="0.35">
      <c r="A6429" t="s">
        <v>34</v>
      </c>
      <c r="B6429">
        <v>5</v>
      </c>
      <c r="C6429">
        <v>2024</v>
      </c>
      <c r="D6429" t="s">
        <v>266</v>
      </c>
      <c r="E6429" s="16">
        <v>227</v>
      </c>
      <c r="F6429" t="s">
        <v>267</v>
      </c>
      <c r="G6429" s="2" t="s">
        <v>24</v>
      </c>
      <c r="H6429" t="s">
        <v>121</v>
      </c>
    </row>
    <row r="6430" spans="1:21" x14ac:dyDescent="0.35">
      <c r="A6430" t="s">
        <v>35</v>
      </c>
      <c r="B6430">
        <v>6</v>
      </c>
      <c r="C6430">
        <v>2024</v>
      </c>
      <c r="D6430" t="s">
        <v>266</v>
      </c>
      <c r="E6430" s="16">
        <v>227</v>
      </c>
      <c r="F6430" t="s">
        <v>267</v>
      </c>
      <c r="G6430" s="2" t="s">
        <v>24</v>
      </c>
      <c r="H6430" t="s">
        <v>121</v>
      </c>
    </row>
    <row r="6431" spans="1:21" x14ac:dyDescent="0.35">
      <c r="A6431" t="s">
        <v>36</v>
      </c>
      <c r="B6431">
        <v>8</v>
      </c>
      <c r="C6431">
        <v>2024</v>
      </c>
      <c r="D6431" t="s">
        <v>266</v>
      </c>
      <c r="E6431" s="16">
        <v>227</v>
      </c>
      <c r="F6431" t="s">
        <v>267</v>
      </c>
      <c r="G6431" s="2" t="s">
        <v>24</v>
      </c>
      <c r="H6431" t="s">
        <v>121</v>
      </c>
    </row>
    <row r="6432" spans="1:21" x14ac:dyDescent="0.35">
      <c r="A6432" t="s">
        <v>37</v>
      </c>
      <c r="B6432">
        <v>9</v>
      </c>
      <c r="C6432">
        <v>2024</v>
      </c>
      <c r="D6432" t="s">
        <v>266</v>
      </c>
      <c r="E6432" s="16">
        <v>227</v>
      </c>
      <c r="F6432" t="s">
        <v>267</v>
      </c>
      <c r="G6432" s="2" t="s">
        <v>24</v>
      </c>
      <c r="H6432" t="s">
        <v>121</v>
      </c>
    </row>
    <row r="6433" spans="1:21" x14ac:dyDescent="0.35">
      <c r="A6433" t="s">
        <v>38</v>
      </c>
      <c r="B6433">
        <v>10</v>
      </c>
      <c r="C6433">
        <v>2024</v>
      </c>
      <c r="D6433" t="s">
        <v>266</v>
      </c>
      <c r="E6433" s="16">
        <v>227</v>
      </c>
      <c r="F6433" t="s">
        <v>267</v>
      </c>
      <c r="G6433" s="2" t="s">
        <v>24</v>
      </c>
      <c r="H6433" t="s">
        <v>121</v>
      </c>
    </row>
    <row r="6434" spans="1:21" x14ac:dyDescent="0.35">
      <c r="A6434" t="s">
        <v>40</v>
      </c>
      <c r="B6434">
        <v>11</v>
      </c>
      <c r="C6434">
        <v>2024</v>
      </c>
      <c r="D6434" t="s">
        <v>266</v>
      </c>
      <c r="E6434" s="16">
        <v>227</v>
      </c>
      <c r="F6434" t="s">
        <v>267</v>
      </c>
      <c r="G6434" s="2" t="s">
        <v>24</v>
      </c>
      <c r="H6434" t="s">
        <v>112</v>
      </c>
      <c r="I6434">
        <v>230</v>
      </c>
      <c r="J6434" t="s">
        <v>86</v>
      </c>
      <c r="K6434">
        <v>0</v>
      </c>
      <c r="L6434">
        <v>2</v>
      </c>
      <c r="M6434">
        <v>0</v>
      </c>
      <c r="N6434" t="s">
        <v>32</v>
      </c>
      <c r="O6434" t="s">
        <v>27</v>
      </c>
      <c r="Q6434" t="s">
        <v>27</v>
      </c>
      <c r="R6434" t="s">
        <v>27</v>
      </c>
      <c r="S6434">
        <v>50</v>
      </c>
      <c r="T6434">
        <v>145</v>
      </c>
      <c r="U6434" t="s">
        <v>27</v>
      </c>
    </row>
    <row r="6435" spans="1:21" x14ac:dyDescent="0.35">
      <c r="A6435" t="s">
        <v>41</v>
      </c>
      <c r="B6435">
        <v>12</v>
      </c>
      <c r="C6435">
        <v>2024</v>
      </c>
      <c r="D6435" t="s">
        <v>266</v>
      </c>
      <c r="E6435" s="16">
        <v>227</v>
      </c>
      <c r="F6435" t="s">
        <v>267</v>
      </c>
      <c r="G6435" s="2" t="s">
        <v>24</v>
      </c>
      <c r="H6435" t="s">
        <v>121</v>
      </c>
    </row>
    <row r="6436" spans="1:21" x14ac:dyDescent="0.35">
      <c r="A6436" t="s">
        <v>42</v>
      </c>
      <c r="B6436">
        <v>13</v>
      </c>
      <c r="C6436">
        <v>2024</v>
      </c>
      <c r="D6436" t="s">
        <v>266</v>
      </c>
      <c r="E6436" s="16">
        <v>227</v>
      </c>
      <c r="F6436" t="s">
        <v>267</v>
      </c>
      <c r="G6436" s="2" t="s">
        <v>24</v>
      </c>
      <c r="H6436" t="s">
        <v>121</v>
      </c>
    </row>
    <row r="6437" spans="1:21" x14ac:dyDescent="0.35">
      <c r="A6437" t="s">
        <v>43</v>
      </c>
      <c r="B6437">
        <v>15</v>
      </c>
      <c r="C6437">
        <v>2024</v>
      </c>
      <c r="D6437" t="s">
        <v>266</v>
      </c>
      <c r="E6437" s="16">
        <v>227</v>
      </c>
      <c r="F6437" t="s">
        <v>267</v>
      </c>
      <c r="G6437" s="2" t="s">
        <v>24</v>
      </c>
      <c r="H6437" t="s">
        <v>121</v>
      </c>
    </row>
    <row r="6438" spans="1:21" x14ac:dyDescent="0.35">
      <c r="A6438" t="s">
        <v>44</v>
      </c>
      <c r="B6438">
        <v>16</v>
      </c>
      <c r="C6438">
        <v>2024</v>
      </c>
      <c r="D6438" t="s">
        <v>266</v>
      </c>
      <c r="E6438" s="16">
        <v>227</v>
      </c>
      <c r="F6438" t="s">
        <v>267</v>
      </c>
      <c r="G6438" s="2" t="s">
        <v>24</v>
      </c>
      <c r="H6438" t="s">
        <v>121</v>
      </c>
    </row>
    <row r="6439" spans="1:21" x14ac:dyDescent="0.35">
      <c r="A6439" t="s">
        <v>45</v>
      </c>
      <c r="B6439">
        <v>17</v>
      </c>
      <c r="C6439">
        <v>2024</v>
      </c>
      <c r="D6439" t="s">
        <v>266</v>
      </c>
      <c r="E6439" s="16">
        <v>227</v>
      </c>
      <c r="F6439" t="s">
        <v>267</v>
      </c>
      <c r="G6439" s="2" t="s">
        <v>24</v>
      </c>
      <c r="H6439" t="s">
        <v>112</v>
      </c>
      <c r="I6439">
        <v>100</v>
      </c>
      <c r="J6439" t="s">
        <v>86</v>
      </c>
      <c r="K6439">
        <v>0</v>
      </c>
      <c r="L6439">
        <v>2</v>
      </c>
      <c r="M6439">
        <v>1</v>
      </c>
      <c r="N6439" t="s">
        <v>32</v>
      </c>
      <c r="O6439" t="s">
        <v>27</v>
      </c>
      <c r="P6439">
        <v>18</v>
      </c>
      <c r="Q6439" t="s">
        <v>27</v>
      </c>
      <c r="R6439" t="s">
        <v>27</v>
      </c>
      <c r="S6439">
        <v>0</v>
      </c>
      <c r="T6439">
        <v>125</v>
      </c>
      <c r="U6439" t="s">
        <v>27</v>
      </c>
    </row>
    <row r="6440" spans="1:21" x14ac:dyDescent="0.35">
      <c r="A6440" t="s">
        <v>46</v>
      </c>
      <c r="B6440">
        <v>18</v>
      </c>
      <c r="C6440">
        <v>2024</v>
      </c>
      <c r="D6440" t="s">
        <v>266</v>
      </c>
      <c r="E6440" s="16">
        <v>227</v>
      </c>
      <c r="F6440" t="s">
        <v>267</v>
      </c>
      <c r="G6440" s="2" t="s">
        <v>24</v>
      </c>
      <c r="H6440" t="s">
        <v>121</v>
      </c>
    </row>
    <row r="6441" spans="1:21" x14ac:dyDescent="0.35">
      <c r="A6441" t="s">
        <v>47</v>
      </c>
      <c r="B6441">
        <v>19</v>
      </c>
      <c r="C6441">
        <v>2024</v>
      </c>
      <c r="D6441" t="s">
        <v>266</v>
      </c>
      <c r="E6441" s="16">
        <v>227</v>
      </c>
      <c r="F6441" t="s">
        <v>267</v>
      </c>
      <c r="G6441" s="2" t="s">
        <v>24</v>
      </c>
      <c r="H6441" t="s">
        <v>121</v>
      </c>
    </row>
    <row r="6442" spans="1:21" x14ac:dyDescent="0.35">
      <c r="A6442" t="s">
        <v>48</v>
      </c>
      <c r="B6442">
        <v>20</v>
      </c>
      <c r="C6442">
        <v>2024</v>
      </c>
      <c r="D6442" t="s">
        <v>266</v>
      </c>
      <c r="E6442" s="16">
        <v>227</v>
      </c>
      <c r="F6442" t="s">
        <v>267</v>
      </c>
      <c r="G6442" s="2" t="s">
        <v>24</v>
      </c>
      <c r="H6442" t="s">
        <v>121</v>
      </c>
    </row>
    <row r="6443" spans="1:21" x14ac:dyDescent="0.35">
      <c r="A6443" t="s">
        <v>49</v>
      </c>
      <c r="B6443">
        <v>21</v>
      </c>
      <c r="C6443">
        <v>2024</v>
      </c>
      <c r="D6443" t="s">
        <v>266</v>
      </c>
      <c r="E6443" s="16">
        <v>227</v>
      </c>
      <c r="F6443" t="s">
        <v>267</v>
      </c>
      <c r="G6443" s="2" t="s">
        <v>24</v>
      </c>
      <c r="H6443" t="s">
        <v>25</v>
      </c>
      <c r="I6443">
        <v>50</v>
      </c>
      <c r="J6443" t="s">
        <v>86</v>
      </c>
      <c r="K6443">
        <v>800</v>
      </c>
      <c r="L6443">
        <v>2</v>
      </c>
      <c r="M6443">
        <v>0</v>
      </c>
      <c r="N6443" t="s">
        <v>27</v>
      </c>
      <c r="O6443" t="s">
        <v>27</v>
      </c>
      <c r="Q6443" t="s">
        <v>27</v>
      </c>
      <c r="R6443" t="s">
        <v>27</v>
      </c>
      <c r="S6443">
        <v>0</v>
      </c>
      <c r="T6443">
        <v>50</v>
      </c>
      <c r="U6443" t="s">
        <v>27</v>
      </c>
    </row>
    <row r="6444" spans="1:21" x14ac:dyDescent="0.35">
      <c r="A6444" t="s">
        <v>50</v>
      </c>
      <c r="B6444">
        <v>22</v>
      </c>
      <c r="C6444">
        <v>2024</v>
      </c>
      <c r="D6444" t="s">
        <v>266</v>
      </c>
      <c r="E6444" s="16">
        <v>227</v>
      </c>
      <c r="F6444" t="s">
        <v>267</v>
      </c>
      <c r="G6444" s="2" t="s">
        <v>24</v>
      </c>
      <c r="H6444" t="s">
        <v>121</v>
      </c>
    </row>
    <row r="6445" spans="1:21" x14ac:dyDescent="0.35">
      <c r="A6445" t="s">
        <v>51</v>
      </c>
      <c r="B6445">
        <v>23</v>
      </c>
      <c r="C6445">
        <v>2024</v>
      </c>
      <c r="D6445" t="s">
        <v>266</v>
      </c>
      <c r="E6445" s="16">
        <v>227</v>
      </c>
      <c r="F6445" t="s">
        <v>267</v>
      </c>
      <c r="G6445" s="2" t="s">
        <v>24</v>
      </c>
      <c r="H6445" t="s">
        <v>121</v>
      </c>
    </row>
    <row r="6446" spans="1:21" x14ac:dyDescent="0.35">
      <c r="A6446" t="s">
        <v>52</v>
      </c>
      <c r="B6446">
        <v>24</v>
      </c>
      <c r="C6446">
        <v>2024</v>
      </c>
      <c r="D6446" t="s">
        <v>266</v>
      </c>
      <c r="E6446" s="16">
        <v>227</v>
      </c>
      <c r="F6446" t="s">
        <v>267</v>
      </c>
      <c r="G6446" s="2" t="s">
        <v>24</v>
      </c>
      <c r="H6446" t="s">
        <v>121</v>
      </c>
    </row>
    <row r="6447" spans="1:21" x14ac:dyDescent="0.35">
      <c r="A6447" t="s">
        <v>53</v>
      </c>
      <c r="B6447">
        <v>25</v>
      </c>
      <c r="C6447">
        <v>2024</v>
      </c>
      <c r="D6447" t="s">
        <v>266</v>
      </c>
      <c r="E6447" s="16">
        <v>227</v>
      </c>
      <c r="F6447" t="s">
        <v>267</v>
      </c>
      <c r="G6447" s="2" t="s">
        <v>24</v>
      </c>
      <c r="H6447" t="s">
        <v>121</v>
      </c>
    </row>
    <row r="6448" spans="1:21" x14ac:dyDescent="0.35">
      <c r="A6448" t="s">
        <v>54</v>
      </c>
      <c r="B6448">
        <v>26</v>
      </c>
      <c r="C6448">
        <v>2024</v>
      </c>
      <c r="D6448" t="s">
        <v>266</v>
      </c>
      <c r="E6448" s="16">
        <v>227</v>
      </c>
      <c r="F6448" t="s">
        <v>267</v>
      </c>
      <c r="G6448" s="2" t="s">
        <v>24</v>
      </c>
      <c r="H6448" t="s">
        <v>121</v>
      </c>
    </row>
    <row r="6449" spans="1:21" x14ac:dyDescent="0.35">
      <c r="A6449" t="s">
        <v>55</v>
      </c>
      <c r="B6449">
        <v>27</v>
      </c>
      <c r="C6449">
        <v>2024</v>
      </c>
      <c r="D6449" t="s">
        <v>266</v>
      </c>
      <c r="E6449" s="16">
        <v>227</v>
      </c>
      <c r="F6449" t="s">
        <v>267</v>
      </c>
      <c r="G6449" s="2" t="s">
        <v>24</v>
      </c>
      <c r="H6449" t="s">
        <v>121</v>
      </c>
    </row>
    <row r="6450" spans="1:21" x14ac:dyDescent="0.35">
      <c r="A6450" t="s">
        <v>56</v>
      </c>
      <c r="B6450">
        <v>28</v>
      </c>
      <c r="C6450">
        <v>2024</v>
      </c>
      <c r="D6450" t="s">
        <v>266</v>
      </c>
      <c r="E6450" s="16">
        <v>227</v>
      </c>
      <c r="F6450" t="s">
        <v>267</v>
      </c>
      <c r="G6450" s="2" t="s">
        <v>24</v>
      </c>
      <c r="H6450" t="s">
        <v>121</v>
      </c>
    </row>
    <row r="6451" spans="1:21" x14ac:dyDescent="0.35">
      <c r="A6451" t="s">
        <v>57</v>
      </c>
      <c r="B6451">
        <v>29</v>
      </c>
      <c r="C6451">
        <v>2024</v>
      </c>
      <c r="D6451" t="s">
        <v>266</v>
      </c>
      <c r="E6451" s="16">
        <v>227</v>
      </c>
      <c r="F6451" t="s">
        <v>267</v>
      </c>
      <c r="G6451" s="2" t="s">
        <v>24</v>
      </c>
      <c r="H6451" t="s">
        <v>121</v>
      </c>
    </row>
    <row r="6452" spans="1:21" x14ac:dyDescent="0.35">
      <c r="A6452" t="s">
        <v>58</v>
      </c>
      <c r="B6452">
        <v>30</v>
      </c>
      <c r="C6452">
        <v>2024</v>
      </c>
      <c r="D6452" t="s">
        <v>266</v>
      </c>
      <c r="E6452" s="16">
        <v>227</v>
      </c>
      <c r="F6452" t="s">
        <v>267</v>
      </c>
      <c r="G6452" s="2" t="s">
        <v>24</v>
      </c>
      <c r="H6452" t="s">
        <v>121</v>
      </c>
    </row>
    <row r="6453" spans="1:21" x14ac:dyDescent="0.35">
      <c r="A6453" t="s">
        <v>59</v>
      </c>
      <c r="B6453">
        <v>31</v>
      </c>
      <c r="C6453">
        <v>2024</v>
      </c>
      <c r="D6453" t="s">
        <v>266</v>
      </c>
      <c r="E6453" s="16">
        <v>227</v>
      </c>
      <c r="F6453" t="s">
        <v>267</v>
      </c>
      <c r="G6453" s="2" t="s">
        <v>24</v>
      </c>
      <c r="H6453" t="s">
        <v>25</v>
      </c>
      <c r="I6453">
        <v>150</v>
      </c>
      <c r="J6453" t="s">
        <v>86</v>
      </c>
      <c r="K6453">
        <v>0</v>
      </c>
      <c r="L6453">
        <v>2</v>
      </c>
      <c r="M6453">
        <v>1</v>
      </c>
      <c r="N6453" t="s">
        <v>27</v>
      </c>
      <c r="O6453" t="s">
        <v>32</v>
      </c>
      <c r="P6453">
        <v>19</v>
      </c>
      <c r="Q6453" t="s">
        <v>27</v>
      </c>
      <c r="R6453" t="s">
        <v>27</v>
      </c>
      <c r="S6453">
        <v>40</v>
      </c>
      <c r="T6453">
        <v>110</v>
      </c>
      <c r="U6453" t="s">
        <v>27</v>
      </c>
    </row>
    <row r="6454" spans="1:21" x14ac:dyDescent="0.35">
      <c r="A6454" t="s">
        <v>60</v>
      </c>
      <c r="B6454">
        <v>32</v>
      </c>
      <c r="C6454">
        <v>2024</v>
      </c>
      <c r="D6454" t="s">
        <v>266</v>
      </c>
      <c r="E6454" s="16">
        <v>227</v>
      </c>
      <c r="F6454" t="s">
        <v>267</v>
      </c>
      <c r="G6454" s="2" t="s">
        <v>24</v>
      </c>
      <c r="H6454" t="s">
        <v>121</v>
      </c>
    </row>
    <row r="6455" spans="1:21" x14ac:dyDescent="0.35">
      <c r="A6455" t="s">
        <v>61</v>
      </c>
      <c r="B6455">
        <v>33</v>
      </c>
      <c r="C6455">
        <v>2024</v>
      </c>
      <c r="D6455" t="s">
        <v>266</v>
      </c>
      <c r="E6455" s="16">
        <v>227</v>
      </c>
      <c r="F6455" t="s">
        <v>267</v>
      </c>
      <c r="G6455" s="2" t="s">
        <v>24</v>
      </c>
      <c r="H6455" t="s">
        <v>121</v>
      </c>
    </row>
    <row r="6456" spans="1:21" x14ac:dyDescent="0.35">
      <c r="A6456" t="s">
        <v>62</v>
      </c>
      <c r="B6456">
        <v>34</v>
      </c>
      <c r="C6456">
        <v>2024</v>
      </c>
      <c r="D6456" t="s">
        <v>266</v>
      </c>
      <c r="E6456" s="16">
        <v>227</v>
      </c>
      <c r="F6456" t="s">
        <v>267</v>
      </c>
      <c r="G6456" s="2" t="s">
        <v>24</v>
      </c>
      <c r="H6456" t="s">
        <v>121</v>
      </c>
    </row>
    <row r="6457" spans="1:21" x14ac:dyDescent="0.35">
      <c r="A6457" t="s">
        <v>63</v>
      </c>
      <c r="B6457">
        <v>35</v>
      </c>
      <c r="C6457">
        <v>2024</v>
      </c>
      <c r="D6457" t="s">
        <v>266</v>
      </c>
      <c r="E6457" s="16">
        <v>227</v>
      </c>
      <c r="F6457" t="s">
        <v>267</v>
      </c>
      <c r="G6457" s="2" t="s">
        <v>24</v>
      </c>
      <c r="H6457" t="s">
        <v>121</v>
      </c>
    </row>
    <row r="6458" spans="1:21" x14ac:dyDescent="0.35">
      <c r="A6458" t="s">
        <v>64</v>
      </c>
      <c r="B6458">
        <v>36</v>
      </c>
      <c r="C6458">
        <v>2024</v>
      </c>
      <c r="D6458" t="s">
        <v>266</v>
      </c>
      <c r="E6458" s="16">
        <v>227</v>
      </c>
      <c r="F6458" t="s">
        <v>267</v>
      </c>
      <c r="G6458" s="2" t="s">
        <v>24</v>
      </c>
      <c r="H6458" t="s">
        <v>121</v>
      </c>
    </row>
    <row r="6459" spans="1:21" x14ac:dyDescent="0.35">
      <c r="A6459" t="s">
        <v>65</v>
      </c>
      <c r="B6459">
        <v>37</v>
      </c>
      <c r="C6459">
        <v>2024</v>
      </c>
      <c r="D6459" t="s">
        <v>266</v>
      </c>
      <c r="E6459" s="16">
        <v>227</v>
      </c>
      <c r="F6459" t="s">
        <v>267</v>
      </c>
      <c r="G6459" s="2" t="s">
        <v>24</v>
      </c>
      <c r="H6459" t="s">
        <v>121</v>
      </c>
    </row>
    <row r="6460" spans="1:21" x14ac:dyDescent="0.35">
      <c r="A6460" t="s">
        <v>66</v>
      </c>
      <c r="B6460">
        <v>38</v>
      </c>
      <c r="C6460">
        <v>2024</v>
      </c>
      <c r="D6460" t="s">
        <v>266</v>
      </c>
      <c r="E6460" s="16">
        <v>227</v>
      </c>
      <c r="F6460" t="s">
        <v>267</v>
      </c>
      <c r="G6460" s="2" t="s">
        <v>24</v>
      </c>
      <c r="H6460" t="s">
        <v>121</v>
      </c>
    </row>
    <row r="6461" spans="1:21" x14ac:dyDescent="0.35">
      <c r="A6461" t="s">
        <v>67</v>
      </c>
      <c r="B6461">
        <v>39</v>
      </c>
      <c r="C6461">
        <v>2024</v>
      </c>
      <c r="D6461" t="s">
        <v>266</v>
      </c>
      <c r="E6461" s="16">
        <v>227</v>
      </c>
      <c r="F6461" t="s">
        <v>267</v>
      </c>
      <c r="G6461" s="2" t="s">
        <v>24</v>
      </c>
      <c r="H6461" t="s">
        <v>121</v>
      </c>
    </row>
    <row r="6462" spans="1:21" x14ac:dyDescent="0.35">
      <c r="A6462" t="s">
        <v>68</v>
      </c>
      <c r="B6462">
        <v>40</v>
      </c>
      <c r="C6462">
        <v>2024</v>
      </c>
      <c r="D6462" t="s">
        <v>266</v>
      </c>
      <c r="E6462" s="16">
        <v>227</v>
      </c>
      <c r="F6462" t="s">
        <v>267</v>
      </c>
      <c r="G6462" s="2" t="s">
        <v>24</v>
      </c>
      <c r="H6462" t="s">
        <v>121</v>
      </c>
    </row>
    <row r="6463" spans="1:21" x14ac:dyDescent="0.35">
      <c r="A6463" t="s">
        <v>69</v>
      </c>
      <c r="B6463">
        <v>41</v>
      </c>
      <c r="C6463">
        <v>2024</v>
      </c>
      <c r="D6463" t="s">
        <v>266</v>
      </c>
      <c r="E6463" s="16">
        <v>227</v>
      </c>
      <c r="F6463" t="s">
        <v>267</v>
      </c>
      <c r="G6463" s="2" t="s">
        <v>24</v>
      </c>
      <c r="H6463" t="s">
        <v>121</v>
      </c>
    </row>
    <row r="6464" spans="1:21" x14ac:dyDescent="0.35">
      <c r="A6464" t="s">
        <v>70</v>
      </c>
      <c r="B6464">
        <v>42</v>
      </c>
      <c r="C6464">
        <v>2024</v>
      </c>
      <c r="D6464" t="s">
        <v>266</v>
      </c>
      <c r="E6464" s="16">
        <v>227</v>
      </c>
      <c r="F6464" t="s">
        <v>267</v>
      </c>
      <c r="G6464" s="2" t="s">
        <v>24</v>
      </c>
      <c r="H6464" t="s">
        <v>121</v>
      </c>
    </row>
    <row r="6465" spans="1:21" x14ac:dyDescent="0.35">
      <c r="A6465" t="s">
        <v>71</v>
      </c>
      <c r="B6465">
        <v>44</v>
      </c>
      <c r="C6465">
        <v>2024</v>
      </c>
      <c r="D6465" t="s">
        <v>266</v>
      </c>
      <c r="E6465" s="16">
        <v>227</v>
      </c>
      <c r="F6465" t="s">
        <v>267</v>
      </c>
      <c r="G6465" s="2" t="s">
        <v>24</v>
      </c>
      <c r="H6465" t="s">
        <v>25</v>
      </c>
      <c r="I6465">
        <v>135</v>
      </c>
      <c r="J6465" t="s">
        <v>186</v>
      </c>
      <c r="K6465">
        <v>0</v>
      </c>
      <c r="L6465">
        <v>3</v>
      </c>
      <c r="M6465">
        <v>1</v>
      </c>
      <c r="N6465" t="s">
        <v>27</v>
      </c>
      <c r="O6465" t="s">
        <v>27</v>
      </c>
      <c r="P6465" t="s">
        <v>28</v>
      </c>
      <c r="Q6465" t="s">
        <v>32</v>
      </c>
      <c r="R6465" t="s">
        <v>32</v>
      </c>
      <c r="S6465">
        <v>10</v>
      </c>
      <c r="T6465">
        <v>135</v>
      </c>
      <c r="U6465" t="s">
        <v>29</v>
      </c>
    </row>
    <row r="6466" spans="1:21" x14ac:dyDescent="0.35">
      <c r="A6466" t="s">
        <v>72</v>
      </c>
      <c r="B6466">
        <v>45</v>
      </c>
      <c r="C6466">
        <v>2024</v>
      </c>
      <c r="D6466" t="s">
        <v>266</v>
      </c>
      <c r="E6466" s="16">
        <v>227</v>
      </c>
      <c r="F6466" t="s">
        <v>267</v>
      </c>
      <c r="G6466" s="2" t="s">
        <v>24</v>
      </c>
      <c r="H6466" t="s">
        <v>121</v>
      </c>
    </row>
    <row r="6467" spans="1:21" x14ac:dyDescent="0.35">
      <c r="A6467" t="s">
        <v>73</v>
      </c>
      <c r="B6467">
        <v>46</v>
      </c>
      <c r="C6467">
        <v>2024</v>
      </c>
      <c r="D6467" t="s">
        <v>266</v>
      </c>
      <c r="E6467" s="16">
        <v>227</v>
      </c>
      <c r="F6467" t="s">
        <v>267</v>
      </c>
      <c r="G6467" s="2" t="s">
        <v>24</v>
      </c>
      <c r="H6467" t="s">
        <v>121</v>
      </c>
    </row>
    <row r="6468" spans="1:21" x14ac:dyDescent="0.35">
      <c r="A6468" t="s">
        <v>74</v>
      </c>
      <c r="B6468">
        <v>47</v>
      </c>
      <c r="C6468">
        <v>2024</v>
      </c>
      <c r="D6468" t="s">
        <v>266</v>
      </c>
      <c r="E6468" s="16">
        <v>227</v>
      </c>
      <c r="F6468" t="s">
        <v>267</v>
      </c>
      <c r="G6468" s="2" t="s">
        <v>24</v>
      </c>
      <c r="H6468" t="s">
        <v>112</v>
      </c>
      <c r="I6468">
        <v>60</v>
      </c>
      <c r="J6468" t="s">
        <v>268</v>
      </c>
      <c r="K6468">
        <v>0</v>
      </c>
      <c r="L6468">
        <v>2</v>
      </c>
      <c r="M6468">
        <v>0</v>
      </c>
      <c r="N6468" t="s">
        <v>32</v>
      </c>
      <c r="O6468" t="s">
        <v>32</v>
      </c>
      <c r="P6468" t="s">
        <v>28</v>
      </c>
      <c r="Q6468" t="s">
        <v>27</v>
      </c>
      <c r="R6468" t="s">
        <v>27</v>
      </c>
      <c r="S6468">
        <v>30</v>
      </c>
      <c r="T6468">
        <v>80</v>
      </c>
      <c r="U6468" t="s">
        <v>27</v>
      </c>
    </row>
    <row r="6469" spans="1:21" x14ac:dyDescent="0.35">
      <c r="A6469" t="s">
        <v>75</v>
      </c>
      <c r="B6469">
        <v>48</v>
      </c>
      <c r="C6469">
        <v>2024</v>
      </c>
      <c r="D6469" t="s">
        <v>266</v>
      </c>
      <c r="E6469" s="16">
        <v>227</v>
      </c>
      <c r="F6469" t="s">
        <v>267</v>
      </c>
      <c r="G6469" s="2" t="s">
        <v>24</v>
      </c>
      <c r="H6469" t="s">
        <v>25</v>
      </c>
      <c r="I6469">
        <v>320.25</v>
      </c>
      <c r="J6469" t="s">
        <v>186</v>
      </c>
      <c r="K6469">
        <v>2000</v>
      </c>
      <c r="L6469">
        <v>3</v>
      </c>
      <c r="M6469">
        <v>1</v>
      </c>
      <c r="N6469" t="s">
        <v>27</v>
      </c>
      <c r="O6469" t="s">
        <v>27</v>
      </c>
      <c r="P6469" t="s">
        <v>28</v>
      </c>
      <c r="Q6469" t="s">
        <v>32</v>
      </c>
      <c r="R6469" t="s">
        <v>27</v>
      </c>
      <c r="S6469">
        <v>36</v>
      </c>
      <c r="T6469">
        <v>562.25</v>
      </c>
      <c r="U6469" t="s">
        <v>27</v>
      </c>
    </row>
    <row r="6470" spans="1:21" x14ac:dyDescent="0.35">
      <c r="A6470" t="s">
        <v>76</v>
      </c>
      <c r="B6470">
        <v>49</v>
      </c>
      <c r="C6470">
        <v>2024</v>
      </c>
      <c r="D6470" t="s">
        <v>266</v>
      </c>
      <c r="E6470" s="16">
        <v>227</v>
      </c>
      <c r="F6470" t="s">
        <v>267</v>
      </c>
      <c r="G6470" s="2" t="s">
        <v>24</v>
      </c>
      <c r="H6470" t="s">
        <v>121</v>
      </c>
    </row>
    <row r="6471" spans="1:21" x14ac:dyDescent="0.35">
      <c r="A6471" t="s">
        <v>77</v>
      </c>
      <c r="B6471">
        <v>50</v>
      </c>
      <c r="C6471">
        <v>2024</v>
      </c>
      <c r="D6471" t="s">
        <v>266</v>
      </c>
      <c r="E6471" s="16">
        <v>227</v>
      </c>
      <c r="F6471" t="s">
        <v>267</v>
      </c>
      <c r="G6471" s="2" t="s">
        <v>24</v>
      </c>
      <c r="H6471" t="s">
        <v>121</v>
      </c>
    </row>
    <row r="6472" spans="1:21" x14ac:dyDescent="0.35">
      <c r="A6472" t="s">
        <v>78</v>
      </c>
      <c r="B6472">
        <v>51</v>
      </c>
      <c r="C6472">
        <v>2024</v>
      </c>
      <c r="D6472" t="s">
        <v>266</v>
      </c>
      <c r="E6472" s="16">
        <v>227</v>
      </c>
      <c r="F6472" t="s">
        <v>267</v>
      </c>
      <c r="G6472" s="2" t="s">
        <v>24</v>
      </c>
      <c r="H6472" t="s">
        <v>25</v>
      </c>
      <c r="I6472">
        <v>75</v>
      </c>
      <c r="J6472" t="s">
        <v>86</v>
      </c>
      <c r="K6472">
        <v>0</v>
      </c>
      <c r="L6472">
        <v>2</v>
      </c>
      <c r="M6472">
        <v>0</v>
      </c>
      <c r="N6472" t="s">
        <v>32</v>
      </c>
      <c r="O6472" t="s">
        <v>27</v>
      </c>
      <c r="P6472" t="s">
        <v>28</v>
      </c>
      <c r="Q6472" t="s">
        <v>27</v>
      </c>
      <c r="R6472" t="s">
        <v>27</v>
      </c>
      <c r="S6472">
        <v>0</v>
      </c>
      <c r="T6472">
        <v>70</v>
      </c>
      <c r="U6472" t="s">
        <v>27</v>
      </c>
    </row>
    <row r="6473" spans="1:21" x14ac:dyDescent="0.35">
      <c r="A6473" t="s">
        <v>79</v>
      </c>
      <c r="B6473">
        <v>53</v>
      </c>
      <c r="C6473">
        <v>2024</v>
      </c>
      <c r="D6473" t="s">
        <v>266</v>
      </c>
      <c r="E6473" s="16">
        <v>227</v>
      </c>
      <c r="F6473" t="s">
        <v>267</v>
      </c>
      <c r="G6473" s="2" t="s">
        <v>24</v>
      </c>
      <c r="H6473" t="s">
        <v>121</v>
      </c>
    </row>
    <row r="6474" spans="1:21" x14ac:dyDescent="0.35">
      <c r="A6474" t="s">
        <v>80</v>
      </c>
      <c r="B6474">
        <v>54</v>
      </c>
      <c r="C6474">
        <v>2024</v>
      </c>
      <c r="D6474" t="s">
        <v>266</v>
      </c>
      <c r="E6474" s="16">
        <v>227</v>
      </c>
      <c r="F6474" t="s">
        <v>267</v>
      </c>
      <c r="G6474" s="2" t="s">
        <v>24</v>
      </c>
      <c r="H6474" t="s">
        <v>121</v>
      </c>
    </row>
    <row r="6475" spans="1:21" x14ac:dyDescent="0.35">
      <c r="A6475" t="s">
        <v>81</v>
      </c>
      <c r="B6475">
        <v>55</v>
      </c>
      <c r="C6475">
        <v>2024</v>
      </c>
      <c r="D6475" t="s">
        <v>266</v>
      </c>
      <c r="E6475" s="16">
        <v>227</v>
      </c>
      <c r="F6475" t="s">
        <v>267</v>
      </c>
      <c r="G6475" s="2" t="s">
        <v>24</v>
      </c>
      <c r="H6475" t="s">
        <v>121</v>
      </c>
    </row>
    <row r="6476" spans="1:21" x14ac:dyDescent="0.35">
      <c r="A6476" t="s">
        <v>82</v>
      </c>
      <c r="B6476">
        <v>56</v>
      </c>
      <c r="C6476">
        <v>2024</v>
      </c>
      <c r="D6476" t="s">
        <v>266</v>
      </c>
      <c r="E6476" s="16">
        <v>227</v>
      </c>
      <c r="F6476" t="s">
        <v>267</v>
      </c>
      <c r="G6476" s="2" t="s">
        <v>24</v>
      </c>
      <c r="H6476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Dataset</vt:lpstr>
    </vt:vector>
  </TitlesOfParts>
  <Company>West Virginia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Conor Norris</dc:creator>
  <cp:lastModifiedBy>Conor Norris</cp:lastModifiedBy>
  <dcterms:created xsi:type="dcterms:W3CDTF">2024-12-16T20:35:03Z</dcterms:created>
  <dcterms:modified xsi:type="dcterms:W3CDTF">2024-12-16T20:40:17Z</dcterms:modified>
</cp:coreProperties>
</file>